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5\"/>
    </mc:Choice>
  </mc:AlternateContent>
  <xr:revisionPtr revIDLastSave="0" documentId="13_ncr:1_{9DC0E99F-A5D3-49F5-8D82-44BC1AD90366}" xr6:coauthVersionLast="47" xr6:coauthVersionMax="47" xr10:uidLastSave="{00000000-0000-0000-0000-000000000000}"/>
  <bookViews>
    <workbookView xWindow="-108" yWindow="-108" windowWidth="23256" windowHeight="14016" firstSheet="1" activeTab="11" xr2:uid="{521D2B3F-AA98-4761-9FA2-3CA902B9C59B}"/>
  </bookViews>
  <sheets>
    <sheet name="R5.1" sheetId="2" r:id="rId1"/>
    <sheet name="R5.2" sheetId="3" r:id="rId2"/>
    <sheet name="R5.3" sheetId="1" r:id="rId3"/>
    <sheet name="R5.4" sheetId="4" r:id="rId4"/>
    <sheet name="R5.5" sheetId="5" r:id="rId5"/>
    <sheet name="R5.6" sheetId="6" r:id="rId6"/>
    <sheet name="R5.7" sheetId="7" r:id="rId7"/>
    <sheet name="R5.8" sheetId="8" r:id="rId8"/>
    <sheet name="R5.9" sheetId="9" r:id="rId9"/>
    <sheet name="R5.10" sheetId="10" r:id="rId10"/>
    <sheet name="R5.11" sheetId="11" r:id="rId11"/>
    <sheet name="R5.12 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'R5.1'!$B$1:$L$50</definedName>
    <definedName name="_xlnm.Print_Area" localSheetId="9">'R5.10'!$B$1:$L$50</definedName>
    <definedName name="_xlnm.Print_Area" localSheetId="10">'R5.11'!$B$1:$L$50</definedName>
    <definedName name="_xlnm.Print_Area" localSheetId="11">'R5.12 '!$B$1:$L$50</definedName>
    <definedName name="_xlnm.Print_Area" localSheetId="1">'R5.2'!$B$1:$L$50</definedName>
    <definedName name="_xlnm.Print_Area" localSheetId="2">'R5.3'!$B$1:$L$50</definedName>
    <definedName name="_xlnm.Print_Area" localSheetId="3">'R5.4'!$B$1:$L$50</definedName>
    <definedName name="_xlnm.Print_Area" localSheetId="4">'R5.5'!$B$1:$L$50</definedName>
    <definedName name="_xlnm.Print_Area" localSheetId="5">'R5.6'!$B$1:$L$50</definedName>
    <definedName name="_xlnm.Print_Area" localSheetId="6">'R5.7'!$B$1:$L$50</definedName>
    <definedName name="_xlnm.Print_Area" localSheetId="7">'R5.8'!$B$1:$L$50</definedName>
    <definedName name="_xlnm.Print_Area" localSheetId="8">'R5.9'!$B$1:$L$50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2" l="1"/>
  <c r="F47" i="12"/>
  <c r="H46" i="12"/>
  <c r="F46" i="12"/>
  <c r="H45" i="12"/>
  <c r="F45" i="12"/>
  <c r="H44" i="12"/>
  <c r="F44" i="12"/>
  <c r="H43" i="12"/>
  <c r="F43" i="12"/>
  <c r="H42" i="12"/>
  <c r="F42" i="12"/>
  <c r="H41" i="12"/>
  <c r="F41" i="12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L32" i="12"/>
  <c r="K32" i="12"/>
  <c r="J32" i="12"/>
  <c r="I32" i="12"/>
  <c r="H32" i="12"/>
  <c r="G32" i="12"/>
  <c r="F32" i="12"/>
  <c r="D32" i="12"/>
  <c r="C32" i="12"/>
  <c r="G33" i="12" s="1"/>
  <c r="H24" i="12"/>
  <c r="F24" i="12"/>
  <c r="H23" i="12"/>
  <c r="F23" i="12"/>
  <c r="H22" i="12"/>
  <c r="F22" i="12"/>
  <c r="H21" i="12"/>
  <c r="F21" i="12"/>
  <c r="H20" i="12"/>
  <c r="F20" i="12"/>
  <c r="H19" i="12"/>
  <c r="F19" i="12"/>
  <c r="H18" i="12"/>
  <c r="F18" i="12"/>
  <c r="H17" i="12"/>
  <c r="F17" i="12"/>
  <c r="H16" i="12"/>
  <c r="F16" i="12"/>
  <c r="H15" i="12"/>
  <c r="F15" i="12"/>
  <c r="H14" i="12"/>
  <c r="F14" i="12"/>
  <c r="H13" i="12"/>
  <c r="F13" i="12"/>
  <c r="H12" i="12"/>
  <c r="F12" i="12"/>
  <c r="H11" i="12"/>
  <c r="F11" i="12"/>
  <c r="H10" i="12"/>
  <c r="F10" i="12"/>
  <c r="L9" i="12"/>
  <c r="K9" i="12"/>
  <c r="J9" i="12"/>
  <c r="I9" i="12"/>
  <c r="H9" i="12"/>
  <c r="G9" i="12"/>
  <c r="F9" i="12"/>
  <c r="D9" i="12"/>
  <c r="C9" i="12"/>
  <c r="L10" i="12" s="1"/>
  <c r="B1" i="12"/>
  <c r="C33" i="12" l="1"/>
  <c r="C34" i="12" s="1"/>
  <c r="J33" i="12"/>
  <c r="I33" i="12"/>
  <c r="L33" i="12"/>
  <c r="D10" i="12"/>
  <c r="D34" i="12"/>
  <c r="D33" i="12"/>
  <c r="L34" i="12"/>
  <c r="C10" i="12"/>
  <c r="K33" i="12"/>
  <c r="G10" i="12"/>
  <c r="I10" i="12"/>
  <c r="E33" i="12"/>
  <c r="G34" i="12"/>
  <c r="E9" i="12"/>
  <c r="J10" i="12"/>
  <c r="K10" i="12"/>
  <c r="E32" i="12"/>
  <c r="I34" i="12"/>
  <c r="K35" i="12" l="1"/>
  <c r="I35" i="12"/>
  <c r="J35" i="12"/>
  <c r="C35" i="12"/>
  <c r="J36" i="12" s="1"/>
  <c r="E34" i="12"/>
  <c r="J34" i="12"/>
  <c r="K34" i="12"/>
  <c r="G35" i="12"/>
  <c r="E35" i="12" s="1"/>
  <c r="L35" i="12"/>
  <c r="D35" i="12"/>
  <c r="J11" i="12"/>
  <c r="I11" i="12"/>
  <c r="G11" i="12"/>
  <c r="L11" i="12"/>
  <c r="K11" i="12"/>
  <c r="E10" i="12"/>
  <c r="D11" i="12"/>
  <c r="C11" i="12"/>
  <c r="G36" i="12"/>
  <c r="L36" i="12"/>
  <c r="K36" i="12"/>
  <c r="C36" i="12" l="1"/>
  <c r="D37" i="12" s="1"/>
  <c r="I36" i="12"/>
  <c r="D36" i="12"/>
  <c r="D12" i="12"/>
  <c r="C12" i="12"/>
  <c r="L12" i="12"/>
  <c r="K12" i="12"/>
  <c r="J12" i="12"/>
  <c r="G12" i="12"/>
  <c r="E11" i="12"/>
  <c r="I12" i="12"/>
  <c r="C37" i="12"/>
  <c r="I37" i="12"/>
  <c r="L37" i="12"/>
  <c r="K37" i="12"/>
  <c r="G37" i="12"/>
  <c r="E36" i="12"/>
  <c r="J37" i="12" l="1"/>
  <c r="K13" i="12"/>
  <c r="D13" i="12"/>
  <c r="L13" i="12"/>
  <c r="J13" i="12"/>
  <c r="C13" i="12"/>
  <c r="I13" i="12"/>
  <c r="G13" i="12"/>
  <c r="E12" i="12"/>
  <c r="L38" i="12"/>
  <c r="K38" i="12"/>
  <c r="J38" i="12"/>
  <c r="D38" i="12"/>
  <c r="C38" i="12"/>
  <c r="I38" i="12"/>
  <c r="G38" i="12"/>
  <c r="E37" i="12"/>
  <c r="G14" i="12" l="1"/>
  <c r="E13" i="12"/>
  <c r="D14" i="12"/>
  <c r="L14" i="12"/>
  <c r="C14" i="12"/>
  <c r="K14" i="12"/>
  <c r="J14" i="12"/>
  <c r="I14" i="12"/>
  <c r="L39" i="12"/>
  <c r="G39" i="12"/>
  <c r="E38" i="12"/>
  <c r="D39" i="12"/>
  <c r="C39" i="12"/>
  <c r="K39" i="12"/>
  <c r="J39" i="12"/>
  <c r="I39" i="12"/>
  <c r="J15" i="12" l="1"/>
  <c r="I15" i="12"/>
  <c r="D15" i="12"/>
  <c r="G15" i="12"/>
  <c r="E14" i="12"/>
  <c r="C15" i="12"/>
  <c r="L15" i="12"/>
  <c r="K15" i="12"/>
  <c r="J40" i="12"/>
  <c r="D40" i="12"/>
  <c r="I40" i="12"/>
  <c r="C40" i="12"/>
  <c r="G40" i="12"/>
  <c r="E39" i="12"/>
  <c r="L40" i="12"/>
  <c r="K40" i="12"/>
  <c r="L41" i="12" l="1"/>
  <c r="K41" i="12"/>
  <c r="J41" i="12"/>
  <c r="I41" i="12"/>
  <c r="G41" i="12"/>
  <c r="E40" i="12"/>
  <c r="C41" i="12"/>
  <c r="D41" i="12"/>
  <c r="L16" i="12"/>
  <c r="K16" i="12"/>
  <c r="J16" i="12"/>
  <c r="E15" i="12"/>
  <c r="D16" i="12"/>
  <c r="I16" i="12"/>
  <c r="G16" i="12"/>
  <c r="C16" i="12"/>
  <c r="E16" i="12" l="1"/>
  <c r="I17" i="12"/>
  <c r="L17" i="12"/>
  <c r="J17" i="12"/>
  <c r="K17" i="12"/>
  <c r="D17" i="12"/>
  <c r="C17" i="12"/>
  <c r="G17" i="12"/>
  <c r="E41" i="12"/>
  <c r="L42" i="12"/>
  <c r="G42" i="12"/>
  <c r="K42" i="12"/>
  <c r="J42" i="12"/>
  <c r="I42" i="12"/>
  <c r="D42" i="12"/>
  <c r="C42" i="12"/>
  <c r="D43" i="12" l="1"/>
  <c r="C43" i="12"/>
  <c r="K43" i="12"/>
  <c r="J43" i="12"/>
  <c r="L43" i="12"/>
  <c r="I43" i="12"/>
  <c r="G43" i="12"/>
  <c r="E42" i="12"/>
  <c r="D18" i="12"/>
  <c r="C18" i="12"/>
  <c r="I18" i="12"/>
  <c r="L18" i="12"/>
  <c r="K18" i="12"/>
  <c r="J18" i="12"/>
  <c r="G18" i="12"/>
  <c r="E17" i="12"/>
  <c r="K44" i="12" l="1"/>
  <c r="J44" i="12"/>
  <c r="D44" i="12"/>
  <c r="L44" i="12"/>
  <c r="C44" i="12"/>
  <c r="I44" i="12"/>
  <c r="G44" i="12"/>
  <c r="E43" i="12"/>
  <c r="J19" i="12"/>
  <c r="D19" i="12"/>
  <c r="C19" i="12"/>
  <c r="L19" i="12"/>
  <c r="K19" i="12"/>
  <c r="I19" i="12"/>
  <c r="G19" i="12"/>
  <c r="E18" i="12"/>
  <c r="L20" i="12" l="1"/>
  <c r="G20" i="12"/>
  <c r="E19" i="12"/>
  <c r="D20" i="12"/>
  <c r="C20" i="12"/>
  <c r="K20" i="12"/>
  <c r="J20" i="12"/>
  <c r="I20" i="12"/>
  <c r="G45" i="12"/>
  <c r="E44" i="12"/>
  <c r="D45" i="12"/>
  <c r="C45" i="12"/>
  <c r="L45" i="12"/>
  <c r="K45" i="12"/>
  <c r="J45" i="12"/>
  <c r="I45" i="12"/>
  <c r="J46" i="12" l="1"/>
  <c r="I46" i="12"/>
  <c r="D46" i="12"/>
  <c r="C46" i="12"/>
  <c r="G46" i="12"/>
  <c r="E45" i="12"/>
  <c r="L46" i="12"/>
  <c r="K46" i="12"/>
  <c r="J21" i="12"/>
  <c r="C21" i="12"/>
  <c r="I21" i="12"/>
  <c r="D21" i="12"/>
  <c r="G21" i="12"/>
  <c r="E20" i="12"/>
  <c r="L21" i="12"/>
  <c r="K21" i="12"/>
  <c r="L22" i="12" l="1"/>
  <c r="D22" i="12"/>
  <c r="K22" i="12"/>
  <c r="J22" i="12"/>
  <c r="E21" i="12"/>
  <c r="I22" i="12"/>
  <c r="G22" i="12"/>
  <c r="C22" i="12"/>
  <c r="L47" i="12"/>
  <c r="K47" i="12"/>
  <c r="E46" i="12"/>
  <c r="J47" i="12"/>
  <c r="I47" i="12"/>
  <c r="G47" i="12"/>
  <c r="C47" i="12"/>
  <c r="D47" i="12"/>
  <c r="G23" i="12" l="1"/>
  <c r="I23" i="12"/>
  <c r="L23" i="12"/>
  <c r="K23" i="12"/>
  <c r="J23" i="12"/>
  <c r="E22" i="12"/>
  <c r="D23" i="12"/>
  <c r="C23" i="12"/>
  <c r="E47" i="12"/>
  <c r="D24" i="12" l="1"/>
  <c r="J24" i="12"/>
  <c r="C24" i="12"/>
  <c r="K24" i="12"/>
  <c r="L24" i="12"/>
  <c r="G24" i="12"/>
  <c r="E23" i="12"/>
  <c r="I24" i="12"/>
  <c r="E24" i="12" l="1"/>
  <c r="H47" i="11"/>
  <c r="F47" i="11"/>
  <c r="H46" i="11"/>
  <c r="F46" i="11"/>
  <c r="H45" i="11"/>
  <c r="F45" i="11"/>
  <c r="H44" i="11"/>
  <c r="F44" i="11"/>
  <c r="H43" i="11"/>
  <c r="F43" i="11"/>
  <c r="H42" i="11"/>
  <c r="F42" i="11"/>
  <c r="H41" i="11"/>
  <c r="F41" i="11"/>
  <c r="H40" i="11"/>
  <c r="F40" i="11"/>
  <c r="H39" i="11"/>
  <c r="F39" i="11"/>
  <c r="H38" i="11"/>
  <c r="F38" i="11"/>
  <c r="H37" i="11"/>
  <c r="F37" i="11"/>
  <c r="H36" i="11"/>
  <c r="F36" i="11"/>
  <c r="H35" i="11"/>
  <c r="F35" i="11"/>
  <c r="H34" i="11"/>
  <c r="F34" i="11"/>
  <c r="H33" i="11"/>
  <c r="F33" i="11"/>
  <c r="L32" i="11"/>
  <c r="K32" i="11"/>
  <c r="J32" i="11"/>
  <c r="I32" i="11"/>
  <c r="H32" i="11"/>
  <c r="G32" i="11"/>
  <c r="F32" i="11"/>
  <c r="D32" i="11"/>
  <c r="C32" i="11"/>
  <c r="G33" i="11" s="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12" i="11"/>
  <c r="F12" i="11"/>
  <c r="H11" i="11"/>
  <c r="F11" i="11"/>
  <c r="H10" i="11"/>
  <c r="F10" i="11"/>
  <c r="L9" i="11"/>
  <c r="K9" i="11"/>
  <c r="J9" i="11"/>
  <c r="I9" i="11"/>
  <c r="H9" i="11"/>
  <c r="G9" i="11"/>
  <c r="F9" i="11"/>
  <c r="D9" i="11"/>
  <c r="C9" i="11"/>
  <c r="L10" i="11" s="1"/>
  <c r="B1" i="11"/>
  <c r="C33" i="11" l="1"/>
  <c r="I34" i="11" s="1"/>
  <c r="D33" i="11"/>
  <c r="L33" i="11"/>
  <c r="J33" i="11"/>
  <c r="D10" i="11"/>
  <c r="I33" i="11"/>
  <c r="C10" i="11"/>
  <c r="K33" i="11"/>
  <c r="G10" i="11"/>
  <c r="E9" i="11"/>
  <c r="I10" i="11"/>
  <c r="G34" i="11"/>
  <c r="J10" i="11"/>
  <c r="K10" i="11"/>
  <c r="E32" i="11"/>
  <c r="E33" i="11" l="1"/>
  <c r="L34" i="11"/>
  <c r="J34" i="11"/>
  <c r="D34" i="11"/>
  <c r="C34" i="11"/>
  <c r="K34" i="11"/>
  <c r="G11" i="11"/>
  <c r="L11" i="11"/>
  <c r="I11" i="11"/>
  <c r="K11" i="11"/>
  <c r="J11" i="11"/>
  <c r="E10" i="11"/>
  <c r="D11" i="11"/>
  <c r="C11" i="11"/>
  <c r="L35" i="11" l="1"/>
  <c r="D35" i="11"/>
  <c r="I35" i="11"/>
  <c r="E34" i="11"/>
  <c r="J35" i="11"/>
  <c r="C35" i="11"/>
  <c r="G35" i="11"/>
  <c r="K35" i="11"/>
  <c r="D12" i="11"/>
  <c r="C12" i="11"/>
  <c r="K12" i="11"/>
  <c r="J12" i="11"/>
  <c r="I12" i="11"/>
  <c r="L12" i="11"/>
  <c r="G12" i="11"/>
  <c r="E11" i="11"/>
  <c r="L36" i="11" l="1"/>
  <c r="G36" i="11"/>
  <c r="E35" i="11"/>
  <c r="K36" i="11"/>
  <c r="I36" i="11"/>
  <c r="J36" i="11"/>
  <c r="D36" i="11"/>
  <c r="C36" i="11"/>
  <c r="J13" i="11"/>
  <c r="D13" i="11"/>
  <c r="L13" i="11"/>
  <c r="C13" i="11"/>
  <c r="K13" i="11"/>
  <c r="I13" i="11"/>
  <c r="G13" i="11"/>
  <c r="E12" i="11"/>
  <c r="G37" i="11" l="1"/>
  <c r="E36" i="11"/>
  <c r="D37" i="11"/>
  <c r="C37" i="11"/>
  <c r="I37" i="11"/>
  <c r="L37" i="11"/>
  <c r="K37" i="11"/>
  <c r="J37" i="11"/>
  <c r="L14" i="11"/>
  <c r="G14" i="11"/>
  <c r="E13" i="11"/>
  <c r="C14" i="11"/>
  <c r="D14" i="11"/>
  <c r="K14" i="11"/>
  <c r="J14" i="11"/>
  <c r="I14" i="11"/>
  <c r="J38" i="11" l="1"/>
  <c r="K38" i="11"/>
  <c r="I38" i="11"/>
  <c r="E37" i="11"/>
  <c r="G38" i="11"/>
  <c r="D38" i="11"/>
  <c r="C38" i="11"/>
  <c r="L38" i="11"/>
  <c r="J15" i="11"/>
  <c r="C15" i="11"/>
  <c r="I15" i="11"/>
  <c r="D15" i="11"/>
  <c r="G15" i="11"/>
  <c r="E14" i="11"/>
  <c r="L15" i="11"/>
  <c r="K15" i="11"/>
  <c r="D39" i="11" l="1"/>
  <c r="K39" i="11"/>
  <c r="J39" i="11"/>
  <c r="I39" i="11"/>
  <c r="E38" i="11"/>
  <c r="G39" i="11"/>
  <c r="C39" i="11"/>
  <c r="L39" i="11"/>
  <c r="L16" i="11"/>
  <c r="D16" i="11"/>
  <c r="K16" i="11"/>
  <c r="J16" i="11"/>
  <c r="E15" i="11"/>
  <c r="I16" i="11"/>
  <c r="G16" i="11"/>
  <c r="C16" i="11"/>
  <c r="E39" i="11" l="1"/>
  <c r="J40" i="11"/>
  <c r="C40" i="11"/>
  <c r="L40" i="11"/>
  <c r="K40" i="11"/>
  <c r="I40" i="11"/>
  <c r="D40" i="11"/>
  <c r="G40" i="11"/>
  <c r="L17" i="11"/>
  <c r="G17" i="11"/>
  <c r="K17" i="11"/>
  <c r="J17" i="11"/>
  <c r="I17" i="11"/>
  <c r="E16" i="11"/>
  <c r="D17" i="11"/>
  <c r="C17" i="11"/>
  <c r="L41" i="11" l="1"/>
  <c r="K41" i="11"/>
  <c r="G41" i="11"/>
  <c r="D41" i="11"/>
  <c r="E40" i="11"/>
  <c r="J41" i="11"/>
  <c r="I41" i="11"/>
  <c r="C41" i="11"/>
  <c r="D18" i="11"/>
  <c r="I18" i="11"/>
  <c r="C18" i="11"/>
  <c r="K18" i="11"/>
  <c r="J18" i="11"/>
  <c r="L18" i="11"/>
  <c r="G18" i="11"/>
  <c r="E17" i="11"/>
  <c r="I42" i="11" l="1"/>
  <c r="K42" i="11"/>
  <c r="J42" i="11"/>
  <c r="C42" i="11"/>
  <c r="E41" i="11"/>
  <c r="L42" i="11"/>
  <c r="G42" i="11"/>
  <c r="D42" i="11"/>
  <c r="D19" i="11"/>
  <c r="K19" i="11"/>
  <c r="L19" i="11"/>
  <c r="J19" i="11"/>
  <c r="C19" i="11"/>
  <c r="I19" i="11"/>
  <c r="G19" i="11"/>
  <c r="E18" i="11"/>
  <c r="J43" i="11" l="1"/>
  <c r="G43" i="11"/>
  <c r="E42" i="11"/>
  <c r="C43" i="11"/>
  <c r="L43" i="11"/>
  <c r="D43" i="11"/>
  <c r="K43" i="11"/>
  <c r="I43" i="11"/>
  <c r="G20" i="11"/>
  <c r="E19" i="11"/>
  <c r="L20" i="11"/>
  <c r="D20" i="11"/>
  <c r="C20" i="11"/>
  <c r="K20" i="11"/>
  <c r="J20" i="11"/>
  <c r="I20" i="11"/>
  <c r="D44" i="11" l="1"/>
  <c r="E43" i="11"/>
  <c r="L44" i="11"/>
  <c r="K44" i="11"/>
  <c r="J44" i="11"/>
  <c r="C44" i="11"/>
  <c r="I44" i="11"/>
  <c r="G44" i="11"/>
  <c r="J21" i="11"/>
  <c r="I21" i="11"/>
  <c r="D21" i="11"/>
  <c r="G21" i="11"/>
  <c r="E20" i="11"/>
  <c r="C21" i="11"/>
  <c r="L21" i="11"/>
  <c r="K21" i="11"/>
  <c r="L45" i="11" l="1"/>
  <c r="K45" i="11"/>
  <c r="G45" i="11"/>
  <c r="E44" i="11"/>
  <c r="D45" i="11"/>
  <c r="C45" i="11"/>
  <c r="J45" i="11"/>
  <c r="I45" i="11"/>
  <c r="L22" i="11"/>
  <c r="K22" i="11"/>
  <c r="J22" i="11"/>
  <c r="D22" i="11"/>
  <c r="I22" i="11"/>
  <c r="E21" i="11"/>
  <c r="G22" i="11"/>
  <c r="C22" i="11"/>
  <c r="E45" i="11" l="1"/>
  <c r="C46" i="11"/>
  <c r="K46" i="11"/>
  <c r="L46" i="11"/>
  <c r="I46" i="11"/>
  <c r="D46" i="11"/>
  <c r="G46" i="11"/>
  <c r="J46" i="11"/>
  <c r="E22" i="11"/>
  <c r="L23" i="11"/>
  <c r="G23" i="11"/>
  <c r="I23" i="11"/>
  <c r="K23" i="11"/>
  <c r="J23" i="11"/>
  <c r="D23" i="11"/>
  <c r="C23" i="11"/>
  <c r="K47" i="11" l="1"/>
  <c r="G47" i="11"/>
  <c r="J47" i="11"/>
  <c r="L47" i="11"/>
  <c r="I47" i="11"/>
  <c r="C47" i="11"/>
  <c r="E46" i="11"/>
  <c r="D47" i="11"/>
  <c r="D24" i="11"/>
  <c r="I24" i="11"/>
  <c r="C24" i="11"/>
  <c r="J24" i="11"/>
  <c r="L24" i="11"/>
  <c r="K24" i="11"/>
  <c r="G24" i="11"/>
  <c r="E23" i="11"/>
  <c r="E47" i="11" l="1"/>
  <c r="E24" i="11"/>
  <c r="H47" i="10"/>
  <c r="F47" i="10"/>
  <c r="H46" i="10"/>
  <c r="F46" i="10"/>
  <c r="H45" i="10"/>
  <c r="F45" i="10"/>
  <c r="H44" i="10"/>
  <c r="F44" i="10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J33" i="10"/>
  <c r="H33" i="10"/>
  <c r="F33" i="10"/>
  <c r="L32" i="10"/>
  <c r="K32" i="10"/>
  <c r="J32" i="10"/>
  <c r="I32" i="10"/>
  <c r="H32" i="10"/>
  <c r="G32" i="10"/>
  <c r="F32" i="10"/>
  <c r="D32" i="10"/>
  <c r="C32" i="10"/>
  <c r="G33" i="10" s="1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H14" i="10"/>
  <c r="F14" i="10"/>
  <c r="H13" i="10"/>
  <c r="F13" i="10"/>
  <c r="H12" i="10"/>
  <c r="F12" i="10"/>
  <c r="H11" i="10"/>
  <c r="F11" i="10"/>
  <c r="H10" i="10"/>
  <c r="F10" i="10"/>
  <c r="L9" i="10"/>
  <c r="K9" i="10"/>
  <c r="J9" i="10"/>
  <c r="I9" i="10"/>
  <c r="H9" i="10"/>
  <c r="G9" i="10"/>
  <c r="F9" i="10"/>
  <c r="D9" i="10"/>
  <c r="C9" i="10"/>
  <c r="L10" i="10" s="1"/>
  <c r="B1" i="10"/>
  <c r="L33" i="10" l="1"/>
  <c r="I33" i="10"/>
  <c r="D10" i="10"/>
  <c r="C33" i="10"/>
  <c r="E33" i="10" s="1"/>
  <c r="D33" i="10"/>
  <c r="K34" i="10"/>
  <c r="L34" i="10"/>
  <c r="C10" i="10"/>
  <c r="K33" i="10"/>
  <c r="G10" i="10"/>
  <c r="I10" i="10"/>
  <c r="J10" i="10"/>
  <c r="K10" i="10"/>
  <c r="E32" i="10"/>
  <c r="I34" i="10"/>
  <c r="E9" i="10"/>
  <c r="J34" i="10" l="1"/>
  <c r="C34" i="10"/>
  <c r="D34" i="10"/>
  <c r="G34" i="10"/>
  <c r="G11" i="10"/>
  <c r="L11" i="10"/>
  <c r="J11" i="10"/>
  <c r="I11" i="10"/>
  <c r="K11" i="10"/>
  <c r="D11" i="10"/>
  <c r="C11" i="10"/>
  <c r="E10" i="10"/>
  <c r="E34" i="10" l="1"/>
  <c r="L35" i="10"/>
  <c r="D35" i="10"/>
  <c r="I35" i="10"/>
  <c r="G35" i="10"/>
  <c r="C35" i="10"/>
  <c r="K35" i="10"/>
  <c r="J35" i="10"/>
  <c r="D12" i="10"/>
  <c r="C12" i="10"/>
  <c r="I12" i="10"/>
  <c r="L12" i="10"/>
  <c r="G12" i="10"/>
  <c r="E11" i="10"/>
  <c r="K12" i="10"/>
  <c r="J12" i="10"/>
  <c r="J36" i="10" l="1"/>
  <c r="I36" i="10"/>
  <c r="D36" i="10"/>
  <c r="L36" i="10"/>
  <c r="G36" i="10"/>
  <c r="K36" i="10"/>
  <c r="C36" i="10"/>
  <c r="E35" i="10"/>
  <c r="D13" i="10"/>
  <c r="C13" i="10"/>
  <c r="K13" i="10"/>
  <c r="I13" i="10"/>
  <c r="G13" i="10"/>
  <c r="L13" i="10"/>
  <c r="J13" i="10"/>
  <c r="E12" i="10"/>
  <c r="L37" i="10" l="1"/>
  <c r="G37" i="10"/>
  <c r="I37" i="10"/>
  <c r="D37" i="10"/>
  <c r="J37" i="10"/>
  <c r="E36" i="10"/>
  <c r="C37" i="10"/>
  <c r="K37" i="10"/>
  <c r="C14" i="10"/>
  <c r="L14" i="10"/>
  <c r="G14" i="10"/>
  <c r="E13" i="10"/>
  <c r="D14" i="10"/>
  <c r="K14" i="10"/>
  <c r="I14" i="10"/>
  <c r="J14" i="10"/>
  <c r="I38" i="10" l="1"/>
  <c r="G38" i="10"/>
  <c r="E37" i="10"/>
  <c r="D38" i="10"/>
  <c r="L38" i="10"/>
  <c r="C38" i="10"/>
  <c r="K38" i="10"/>
  <c r="J38" i="10"/>
  <c r="J15" i="10"/>
  <c r="I15" i="10"/>
  <c r="C15" i="10"/>
  <c r="G15" i="10"/>
  <c r="E14" i="10"/>
  <c r="D15" i="10"/>
  <c r="L15" i="10"/>
  <c r="K15" i="10"/>
  <c r="L39" i="10" l="1"/>
  <c r="E38" i="10"/>
  <c r="J39" i="10"/>
  <c r="D39" i="10"/>
  <c r="I39" i="10"/>
  <c r="G39" i="10"/>
  <c r="C39" i="10"/>
  <c r="K39" i="10"/>
  <c r="L16" i="10"/>
  <c r="K16" i="10"/>
  <c r="E15" i="10"/>
  <c r="J16" i="10"/>
  <c r="I16" i="10"/>
  <c r="G16" i="10"/>
  <c r="C16" i="10"/>
  <c r="D16" i="10"/>
  <c r="G40" i="10" l="1"/>
  <c r="E39" i="10"/>
  <c r="L40" i="10"/>
  <c r="D40" i="10"/>
  <c r="K40" i="10"/>
  <c r="C40" i="10"/>
  <c r="J40" i="10"/>
  <c r="I40" i="10"/>
  <c r="E16" i="10"/>
  <c r="L17" i="10"/>
  <c r="J17" i="10"/>
  <c r="I17" i="10"/>
  <c r="K17" i="10"/>
  <c r="C17" i="10"/>
  <c r="D17" i="10"/>
  <c r="G17" i="10"/>
  <c r="J41" i="10" l="1"/>
  <c r="L41" i="10"/>
  <c r="E40" i="10"/>
  <c r="K41" i="10"/>
  <c r="G41" i="10"/>
  <c r="I41" i="10"/>
  <c r="C41" i="10"/>
  <c r="D41" i="10"/>
  <c r="D18" i="10"/>
  <c r="K18" i="10"/>
  <c r="C18" i="10"/>
  <c r="J18" i="10"/>
  <c r="L18" i="10"/>
  <c r="I18" i="10"/>
  <c r="G18" i="10"/>
  <c r="E17" i="10"/>
  <c r="J42" i="10" l="1"/>
  <c r="I42" i="10"/>
  <c r="D42" i="10"/>
  <c r="C42" i="10"/>
  <c r="K42" i="10"/>
  <c r="E41" i="10"/>
  <c r="G42" i="10"/>
  <c r="L42" i="10"/>
  <c r="D19" i="10"/>
  <c r="C19" i="10"/>
  <c r="K19" i="10"/>
  <c r="J19" i="10"/>
  <c r="I19" i="10"/>
  <c r="G19" i="10"/>
  <c r="L19" i="10"/>
  <c r="E18" i="10"/>
  <c r="D43" i="10" l="1"/>
  <c r="J43" i="10"/>
  <c r="E42" i="10"/>
  <c r="C43" i="10"/>
  <c r="L43" i="10"/>
  <c r="K43" i="10"/>
  <c r="G43" i="10"/>
  <c r="I43" i="10"/>
  <c r="G20" i="10"/>
  <c r="E19" i="10"/>
  <c r="D20" i="10"/>
  <c r="L20" i="10"/>
  <c r="C20" i="10"/>
  <c r="K20" i="10"/>
  <c r="J20" i="10"/>
  <c r="I20" i="10"/>
  <c r="G44" i="10" l="1"/>
  <c r="I44" i="10"/>
  <c r="E43" i="10"/>
  <c r="K44" i="10"/>
  <c r="J44" i="10"/>
  <c r="L44" i="10"/>
  <c r="D44" i="10"/>
  <c r="C44" i="10"/>
  <c r="J21" i="10"/>
  <c r="D21" i="10"/>
  <c r="I21" i="10"/>
  <c r="G21" i="10"/>
  <c r="E20" i="10"/>
  <c r="L21" i="10"/>
  <c r="K21" i="10"/>
  <c r="C21" i="10"/>
  <c r="L45" i="10" l="1"/>
  <c r="D45" i="10"/>
  <c r="K45" i="10"/>
  <c r="G45" i="10"/>
  <c r="E44" i="10"/>
  <c r="C45" i="10"/>
  <c r="I45" i="10"/>
  <c r="J45" i="10"/>
  <c r="L22" i="10"/>
  <c r="G22" i="10"/>
  <c r="K22" i="10"/>
  <c r="J22" i="10"/>
  <c r="I22" i="10"/>
  <c r="D22" i="10"/>
  <c r="C22" i="10"/>
  <c r="E21" i="10"/>
  <c r="E45" i="10" l="1"/>
  <c r="C46" i="10"/>
  <c r="L46" i="10"/>
  <c r="K46" i="10"/>
  <c r="J46" i="10"/>
  <c r="G46" i="10"/>
  <c r="I46" i="10"/>
  <c r="D46" i="10"/>
  <c r="E22" i="10"/>
  <c r="L23" i="10"/>
  <c r="I23" i="10"/>
  <c r="G23" i="10"/>
  <c r="K23" i="10"/>
  <c r="J23" i="10"/>
  <c r="D23" i="10"/>
  <c r="C23" i="10"/>
  <c r="J47" i="10" l="1"/>
  <c r="E46" i="10"/>
  <c r="I47" i="10"/>
  <c r="L47" i="10"/>
  <c r="K47" i="10"/>
  <c r="D47" i="10"/>
  <c r="C47" i="10"/>
  <c r="G47" i="10"/>
  <c r="D24" i="10"/>
  <c r="C24" i="10"/>
  <c r="J24" i="10"/>
  <c r="L24" i="10"/>
  <c r="K24" i="10"/>
  <c r="G24" i="10"/>
  <c r="E23" i="10"/>
  <c r="I24" i="10"/>
  <c r="E47" i="10" l="1"/>
  <c r="E24" i="10"/>
  <c r="H47" i="9" l="1"/>
  <c r="F47" i="9"/>
  <c r="H46" i="9"/>
  <c r="F46" i="9"/>
  <c r="H45" i="9"/>
  <c r="F45" i="9"/>
  <c r="H44" i="9"/>
  <c r="F44" i="9"/>
  <c r="H43" i="9"/>
  <c r="F43" i="9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L32" i="9"/>
  <c r="K32" i="9"/>
  <c r="J32" i="9"/>
  <c r="I32" i="9"/>
  <c r="H32" i="9"/>
  <c r="G32" i="9"/>
  <c r="F32" i="9"/>
  <c r="D32" i="9"/>
  <c r="C32" i="9"/>
  <c r="G33" i="9" s="1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H14" i="9"/>
  <c r="F14" i="9"/>
  <c r="H13" i="9"/>
  <c r="F13" i="9"/>
  <c r="H12" i="9"/>
  <c r="F12" i="9"/>
  <c r="H11" i="9"/>
  <c r="F11" i="9"/>
  <c r="H10" i="9"/>
  <c r="F10" i="9"/>
  <c r="L9" i="9"/>
  <c r="K9" i="9"/>
  <c r="J9" i="9"/>
  <c r="I9" i="9"/>
  <c r="H9" i="9"/>
  <c r="G9" i="9"/>
  <c r="F9" i="9"/>
  <c r="D9" i="9"/>
  <c r="C9" i="9"/>
  <c r="K10" i="9" s="1"/>
  <c r="B1" i="9"/>
  <c r="D10" i="9" l="1"/>
  <c r="I33" i="9"/>
  <c r="J33" i="9"/>
  <c r="L33" i="9"/>
  <c r="L10" i="9"/>
  <c r="C33" i="9"/>
  <c r="G34" i="9" s="1"/>
  <c r="D33" i="9"/>
  <c r="L34" i="9"/>
  <c r="C10" i="9"/>
  <c r="K33" i="9"/>
  <c r="I10" i="9"/>
  <c r="E9" i="9"/>
  <c r="J10" i="9"/>
  <c r="G10" i="9"/>
  <c r="E32" i="9"/>
  <c r="E33" i="9" l="1"/>
  <c r="I34" i="9"/>
  <c r="K34" i="9"/>
  <c r="C34" i="9"/>
  <c r="J34" i="9"/>
  <c r="D34" i="9"/>
  <c r="E34" i="9"/>
  <c r="L11" i="9"/>
  <c r="J11" i="9"/>
  <c r="E10" i="9"/>
  <c r="G11" i="9"/>
  <c r="K11" i="9"/>
  <c r="I11" i="9"/>
  <c r="D11" i="9"/>
  <c r="C11" i="9"/>
  <c r="K35" i="9" l="1"/>
  <c r="D35" i="9"/>
  <c r="J35" i="9"/>
  <c r="G35" i="9"/>
  <c r="I35" i="9"/>
  <c r="L35" i="9"/>
  <c r="C35" i="9"/>
  <c r="C12" i="9"/>
  <c r="L12" i="9"/>
  <c r="I12" i="9"/>
  <c r="K12" i="9"/>
  <c r="J12" i="9"/>
  <c r="G12" i="9"/>
  <c r="E11" i="9"/>
  <c r="D12" i="9"/>
  <c r="D36" i="9" l="1"/>
  <c r="C36" i="9"/>
  <c r="I36" i="9"/>
  <c r="E35" i="9"/>
  <c r="J36" i="9"/>
  <c r="G36" i="9"/>
  <c r="L36" i="9"/>
  <c r="K36" i="9"/>
  <c r="D13" i="9"/>
  <c r="L13" i="9"/>
  <c r="K13" i="9"/>
  <c r="C13" i="9"/>
  <c r="I13" i="9"/>
  <c r="G13" i="9"/>
  <c r="E12" i="9"/>
  <c r="J13" i="9"/>
  <c r="G37" i="9" l="1"/>
  <c r="E36" i="9"/>
  <c r="D37" i="9"/>
  <c r="C37" i="9"/>
  <c r="L37" i="9"/>
  <c r="K37" i="9"/>
  <c r="I37" i="9"/>
  <c r="J37" i="9"/>
  <c r="G14" i="9"/>
  <c r="E13" i="9"/>
  <c r="D14" i="9"/>
  <c r="C14" i="9"/>
  <c r="K14" i="9"/>
  <c r="J14" i="9"/>
  <c r="I14" i="9"/>
  <c r="L14" i="9"/>
  <c r="K38" i="9" l="1"/>
  <c r="E37" i="9"/>
  <c r="I38" i="9"/>
  <c r="L38" i="9"/>
  <c r="C38" i="9"/>
  <c r="D38" i="9"/>
  <c r="J38" i="9"/>
  <c r="G38" i="9"/>
  <c r="I15" i="9"/>
  <c r="C15" i="9"/>
  <c r="G15" i="9"/>
  <c r="E14" i="9"/>
  <c r="D15" i="9"/>
  <c r="L15" i="9"/>
  <c r="K15" i="9"/>
  <c r="J15" i="9"/>
  <c r="L39" i="9" l="1"/>
  <c r="K39" i="9"/>
  <c r="J39" i="9"/>
  <c r="I39" i="9"/>
  <c r="D39" i="9"/>
  <c r="G39" i="9"/>
  <c r="E38" i="9"/>
  <c r="C39" i="9"/>
  <c r="L16" i="9"/>
  <c r="K16" i="9"/>
  <c r="J16" i="9"/>
  <c r="G16" i="9"/>
  <c r="I16" i="9"/>
  <c r="E15" i="9"/>
  <c r="C16" i="9"/>
  <c r="D16" i="9"/>
  <c r="C40" i="9" l="1"/>
  <c r="I40" i="9"/>
  <c r="G40" i="9"/>
  <c r="E39" i="9"/>
  <c r="D40" i="9"/>
  <c r="L40" i="9"/>
  <c r="K40" i="9"/>
  <c r="J40" i="9"/>
  <c r="L17" i="9"/>
  <c r="J17" i="9"/>
  <c r="G17" i="9"/>
  <c r="I17" i="9"/>
  <c r="E16" i="9"/>
  <c r="K17" i="9"/>
  <c r="D17" i="9"/>
  <c r="C17" i="9"/>
  <c r="D41" i="9" l="1"/>
  <c r="L41" i="9"/>
  <c r="K41" i="9"/>
  <c r="C41" i="9"/>
  <c r="J41" i="9"/>
  <c r="E40" i="9"/>
  <c r="I41" i="9"/>
  <c r="G41" i="9"/>
  <c r="D18" i="9"/>
  <c r="C18" i="9"/>
  <c r="L18" i="9"/>
  <c r="K18" i="9"/>
  <c r="J18" i="9"/>
  <c r="I18" i="9"/>
  <c r="G18" i="9"/>
  <c r="E17" i="9"/>
  <c r="G42" i="9" l="1"/>
  <c r="K42" i="9"/>
  <c r="D42" i="9"/>
  <c r="C42" i="9"/>
  <c r="I42" i="9"/>
  <c r="L42" i="9"/>
  <c r="J42" i="9"/>
  <c r="E41" i="9"/>
  <c r="K19" i="9"/>
  <c r="D19" i="9"/>
  <c r="L19" i="9"/>
  <c r="C19" i="9"/>
  <c r="J19" i="9"/>
  <c r="I19" i="9"/>
  <c r="G19" i="9"/>
  <c r="E18" i="9"/>
  <c r="C43" i="9" l="1"/>
  <c r="L43" i="9"/>
  <c r="K43" i="9"/>
  <c r="I43" i="9"/>
  <c r="J43" i="9"/>
  <c r="E42" i="9"/>
  <c r="D43" i="9"/>
  <c r="G43" i="9"/>
  <c r="G20" i="9"/>
  <c r="E19" i="9"/>
  <c r="D20" i="9"/>
  <c r="L20" i="9"/>
  <c r="C20" i="9"/>
  <c r="K20" i="9"/>
  <c r="J20" i="9"/>
  <c r="I20" i="9"/>
  <c r="E43" i="9" l="1"/>
  <c r="D44" i="9"/>
  <c r="K44" i="9"/>
  <c r="L44" i="9"/>
  <c r="C44" i="9"/>
  <c r="J44" i="9"/>
  <c r="I44" i="9"/>
  <c r="G44" i="9"/>
  <c r="J21" i="9"/>
  <c r="I21" i="9"/>
  <c r="D21" i="9"/>
  <c r="C21" i="9"/>
  <c r="G21" i="9"/>
  <c r="E20" i="9"/>
  <c r="L21" i="9"/>
  <c r="K21" i="9"/>
  <c r="L45" i="9" l="1"/>
  <c r="C45" i="9"/>
  <c r="G45" i="9"/>
  <c r="E44" i="9"/>
  <c r="J45" i="9"/>
  <c r="D45" i="9"/>
  <c r="I45" i="9"/>
  <c r="K45" i="9"/>
  <c r="K22" i="9"/>
  <c r="J22" i="9"/>
  <c r="G22" i="9"/>
  <c r="E21" i="9"/>
  <c r="D22" i="9"/>
  <c r="I22" i="9"/>
  <c r="C22" i="9"/>
  <c r="L22" i="9"/>
  <c r="E45" i="9" l="1"/>
  <c r="C46" i="9"/>
  <c r="L46" i="9"/>
  <c r="K46" i="9"/>
  <c r="J46" i="9"/>
  <c r="I46" i="9"/>
  <c r="D46" i="9"/>
  <c r="G46" i="9"/>
  <c r="L23" i="9"/>
  <c r="I23" i="9"/>
  <c r="G23" i="9"/>
  <c r="E22" i="9"/>
  <c r="K23" i="9"/>
  <c r="J23" i="9"/>
  <c r="D23" i="9"/>
  <c r="C23" i="9"/>
  <c r="L47" i="9" l="1"/>
  <c r="D47" i="9"/>
  <c r="J47" i="9"/>
  <c r="K47" i="9"/>
  <c r="G47" i="9"/>
  <c r="C47" i="9"/>
  <c r="E47" i="9" s="1"/>
  <c r="E46" i="9"/>
  <c r="I47" i="9"/>
  <c r="D24" i="9"/>
  <c r="C24" i="9"/>
  <c r="I24" i="9"/>
  <c r="L24" i="9"/>
  <c r="K24" i="9"/>
  <c r="J24" i="9"/>
  <c r="G24" i="9"/>
  <c r="E23" i="9"/>
  <c r="E24" i="9" l="1"/>
  <c r="H47" i="8" l="1"/>
  <c r="F47" i="8"/>
  <c r="H46" i="8"/>
  <c r="F46" i="8"/>
  <c r="H45" i="8"/>
  <c r="F45" i="8"/>
  <c r="H44" i="8"/>
  <c r="F44" i="8"/>
  <c r="H43" i="8"/>
  <c r="F43" i="8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L32" i="8"/>
  <c r="K32" i="8"/>
  <c r="J32" i="8"/>
  <c r="I32" i="8"/>
  <c r="H32" i="8"/>
  <c r="G32" i="8"/>
  <c r="F32" i="8"/>
  <c r="D32" i="8"/>
  <c r="C32" i="8"/>
  <c r="G33" i="8" s="1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H14" i="8"/>
  <c r="F14" i="8"/>
  <c r="H13" i="8"/>
  <c r="F13" i="8"/>
  <c r="H12" i="8"/>
  <c r="F12" i="8"/>
  <c r="H11" i="8"/>
  <c r="F11" i="8"/>
  <c r="H10" i="8"/>
  <c r="F10" i="8"/>
  <c r="L9" i="8"/>
  <c r="K9" i="8"/>
  <c r="J9" i="8"/>
  <c r="I9" i="8"/>
  <c r="H9" i="8"/>
  <c r="G9" i="8"/>
  <c r="F9" i="8"/>
  <c r="D9" i="8"/>
  <c r="C9" i="8"/>
  <c r="L10" i="8" s="1"/>
  <c r="B1" i="8"/>
  <c r="D10" i="8" l="1"/>
  <c r="L33" i="8"/>
  <c r="I33" i="8"/>
  <c r="J33" i="8"/>
  <c r="C33" i="8"/>
  <c r="L34" i="8" s="1"/>
  <c r="D33" i="8"/>
  <c r="C10" i="8"/>
  <c r="K33" i="8"/>
  <c r="E9" i="8"/>
  <c r="I10" i="8"/>
  <c r="G10" i="8"/>
  <c r="J10" i="8"/>
  <c r="K10" i="8"/>
  <c r="E32" i="8"/>
  <c r="E33" i="8" l="1"/>
  <c r="G34" i="8"/>
  <c r="I34" i="8"/>
  <c r="J34" i="8"/>
  <c r="D34" i="8"/>
  <c r="K34" i="8"/>
  <c r="C34" i="8"/>
  <c r="I11" i="8"/>
  <c r="L11" i="8"/>
  <c r="E10" i="8"/>
  <c r="K11" i="8"/>
  <c r="J11" i="8"/>
  <c r="G11" i="8"/>
  <c r="D11" i="8"/>
  <c r="C11" i="8"/>
  <c r="L35" i="8" l="1"/>
  <c r="D35" i="8"/>
  <c r="I35" i="8"/>
  <c r="K35" i="8"/>
  <c r="J35" i="8"/>
  <c r="G35" i="8"/>
  <c r="C35" i="8"/>
  <c r="E34" i="8"/>
  <c r="D12" i="8"/>
  <c r="I12" i="8"/>
  <c r="C12" i="8"/>
  <c r="J12" i="8"/>
  <c r="L12" i="8"/>
  <c r="K12" i="8"/>
  <c r="G12" i="8"/>
  <c r="E11" i="8"/>
  <c r="C36" i="8" l="1"/>
  <c r="D36" i="8"/>
  <c r="G36" i="8"/>
  <c r="K36" i="8"/>
  <c r="I36" i="8"/>
  <c r="L36" i="8"/>
  <c r="J36" i="8"/>
  <c r="E35" i="8"/>
  <c r="D13" i="8"/>
  <c r="K13" i="8"/>
  <c r="J13" i="8"/>
  <c r="C13" i="8"/>
  <c r="L13" i="8"/>
  <c r="I13" i="8"/>
  <c r="G13" i="8"/>
  <c r="E12" i="8"/>
  <c r="D37" i="8" l="1"/>
  <c r="C37" i="8"/>
  <c r="I37" i="8"/>
  <c r="K37" i="8"/>
  <c r="J37" i="8"/>
  <c r="L37" i="8"/>
  <c r="G37" i="8"/>
  <c r="E36" i="8"/>
  <c r="G14" i="8"/>
  <c r="E13" i="8"/>
  <c r="L14" i="8"/>
  <c r="C14" i="8"/>
  <c r="D14" i="8"/>
  <c r="K14" i="8"/>
  <c r="J14" i="8"/>
  <c r="I14" i="8"/>
  <c r="J38" i="8" l="1"/>
  <c r="I38" i="8"/>
  <c r="G38" i="8"/>
  <c r="E37" i="8"/>
  <c r="D38" i="8"/>
  <c r="L38" i="8"/>
  <c r="C38" i="8"/>
  <c r="K38" i="8"/>
  <c r="J15" i="8"/>
  <c r="I15" i="8"/>
  <c r="G15" i="8"/>
  <c r="E14" i="8"/>
  <c r="D15" i="8"/>
  <c r="C15" i="8"/>
  <c r="L15" i="8"/>
  <c r="K15" i="8"/>
  <c r="G39" i="8" l="1"/>
  <c r="D39" i="8"/>
  <c r="L39" i="8"/>
  <c r="C39" i="8"/>
  <c r="E38" i="8"/>
  <c r="K39" i="8"/>
  <c r="J39" i="8"/>
  <c r="I39" i="8"/>
  <c r="L16" i="8"/>
  <c r="K16" i="8"/>
  <c r="E15" i="8"/>
  <c r="J16" i="8"/>
  <c r="G16" i="8"/>
  <c r="D16" i="8"/>
  <c r="I16" i="8"/>
  <c r="C16" i="8"/>
  <c r="G40" i="8" l="1"/>
  <c r="E39" i="8"/>
  <c r="D40" i="8"/>
  <c r="I40" i="8"/>
  <c r="J40" i="8"/>
  <c r="C40" i="8"/>
  <c r="L40" i="8"/>
  <c r="K40" i="8"/>
  <c r="G17" i="8"/>
  <c r="L17" i="8"/>
  <c r="K17" i="8"/>
  <c r="I17" i="8"/>
  <c r="J17" i="8"/>
  <c r="E16" i="8"/>
  <c r="D17" i="8"/>
  <c r="C17" i="8"/>
  <c r="D41" i="8" l="1"/>
  <c r="I41" i="8"/>
  <c r="E40" i="8"/>
  <c r="C41" i="8"/>
  <c r="L41" i="8"/>
  <c r="J41" i="8"/>
  <c r="K41" i="8"/>
  <c r="G41" i="8"/>
  <c r="D18" i="8"/>
  <c r="C18" i="8"/>
  <c r="K18" i="8"/>
  <c r="I18" i="8"/>
  <c r="J18" i="8"/>
  <c r="L18" i="8"/>
  <c r="G18" i="8"/>
  <c r="E17" i="8"/>
  <c r="I42" i="8" l="1"/>
  <c r="G42" i="8"/>
  <c r="K42" i="8"/>
  <c r="J42" i="8"/>
  <c r="C42" i="8"/>
  <c r="D42" i="8"/>
  <c r="E41" i="8"/>
  <c r="L42" i="8"/>
  <c r="L19" i="8"/>
  <c r="J19" i="8"/>
  <c r="D19" i="8"/>
  <c r="C19" i="8"/>
  <c r="K19" i="8"/>
  <c r="I19" i="8"/>
  <c r="G19" i="8"/>
  <c r="E18" i="8"/>
  <c r="K43" i="8" l="1"/>
  <c r="L43" i="8"/>
  <c r="D43" i="8"/>
  <c r="G43" i="8"/>
  <c r="E42" i="8"/>
  <c r="I43" i="8"/>
  <c r="C43" i="8"/>
  <c r="J43" i="8"/>
  <c r="G20" i="8"/>
  <c r="E19" i="8"/>
  <c r="L20" i="8"/>
  <c r="C20" i="8"/>
  <c r="D20" i="8"/>
  <c r="K20" i="8"/>
  <c r="J20" i="8"/>
  <c r="I20" i="8"/>
  <c r="J44" i="8" l="1"/>
  <c r="K44" i="8"/>
  <c r="D44" i="8"/>
  <c r="C44" i="8"/>
  <c r="I44" i="8"/>
  <c r="E43" i="8"/>
  <c r="L44" i="8"/>
  <c r="G44" i="8"/>
  <c r="J21" i="8"/>
  <c r="D21" i="8"/>
  <c r="C21" i="8"/>
  <c r="I21" i="8"/>
  <c r="G21" i="8"/>
  <c r="E20" i="8"/>
  <c r="L21" i="8"/>
  <c r="K21" i="8"/>
  <c r="E44" i="8" l="1"/>
  <c r="C45" i="8"/>
  <c r="G45" i="8"/>
  <c r="J45" i="8"/>
  <c r="I45" i="8"/>
  <c r="D45" i="8"/>
  <c r="L45" i="8"/>
  <c r="K45" i="8"/>
  <c r="L22" i="8"/>
  <c r="K22" i="8"/>
  <c r="D22" i="8"/>
  <c r="J22" i="8"/>
  <c r="G22" i="8"/>
  <c r="I22" i="8"/>
  <c r="E21" i="8"/>
  <c r="C22" i="8"/>
  <c r="K46" i="8" l="1"/>
  <c r="J46" i="8"/>
  <c r="I46" i="8"/>
  <c r="C46" i="8"/>
  <c r="D46" i="8"/>
  <c r="G46" i="8"/>
  <c r="E45" i="8"/>
  <c r="L46" i="8"/>
  <c r="I23" i="8"/>
  <c r="L23" i="8"/>
  <c r="G23" i="8"/>
  <c r="K23" i="8"/>
  <c r="J23" i="8"/>
  <c r="E22" i="8"/>
  <c r="D23" i="8"/>
  <c r="C23" i="8"/>
  <c r="D47" i="8" l="1"/>
  <c r="I47" i="8"/>
  <c r="E46" i="8"/>
  <c r="C47" i="8"/>
  <c r="K47" i="8"/>
  <c r="G47" i="8"/>
  <c r="J47" i="8"/>
  <c r="L47" i="8"/>
  <c r="D24" i="8"/>
  <c r="J24" i="8"/>
  <c r="C24" i="8"/>
  <c r="E24" i="8" s="1"/>
  <c r="K24" i="8"/>
  <c r="L24" i="8"/>
  <c r="I24" i="8"/>
  <c r="G24" i="8"/>
  <c r="E23" i="8"/>
  <c r="E47" i="8" l="1"/>
  <c r="H47" i="7"/>
  <c r="F47" i="7"/>
  <c r="H46" i="7"/>
  <c r="F46" i="7"/>
  <c r="H45" i="7"/>
  <c r="F45" i="7"/>
  <c r="H44" i="7"/>
  <c r="F44" i="7"/>
  <c r="H43" i="7"/>
  <c r="F43" i="7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D33" i="7"/>
  <c r="L32" i="7"/>
  <c r="K32" i="7"/>
  <c r="J32" i="7"/>
  <c r="I32" i="7"/>
  <c r="H32" i="7"/>
  <c r="G32" i="7"/>
  <c r="F32" i="7"/>
  <c r="D32" i="7"/>
  <c r="C32" i="7"/>
  <c r="G33" i="7" s="1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F10" i="7"/>
  <c r="L9" i="7"/>
  <c r="K9" i="7"/>
  <c r="J9" i="7"/>
  <c r="I9" i="7"/>
  <c r="H9" i="7"/>
  <c r="G9" i="7"/>
  <c r="F9" i="7"/>
  <c r="D9" i="7"/>
  <c r="C9" i="7"/>
  <c r="L10" i="7" s="1"/>
  <c r="B1" i="7"/>
  <c r="J33" i="7" l="1"/>
  <c r="L33" i="7"/>
  <c r="I33" i="7"/>
  <c r="D10" i="7"/>
  <c r="C10" i="7"/>
  <c r="K33" i="7"/>
  <c r="E9" i="7"/>
  <c r="G10" i="7"/>
  <c r="C33" i="7"/>
  <c r="I10" i="7"/>
  <c r="J10" i="7"/>
  <c r="K10" i="7"/>
  <c r="E32" i="7"/>
  <c r="J34" i="7" l="1"/>
  <c r="C34" i="7"/>
  <c r="I34" i="7"/>
  <c r="G34" i="7"/>
  <c r="E33" i="7"/>
  <c r="D34" i="7"/>
  <c r="L34" i="7"/>
  <c r="K34" i="7"/>
  <c r="J11" i="7"/>
  <c r="L11" i="7"/>
  <c r="C11" i="7"/>
  <c r="K11" i="7"/>
  <c r="E10" i="7"/>
  <c r="G11" i="7"/>
  <c r="I11" i="7"/>
  <c r="D11" i="7"/>
  <c r="D12" i="7" l="1"/>
  <c r="C12" i="7"/>
  <c r="L12" i="7"/>
  <c r="J12" i="7"/>
  <c r="K12" i="7"/>
  <c r="I12" i="7"/>
  <c r="G12" i="7"/>
  <c r="E11" i="7"/>
  <c r="L35" i="7"/>
  <c r="K35" i="7"/>
  <c r="J35" i="7"/>
  <c r="I35" i="7"/>
  <c r="D35" i="7"/>
  <c r="G35" i="7"/>
  <c r="E34" i="7"/>
  <c r="C35" i="7"/>
  <c r="L36" i="7" l="1"/>
  <c r="C36" i="7"/>
  <c r="K36" i="7"/>
  <c r="J36" i="7"/>
  <c r="E35" i="7"/>
  <c r="G36" i="7"/>
  <c r="I36" i="7"/>
  <c r="D36" i="7"/>
  <c r="D13" i="7"/>
  <c r="E12" i="7"/>
  <c r="K13" i="7"/>
  <c r="C13" i="7"/>
  <c r="L13" i="7"/>
  <c r="J13" i="7"/>
  <c r="I13" i="7"/>
  <c r="G13" i="7"/>
  <c r="G14" i="7" l="1"/>
  <c r="E13" i="7"/>
  <c r="L14" i="7"/>
  <c r="I14" i="7"/>
  <c r="D14" i="7"/>
  <c r="C14" i="7"/>
  <c r="K14" i="7"/>
  <c r="J14" i="7"/>
  <c r="D37" i="7"/>
  <c r="C37" i="7"/>
  <c r="I37" i="7"/>
  <c r="L37" i="7"/>
  <c r="K37" i="7"/>
  <c r="J37" i="7"/>
  <c r="G37" i="7"/>
  <c r="E36" i="7"/>
  <c r="J15" i="7" l="1"/>
  <c r="C15" i="7"/>
  <c r="K15" i="7"/>
  <c r="I15" i="7"/>
  <c r="G15" i="7"/>
  <c r="E14" i="7"/>
  <c r="D15" i="7"/>
  <c r="L15" i="7"/>
  <c r="K38" i="7"/>
  <c r="D38" i="7"/>
  <c r="C38" i="7"/>
  <c r="E37" i="7"/>
  <c r="J38" i="7"/>
  <c r="L38" i="7"/>
  <c r="G38" i="7"/>
  <c r="I38" i="7"/>
  <c r="G39" i="7" l="1"/>
  <c r="E38" i="7"/>
  <c r="L39" i="7"/>
  <c r="D39" i="7"/>
  <c r="C39" i="7"/>
  <c r="K39" i="7"/>
  <c r="J39" i="7"/>
  <c r="I39" i="7"/>
  <c r="L16" i="7"/>
  <c r="K16" i="7"/>
  <c r="J16" i="7"/>
  <c r="I16" i="7"/>
  <c r="D16" i="7"/>
  <c r="G16" i="7"/>
  <c r="E15" i="7"/>
  <c r="C16" i="7"/>
  <c r="J40" i="7" l="1"/>
  <c r="I40" i="7"/>
  <c r="C40" i="7"/>
  <c r="K40" i="7"/>
  <c r="G40" i="7"/>
  <c r="E39" i="7"/>
  <c r="D40" i="7"/>
  <c r="L40" i="7"/>
  <c r="L17" i="7"/>
  <c r="K17" i="7"/>
  <c r="J17" i="7"/>
  <c r="G17" i="7"/>
  <c r="I17" i="7"/>
  <c r="E16" i="7"/>
  <c r="C17" i="7"/>
  <c r="D17" i="7"/>
  <c r="D18" i="7" l="1"/>
  <c r="C18" i="7"/>
  <c r="J18" i="7"/>
  <c r="L18" i="7"/>
  <c r="I18" i="7"/>
  <c r="K18" i="7"/>
  <c r="G18" i="7"/>
  <c r="E17" i="7"/>
  <c r="L41" i="7"/>
  <c r="D41" i="7"/>
  <c r="K41" i="7"/>
  <c r="J41" i="7"/>
  <c r="I41" i="7"/>
  <c r="G41" i="7"/>
  <c r="E40" i="7"/>
  <c r="C41" i="7"/>
  <c r="D19" i="7" l="1"/>
  <c r="E18" i="7"/>
  <c r="L19" i="7"/>
  <c r="K19" i="7"/>
  <c r="G19" i="7"/>
  <c r="C19" i="7"/>
  <c r="J19" i="7"/>
  <c r="I19" i="7"/>
  <c r="L42" i="7"/>
  <c r="E41" i="7"/>
  <c r="K42" i="7"/>
  <c r="J42" i="7"/>
  <c r="I42" i="7"/>
  <c r="G42" i="7"/>
  <c r="D42" i="7"/>
  <c r="C42" i="7"/>
  <c r="G20" i="7" l="1"/>
  <c r="E19" i="7"/>
  <c r="D20" i="7"/>
  <c r="I20" i="7"/>
  <c r="C20" i="7"/>
  <c r="L20" i="7"/>
  <c r="K20" i="7"/>
  <c r="J20" i="7"/>
  <c r="D43" i="7"/>
  <c r="C43" i="7"/>
  <c r="I43" i="7"/>
  <c r="L43" i="7"/>
  <c r="K43" i="7"/>
  <c r="J43" i="7"/>
  <c r="G43" i="7"/>
  <c r="E42" i="7"/>
  <c r="J21" i="7" l="1"/>
  <c r="C21" i="7"/>
  <c r="I21" i="7"/>
  <c r="D21" i="7"/>
  <c r="G21" i="7"/>
  <c r="E20" i="7"/>
  <c r="K21" i="7"/>
  <c r="L21" i="7"/>
  <c r="D44" i="7"/>
  <c r="C44" i="7"/>
  <c r="K44" i="7"/>
  <c r="J44" i="7"/>
  <c r="L44" i="7"/>
  <c r="I44" i="7"/>
  <c r="G44" i="7"/>
  <c r="E43" i="7"/>
  <c r="G45" i="7" l="1"/>
  <c r="E44" i="7"/>
  <c r="D45" i="7"/>
  <c r="C45" i="7"/>
  <c r="L45" i="7"/>
  <c r="K45" i="7"/>
  <c r="J45" i="7"/>
  <c r="I45" i="7"/>
  <c r="L22" i="7"/>
  <c r="K22" i="7"/>
  <c r="J22" i="7"/>
  <c r="I22" i="7"/>
  <c r="D22" i="7"/>
  <c r="G22" i="7"/>
  <c r="E21" i="7"/>
  <c r="C22" i="7"/>
  <c r="J46" i="7" l="1"/>
  <c r="I46" i="7"/>
  <c r="C46" i="7"/>
  <c r="G46" i="7"/>
  <c r="E45" i="7"/>
  <c r="D46" i="7"/>
  <c r="L46" i="7"/>
  <c r="K46" i="7"/>
  <c r="L23" i="7"/>
  <c r="C23" i="7"/>
  <c r="K23" i="7"/>
  <c r="J23" i="7"/>
  <c r="G23" i="7"/>
  <c r="I23" i="7"/>
  <c r="E22" i="7"/>
  <c r="D23" i="7"/>
  <c r="L47" i="7" l="1"/>
  <c r="D47" i="7"/>
  <c r="K47" i="7"/>
  <c r="J47" i="7"/>
  <c r="I47" i="7"/>
  <c r="G47" i="7"/>
  <c r="E46" i="7"/>
  <c r="C47" i="7"/>
  <c r="D24" i="7"/>
  <c r="C24" i="7"/>
  <c r="L24" i="7"/>
  <c r="I24" i="7"/>
  <c r="K24" i="7"/>
  <c r="J24" i="7"/>
  <c r="G24" i="7"/>
  <c r="E23" i="7"/>
  <c r="E47" i="7" l="1"/>
  <c r="E24" i="7"/>
  <c r="H47" i="6" l="1"/>
  <c r="F47" i="6"/>
  <c r="H46" i="6"/>
  <c r="F46" i="6"/>
  <c r="H45" i="6"/>
  <c r="F45" i="6"/>
  <c r="H44" i="6"/>
  <c r="F44" i="6"/>
  <c r="H43" i="6"/>
  <c r="F43" i="6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L32" i="6"/>
  <c r="K32" i="6"/>
  <c r="J32" i="6"/>
  <c r="I32" i="6"/>
  <c r="H32" i="6"/>
  <c r="G32" i="6"/>
  <c r="F32" i="6"/>
  <c r="D32" i="6"/>
  <c r="C32" i="6"/>
  <c r="G33" i="6" s="1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L9" i="6"/>
  <c r="K9" i="6"/>
  <c r="J9" i="6"/>
  <c r="I9" i="6"/>
  <c r="H9" i="6"/>
  <c r="G9" i="6"/>
  <c r="F9" i="6"/>
  <c r="D9" i="6"/>
  <c r="C9" i="6"/>
  <c r="L10" i="6" s="1"/>
  <c r="B1" i="6"/>
  <c r="J33" i="6" l="1"/>
  <c r="L33" i="6"/>
  <c r="I33" i="6"/>
  <c r="D10" i="6"/>
  <c r="C33" i="6"/>
  <c r="E33" i="6" s="1"/>
  <c r="D33" i="6"/>
  <c r="G10" i="6"/>
  <c r="L34" i="6"/>
  <c r="K34" i="6"/>
  <c r="C10" i="6"/>
  <c r="K33" i="6"/>
  <c r="I10" i="6"/>
  <c r="E9" i="6"/>
  <c r="J10" i="6"/>
  <c r="K10" i="6"/>
  <c r="E32" i="6"/>
  <c r="I34" i="6" l="1"/>
  <c r="J34" i="6"/>
  <c r="D34" i="6"/>
  <c r="C34" i="6"/>
  <c r="G34" i="6"/>
  <c r="E34" i="6" s="1"/>
  <c r="L11" i="6"/>
  <c r="E10" i="6"/>
  <c r="K11" i="6"/>
  <c r="J11" i="6"/>
  <c r="I11" i="6"/>
  <c r="D11" i="6"/>
  <c r="C11" i="6"/>
  <c r="G11" i="6"/>
  <c r="L35" i="6" l="1"/>
  <c r="D35" i="6"/>
  <c r="I35" i="6"/>
  <c r="G35" i="6"/>
  <c r="J35" i="6"/>
  <c r="C35" i="6"/>
  <c r="K35" i="6"/>
  <c r="D12" i="6"/>
  <c r="C12" i="6"/>
  <c r="K12" i="6"/>
  <c r="J12" i="6"/>
  <c r="L12" i="6"/>
  <c r="I12" i="6"/>
  <c r="G12" i="6"/>
  <c r="E11" i="6"/>
  <c r="G36" i="6" l="1"/>
  <c r="L36" i="6"/>
  <c r="K36" i="6"/>
  <c r="I36" i="6"/>
  <c r="C36" i="6"/>
  <c r="J36" i="6"/>
  <c r="D36" i="6"/>
  <c r="E35" i="6"/>
  <c r="L13" i="6"/>
  <c r="J13" i="6"/>
  <c r="D13" i="6"/>
  <c r="K13" i="6"/>
  <c r="C13" i="6"/>
  <c r="I13" i="6"/>
  <c r="G13" i="6"/>
  <c r="E12" i="6"/>
  <c r="E36" i="6" l="1"/>
  <c r="J37" i="6"/>
  <c r="C37" i="6"/>
  <c r="K37" i="6"/>
  <c r="I37" i="6"/>
  <c r="L37" i="6"/>
  <c r="G37" i="6"/>
  <c r="D37" i="6"/>
  <c r="C14" i="6"/>
  <c r="G14" i="6"/>
  <c r="E13" i="6"/>
  <c r="L14" i="6"/>
  <c r="D14" i="6"/>
  <c r="K14" i="6"/>
  <c r="J14" i="6"/>
  <c r="I14" i="6"/>
  <c r="D38" i="6" l="1"/>
  <c r="G38" i="6"/>
  <c r="L38" i="6"/>
  <c r="J38" i="6"/>
  <c r="C38" i="6"/>
  <c r="I38" i="6"/>
  <c r="E37" i="6"/>
  <c r="K38" i="6"/>
  <c r="J15" i="6"/>
  <c r="I15" i="6"/>
  <c r="D15" i="6"/>
  <c r="G15" i="6"/>
  <c r="E14" i="6"/>
  <c r="L15" i="6"/>
  <c r="K15" i="6"/>
  <c r="C15" i="6"/>
  <c r="K39" i="6" l="1"/>
  <c r="G39" i="6"/>
  <c r="E38" i="6"/>
  <c r="D39" i="6"/>
  <c r="L39" i="6"/>
  <c r="I39" i="6"/>
  <c r="C39" i="6"/>
  <c r="J39" i="6"/>
  <c r="L16" i="6"/>
  <c r="K16" i="6"/>
  <c r="J16" i="6"/>
  <c r="E15" i="6"/>
  <c r="D16" i="6"/>
  <c r="I16" i="6"/>
  <c r="G16" i="6"/>
  <c r="C16" i="6"/>
  <c r="J40" i="6" l="1"/>
  <c r="C40" i="6"/>
  <c r="I40" i="6"/>
  <c r="D40" i="6"/>
  <c r="G40" i="6"/>
  <c r="E39" i="6"/>
  <c r="K40" i="6"/>
  <c r="L40" i="6"/>
  <c r="L17" i="6"/>
  <c r="J17" i="6"/>
  <c r="E16" i="6"/>
  <c r="K17" i="6"/>
  <c r="G17" i="6"/>
  <c r="D17" i="6"/>
  <c r="I17" i="6"/>
  <c r="C17" i="6"/>
  <c r="J41" i="6" l="1"/>
  <c r="C41" i="6"/>
  <c r="I41" i="6"/>
  <c r="L41" i="6"/>
  <c r="G41" i="6"/>
  <c r="D41" i="6"/>
  <c r="K41" i="6"/>
  <c r="E40" i="6"/>
  <c r="D18" i="6"/>
  <c r="C18" i="6"/>
  <c r="K18" i="6"/>
  <c r="L18" i="6"/>
  <c r="J18" i="6"/>
  <c r="G18" i="6"/>
  <c r="E17" i="6"/>
  <c r="I18" i="6"/>
  <c r="E41" i="6" l="1"/>
  <c r="K42" i="6"/>
  <c r="C42" i="6"/>
  <c r="I42" i="6"/>
  <c r="G42" i="6"/>
  <c r="D42" i="6"/>
  <c r="L42" i="6"/>
  <c r="J42" i="6"/>
  <c r="D19" i="6"/>
  <c r="L19" i="6"/>
  <c r="K19" i="6"/>
  <c r="J19" i="6"/>
  <c r="C19" i="6"/>
  <c r="I19" i="6"/>
  <c r="E18" i="6"/>
  <c r="G19" i="6"/>
  <c r="D43" i="6" l="1"/>
  <c r="J43" i="6"/>
  <c r="K43" i="6"/>
  <c r="I43" i="6"/>
  <c r="C43" i="6"/>
  <c r="L43" i="6"/>
  <c r="G43" i="6"/>
  <c r="E42" i="6"/>
  <c r="C20" i="6"/>
  <c r="G20" i="6"/>
  <c r="E19" i="6"/>
  <c r="L20" i="6"/>
  <c r="D20" i="6"/>
  <c r="K20" i="6"/>
  <c r="J20" i="6"/>
  <c r="I20" i="6"/>
  <c r="G44" i="6" l="1"/>
  <c r="E43" i="6"/>
  <c r="L44" i="6"/>
  <c r="K44" i="6"/>
  <c r="D44" i="6"/>
  <c r="J44" i="6"/>
  <c r="C44" i="6"/>
  <c r="I44" i="6"/>
  <c r="J21" i="6"/>
  <c r="I21" i="6"/>
  <c r="G21" i="6"/>
  <c r="E20" i="6"/>
  <c r="D21" i="6"/>
  <c r="L21" i="6"/>
  <c r="K21" i="6"/>
  <c r="C21" i="6"/>
  <c r="C45" i="6" l="1"/>
  <c r="K45" i="6"/>
  <c r="L45" i="6"/>
  <c r="J45" i="6"/>
  <c r="D45" i="6"/>
  <c r="I45" i="6"/>
  <c r="G45" i="6"/>
  <c r="E44" i="6"/>
  <c r="L22" i="6"/>
  <c r="K22" i="6"/>
  <c r="J22" i="6"/>
  <c r="E21" i="6"/>
  <c r="I22" i="6"/>
  <c r="G22" i="6"/>
  <c r="D22" i="6"/>
  <c r="C22" i="6"/>
  <c r="E45" i="6" l="1"/>
  <c r="L46" i="6"/>
  <c r="D46" i="6"/>
  <c r="K46" i="6"/>
  <c r="C46" i="6"/>
  <c r="J46" i="6"/>
  <c r="I46" i="6"/>
  <c r="G46" i="6"/>
  <c r="L23" i="6"/>
  <c r="I23" i="6"/>
  <c r="K23" i="6"/>
  <c r="J23" i="6"/>
  <c r="E22" i="6"/>
  <c r="D23" i="6"/>
  <c r="C23" i="6"/>
  <c r="G23" i="6"/>
  <c r="I47" i="6" l="1"/>
  <c r="D47" i="6"/>
  <c r="C47" i="6"/>
  <c r="E46" i="6"/>
  <c r="L47" i="6"/>
  <c r="K47" i="6"/>
  <c r="G47" i="6"/>
  <c r="J47" i="6"/>
  <c r="D24" i="6"/>
  <c r="C24" i="6"/>
  <c r="L24" i="6"/>
  <c r="I24" i="6"/>
  <c r="J24" i="6"/>
  <c r="G24" i="6"/>
  <c r="E23" i="6"/>
  <c r="K24" i="6"/>
  <c r="E47" i="6" l="1"/>
  <c r="E24" i="6"/>
  <c r="H47" i="5" l="1"/>
  <c r="F47" i="5"/>
  <c r="H46" i="5"/>
  <c r="F46" i="5"/>
  <c r="H45" i="5"/>
  <c r="F45" i="5"/>
  <c r="H44" i="5"/>
  <c r="F44" i="5"/>
  <c r="H43" i="5"/>
  <c r="F43" i="5"/>
  <c r="H42" i="5"/>
  <c r="F42" i="5"/>
  <c r="H41" i="5"/>
  <c r="F41" i="5"/>
  <c r="H40" i="5"/>
  <c r="F40" i="5"/>
  <c r="H39" i="5"/>
  <c r="F39" i="5"/>
  <c r="H38" i="5"/>
  <c r="F38" i="5"/>
  <c r="H37" i="5"/>
  <c r="F37" i="5"/>
  <c r="H36" i="5"/>
  <c r="F36" i="5"/>
  <c r="H35" i="5"/>
  <c r="F35" i="5"/>
  <c r="H34" i="5"/>
  <c r="F34" i="5"/>
  <c r="H33" i="5"/>
  <c r="F33" i="5"/>
  <c r="L32" i="5"/>
  <c r="K32" i="5"/>
  <c r="J32" i="5"/>
  <c r="I32" i="5"/>
  <c r="H32" i="5"/>
  <c r="G32" i="5"/>
  <c r="F32" i="5"/>
  <c r="D32" i="5"/>
  <c r="C32" i="5"/>
  <c r="G33" i="5" s="1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L9" i="5"/>
  <c r="K9" i="5"/>
  <c r="J9" i="5"/>
  <c r="I9" i="5"/>
  <c r="H9" i="5"/>
  <c r="G9" i="5"/>
  <c r="F9" i="5"/>
  <c r="D9" i="5"/>
  <c r="C9" i="5"/>
  <c r="L10" i="5" s="1"/>
  <c r="B1" i="5"/>
  <c r="D33" i="5" l="1"/>
  <c r="J33" i="5"/>
  <c r="L33" i="5"/>
  <c r="I33" i="5"/>
  <c r="D10" i="5"/>
  <c r="C10" i="5"/>
  <c r="K33" i="5"/>
  <c r="E9" i="5"/>
  <c r="G10" i="5"/>
  <c r="C33" i="5"/>
  <c r="I10" i="5"/>
  <c r="J10" i="5"/>
  <c r="K10" i="5"/>
  <c r="E32" i="5"/>
  <c r="J34" i="5" l="1"/>
  <c r="I34" i="5"/>
  <c r="G34" i="5"/>
  <c r="E33" i="5"/>
  <c r="C34" i="5"/>
  <c r="D34" i="5"/>
  <c r="L34" i="5"/>
  <c r="K34" i="5"/>
  <c r="C11" i="5"/>
  <c r="L11" i="5"/>
  <c r="E10" i="5"/>
  <c r="K11" i="5"/>
  <c r="J11" i="5"/>
  <c r="G11" i="5"/>
  <c r="I11" i="5"/>
  <c r="D11" i="5"/>
  <c r="D12" i="5" l="1"/>
  <c r="I12" i="5"/>
  <c r="C12" i="5"/>
  <c r="J12" i="5"/>
  <c r="L12" i="5"/>
  <c r="K12" i="5"/>
  <c r="G12" i="5"/>
  <c r="E11" i="5"/>
  <c r="L35" i="5"/>
  <c r="K35" i="5"/>
  <c r="J35" i="5"/>
  <c r="I35" i="5"/>
  <c r="G35" i="5"/>
  <c r="E34" i="5"/>
  <c r="D35" i="5"/>
  <c r="C35" i="5"/>
  <c r="E12" i="5" l="1"/>
  <c r="D13" i="5"/>
  <c r="K13" i="5"/>
  <c r="J13" i="5"/>
  <c r="L13" i="5"/>
  <c r="C13" i="5"/>
  <c r="G13" i="5"/>
  <c r="I13" i="5"/>
  <c r="E35" i="5"/>
  <c r="L36" i="5"/>
  <c r="G36" i="5"/>
  <c r="K36" i="5"/>
  <c r="J36" i="5"/>
  <c r="I36" i="5"/>
  <c r="D36" i="5"/>
  <c r="C36" i="5"/>
  <c r="G14" i="5" l="1"/>
  <c r="E13" i="5"/>
  <c r="I14" i="5"/>
  <c r="D14" i="5"/>
  <c r="C14" i="5"/>
  <c r="L14" i="5"/>
  <c r="K14" i="5"/>
  <c r="J14" i="5"/>
  <c r="D37" i="5"/>
  <c r="C37" i="5"/>
  <c r="I37" i="5"/>
  <c r="L37" i="5"/>
  <c r="K37" i="5"/>
  <c r="J37" i="5"/>
  <c r="G37" i="5"/>
  <c r="E36" i="5"/>
  <c r="D38" i="5" l="1"/>
  <c r="C38" i="5"/>
  <c r="K38" i="5"/>
  <c r="L38" i="5"/>
  <c r="J38" i="5"/>
  <c r="I38" i="5"/>
  <c r="G38" i="5"/>
  <c r="E37" i="5"/>
  <c r="J15" i="5"/>
  <c r="I15" i="5"/>
  <c r="G15" i="5"/>
  <c r="E14" i="5"/>
  <c r="D15" i="5"/>
  <c r="C15" i="5"/>
  <c r="L15" i="5"/>
  <c r="K15" i="5"/>
  <c r="L16" i="5" l="1"/>
  <c r="K16" i="5"/>
  <c r="J16" i="5"/>
  <c r="D16" i="5"/>
  <c r="I16" i="5"/>
  <c r="G16" i="5"/>
  <c r="E15" i="5"/>
  <c r="C16" i="5"/>
  <c r="L39" i="5"/>
  <c r="G39" i="5"/>
  <c r="E38" i="5"/>
  <c r="D39" i="5"/>
  <c r="C39" i="5"/>
  <c r="K39" i="5"/>
  <c r="J39" i="5"/>
  <c r="I39" i="5"/>
  <c r="L17" i="5" l="1"/>
  <c r="E16" i="5"/>
  <c r="K17" i="5"/>
  <c r="J17" i="5"/>
  <c r="G17" i="5"/>
  <c r="I17" i="5"/>
  <c r="D17" i="5"/>
  <c r="C17" i="5"/>
  <c r="J40" i="5"/>
  <c r="I40" i="5"/>
  <c r="C40" i="5"/>
  <c r="G40" i="5"/>
  <c r="E39" i="5"/>
  <c r="D40" i="5"/>
  <c r="L40" i="5"/>
  <c r="K40" i="5"/>
  <c r="L41" i="5" l="1"/>
  <c r="K41" i="5"/>
  <c r="J41" i="5"/>
  <c r="I41" i="5"/>
  <c r="D41" i="5"/>
  <c r="G41" i="5"/>
  <c r="E40" i="5"/>
  <c r="C41" i="5"/>
  <c r="D18" i="5"/>
  <c r="C18" i="5"/>
  <c r="I18" i="5"/>
  <c r="J18" i="5"/>
  <c r="L18" i="5"/>
  <c r="K18" i="5"/>
  <c r="G18" i="5"/>
  <c r="E17" i="5"/>
  <c r="G19" i="5" l="1"/>
  <c r="D19" i="5"/>
  <c r="C19" i="5"/>
  <c r="L19" i="5"/>
  <c r="K19" i="5"/>
  <c r="J19" i="5"/>
  <c r="I19" i="5"/>
  <c r="E18" i="5"/>
  <c r="G42" i="5"/>
  <c r="L42" i="5"/>
  <c r="K42" i="5"/>
  <c r="J42" i="5"/>
  <c r="I42" i="5"/>
  <c r="E41" i="5"/>
  <c r="D42" i="5"/>
  <c r="C42" i="5"/>
  <c r="G20" i="5" l="1"/>
  <c r="E19" i="5"/>
  <c r="L20" i="5"/>
  <c r="I20" i="5"/>
  <c r="D20" i="5"/>
  <c r="C20" i="5"/>
  <c r="K20" i="5"/>
  <c r="J20" i="5"/>
  <c r="D43" i="5"/>
  <c r="C43" i="5"/>
  <c r="I43" i="5"/>
  <c r="L43" i="5"/>
  <c r="K43" i="5"/>
  <c r="J43" i="5"/>
  <c r="G43" i="5"/>
  <c r="E42" i="5"/>
  <c r="J44" i="5" l="1"/>
  <c r="D44" i="5"/>
  <c r="K44" i="5"/>
  <c r="C44" i="5"/>
  <c r="L44" i="5"/>
  <c r="I44" i="5"/>
  <c r="G44" i="5"/>
  <c r="E43" i="5"/>
  <c r="J21" i="5"/>
  <c r="I21" i="5"/>
  <c r="D21" i="5"/>
  <c r="C21" i="5"/>
  <c r="G21" i="5"/>
  <c r="E20" i="5"/>
  <c r="L21" i="5"/>
  <c r="K21" i="5"/>
  <c r="L22" i="5" l="1"/>
  <c r="K22" i="5"/>
  <c r="J22" i="5"/>
  <c r="I22" i="5"/>
  <c r="D22" i="5"/>
  <c r="G22" i="5"/>
  <c r="E21" i="5"/>
  <c r="C22" i="5"/>
  <c r="G45" i="5"/>
  <c r="E44" i="5"/>
  <c r="D45" i="5"/>
  <c r="L45" i="5"/>
  <c r="C45" i="5"/>
  <c r="K45" i="5"/>
  <c r="J45" i="5"/>
  <c r="I45" i="5"/>
  <c r="E22" i="5" l="1"/>
  <c r="L23" i="5"/>
  <c r="C23" i="5"/>
  <c r="K23" i="5"/>
  <c r="J23" i="5"/>
  <c r="G23" i="5"/>
  <c r="I23" i="5"/>
  <c r="D23" i="5"/>
  <c r="J46" i="5"/>
  <c r="I46" i="5"/>
  <c r="G46" i="5"/>
  <c r="E45" i="5"/>
  <c r="C46" i="5"/>
  <c r="D46" i="5"/>
  <c r="L46" i="5"/>
  <c r="K46" i="5"/>
  <c r="D24" i="5" l="1"/>
  <c r="C24" i="5"/>
  <c r="I24" i="5"/>
  <c r="L24" i="5"/>
  <c r="K24" i="5"/>
  <c r="J24" i="5"/>
  <c r="G24" i="5"/>
  <c r="E23" i="5"/>
  <c r="L47" i="5"/>
  <c r="K47" i="5"/>
  <c r="J47" i="5"/>
  <c r="I47" i="5"/>
  <c r="G47" i="5"/>
  <c r="E46" i="5"/>
  <c r="D47" i="5"/>
  <c r="C47" i="5"/>
  <c r="E47" i="5" l="1"/>
  <c r="E24" i="5"/>
  <c r="H47" i="4" l="1"/>
  <c r="F47" i="4"/>
  <c r="H46" i="4"/>
  <c r="F46" i="4"/>
  <c r="H45" i="4"/>
  <c r="F45" i="4"/>
  <c r="H44" i="4"/>
  <c r="F44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H36" i="4"/>
  <c r="F36" i="4"/>
  <c r="H35" i="4"/>
  <c r="F35" i="4"/>
  <c r="H34" i="4"/>
  <c r="F34" i="4"/>
  <c r="H33" i="4"/>
  <c r="F33" i="4"/>
  <c r="L32" i="4"/>
  <c r="K32" i="4"/>
  <c r="J32" i="4"/>
  <c r="I32" i="4"/>
  <c r="H32" i="4"/>
  <c r="G32" i="4"/>
  <c r="F32" i="4"/>
  <c r="D32" i="4"/>
  <c r="C32" i="4"/>
  <c r="G33" i="4" s="1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L9" i="4"/>
  <c r="K9" i="4"/>
  <c r="J9" i="4"/>
  <c r="I9" i="4"/>
  <c r="H9" i="4"/>
  <c r="G9" i="4"/>
  <c r="F9" i="4"/>
  <c r="D9" i="4"/>
  <c r="C9" i="4"/>
  <c r="L10" i="4" s="1"/>
  <c r="B1" i="4"/>
  <c r="L33" i="4" l="1"/>
  <c r="D10" i="4"/>
  <c r="I33" i="4"/>
  <c r="J33" i="4"/>
  <c r="C33" i="4"/>
  <c r="E33" i="4" s="1"/>
  <c r="D33" i="4"/>
  <c r="L34" i="4"/>
  <c r="C10" i="4"/>
  <c r="K33" i="4"/>
  <c r="I10" i="4"/>
  <c r="E9" i="4"/>
  <c r="G10" i="4"/>
  <c r="J10" i="4"/>
  <c r="K10" i="4"/>
  <c r="E32" i="4"/>
  <c r="G34" i="4" l="1"/>
  <c r="I34" i="4"/>
  <c r="J34" i="4"/>
  <c r="C34" i="4"/>
  <c r="K34" i="4"/>
  <c r="D34" i="4"/>
  <c r="G11" i="4"/>
  <c r="L11" i="4"/>
  <c r="K11" i="4"/>
  <c r="J11" i="4"/>
  <c r="I11" i="4"/>
  <c r="E10" i="4"/>
  <c r="D11" i="4"/>
  <c r="C11" i="4"/>
  <c r="L35" i="4" l="1"/>
  <c r="D35" i="4"/>
  <c r="E34" i="4"/>
  <c r="J35" i="4"/>
  <c r="C35" i="4"/>
  <c r="K35" i="4"/>
  <c r="I35" i="4"/>
  <c r="G35" i="4"/>
  <c r="D12" i="4"/>
  <c r="C12" i="4"/>
  <c r="L12" i="4"/>
  <c r="K12" i="4"/>
  <c r="I12" i="4"/>
  <c r="J12" i="4"/>
  <c r="G12" i="4"/>
  <c r="E11" i="4"/>
  <c r="C36" i="4" l="1"/>
  <c r="L36" i="4"/>
  <c r="D36" i="4"/>
  <c r="K36" i="4"/>
  <c r="J36" i="4"/>
  <c r="I36" i="4"/>
  <c r="G36" i="4"/>
  <c r="E35" i="4"/>
  <c r="D13" i="4"/>
  <c r="C13" i="4"/>
  <c r="J13" i="4"/>
  <c r="L13" i="4"/>
  <c r="K13" i="4"/>
  <c r="I13" i="4"/>
  <c r="G13" i="4"/>
  <c r="E12" i="4"/>
  <c r="K37" i="4" l="1"/>
  <c r="L37" i="4"/>
  <c r="G37" i="4"/>
  <c r="E36" i="4"/>
  <c r="D37" i="4"/>
  <c r="I37" i="4"/>
  <c r="C37" i="4"/>
  <c r="J37" i="4"/>
  <c r="G14" i="4"/>
  <c r="E13" i="4"/>
  <c r="C14" i="4"/>
  <c r="L14" i="4"/>
  <c r="D14" i="4"/>
  <c r="K14" i="4"/>
  <c r="J14" i="4"/>
  <c r="I14" i="4"/>
  <c r="K38" i="4" l="1"/>
  <c r="I38" i="4"/>
  <c r="G38" i="4"/>
  <c r="E37" i="4"/>
  <c r="L38" i="4"/>
  <c r="J38" i="4"/>
  <c r="D38" i="4"/>
  <c r="C38" i="4"/>
  <c r="J15" i="4"/>
  <c r="I15" i="4"/>
  <c r="C15" i="4"/>
  <c r="G15" i="4"/>
  <c r="E14" i="4"/>
  <c r="D15" i="4"/>
  <c r="L15" i="4"/>
  <c r="K15" i="4"/>
  <c r="D39" i="4" l="1"/>
  <c r="K39" i="4"/>
  <c r="E38" i="4"/>
  <c r="J39" i="4"/>
  <c r="I39" i="4"/>
  <c r="G39" i="4"/>
  <c r="C39" i="4"/>
  <c r="L39" i="4"/>
  <c r="L16" i="4"/>
  <c r="K16" i="4"/>
  <c r="E15" i="4"/>
  <c r="J16" i="4"/>
  <c r="I16" i="4"/>
  <c r="D16" i="4"/>
  <c r="G16" i="4"/>
  <c r="C16" i="4"/>
  <c r="J40" i="4" l="1"/>
  <c r="D40" i="4"/>
  <c r="I40" i="4"/>
  <c r="G40" i="4"/>
  <c r="L40" i="4"/>
  <c r="E39" i="4"/>
  <c r="C40" i="4"/>
  <c r="K40" i="4"/>
  <c r="L17" i="4"/>
  <c r="K17" i="4"/>
  <c r="I17" i="4"/>
  <c r="E16" i="4"/>
  <c r="J17" i="4"/>
  <c r="G17" i="4"/>
  <c r="D17" i="4"/>
  <c r="C17" i="4"/>
  <c r="L41" i="4" l="1"/>
  <c r="K41" i="4"/>
  <c r="J41" i="4"/>
  <c r="E40" i="4"/>
  <c r="I41" i="4"/>
  <c r="D41" i="4"/>
  <c r="G41" i="4"/>
  <c r="C41" i="4"/>
  <c r="D18" i="4"/>
  <c r="C18" i="4"/>
  <c r="K18" i="4"/>
  <c r="J18" i="4"/>
  <c r="I18" i="4"/>
  <c r="L18" i="4"/>
  <c r="G18" i="4"/>
  <c r="E17" i="4"/>
  <c r="L42" i="4" l="1"/>
  <c r="K42" i="4"/>
  <c r="G42" i="4"/>
  <c r="I42" i="4"/>
  <c r="E41" i="4"/>
  <c r="C42" i="4"/>
  <c r="J42" i="4"/>
  <c r="D42" i="4"/>
  <c r="K19" i="4"/>
  <c r="J19" i="4"/>
  <c r="D19" i="4"/>
  <c r="L19" i="4"/>
  <c r="C19" i="4"/>
  <c r="I19" i="4"/>
  <c r="G19" i="4"/>
  <c r="E18" i="4"/>
  <c r="J43" i="4" l="1"/>
  <c r="I43" i="4"/>
  <c r="D43" i="4"/>
  <c r="C43" i="4"/>
  <c r="E42" i="4"/>
  <c r="L43" i="4"/>
  <c r="G43" i="4"/>
  <c r="K43" i="4"/>
  <c r="G20" i="4"/>
  <c r="E19" i="4"/>
  <c r="L20" i="4"/>
  <c r="D20" i="4"/>
  <c r="C20" i="4"/>
  <c r="K20" i="4"/>
  <c r="J20" i="4"/>
  <c r="I20" i="4"/>
  <c r="J44" i="4" l="1"/>
  <c r="G44" i="4"/>
  <c r="D44" i="4"/>
  <c r="L44" i="4"/>
  <c r="E43" i="4"/>
  <c r="C44" i="4"/>
  <c r="K44" i="4"/>
  <c r="I44" i="4"/>
  <c r="J21" i="4"/>
  <c r="I21" i="4"/>
  <c r="D21" i="4"/>
  <c r="G21" i="4"/>
  <c r="E20" i="4"/>
  <c r="C21" i="4"/>
  <c r="L21" i="4"/>
  <c r="K21" i="4"/>
  <c r="D45" i="4" l="1"/>
  <c r="K45" i="4"/>
  <c r="J45" i="4"/>
  <c r="I45" i="4"/>
  <c r="G45" i="4"/>
  <c r="E44" i="4"/>
  <c r="L45" i="4"/>
  <c r="C45" i="4"/>
  <c r="L22" i="4"/>
  <c r="K22" i="4"/>
  <c r="E21" i="4"/>
  <c r="D22" i="4"/>
  <c r="J22" i="4"/>
  <c r="G22" i="4"/>
  <c r="I22" i="4"/>
  <c r="C22" i="4"/>
  <c r="L46" i="4" l="1"/>
  <c r="J46" i="4"/>
  <c r="D46" i="4"/>
  <c r="I46" i="4"/>
  <c r="C46" i="4"/>
  <c r="G46" i="4"/>
  <c r="E45" i="4"/>
  <c r="K46" i="4"/>
  <c r="I23" i="4"/>
  <c r="L23" i="4"/>
  <c r="K23" i="4"/>
  <c r="E22" i="4"/>
  <c r="J23" i="4"/>
  <c r="G23" i="4"/>
  <c r="D23" i="4"/>
  <c r="C23" i="4"/>
  <c r="J47" i="4" l="1"/>
  <c r="I47" i="4"/>
  <c r="E46" i="4"/>
  <c r="L47" i="4"/>
  <c r="C47" i="4"/>
  <c r="D47" i="4"/>
  <c r="K47" i="4"/>
  <c r="G47" i="4"/>
  <c r="D24" i="4"/>
  <c r="J24" i="4"/>
  <c r="C24" i="4"/>
  <c r="I24" i="4"/>
  <c r="L24" i="4"/>
  <c r="K24" i="4"/>
  <c r="G24" i="4"/>
  <c r="E23" i="4"/>
  <c r="E47" i="4" l="1"/>
  <c r="E24" i="4"/>
  <c r="H47" i="3" l="1"/>
  <c r="F47" i="3"/>
  <c r="H46" i="3"/>
  <c r="F46" i="3"/>
  <c r="H45" i="3"/>
  <c r="F45" i="3"/>
  <c r="H44" i="3"/>
  <c r="F44" i="3"/>
  <c r="H43" i="3"/>
  <c r="F43" i="3"/>
  <c r="H42" i="3"/>
  <c r="F42" i="3"/>
  <c r="H41" i="3"/>
  <c r="F41" i="3"/>
  <c r="H40" i="3"/>
  <c r="F40" i="3"/>
  <c r="H39" i="3"/>
  <c r="H38" i="3"/>
  <c r="F38" i="3"/>
  <c r="H37" i="3"/>
  <c r="F37" i="3"/>
  <c r="H36" i="3"/>
  <c r="F36" i="3"/>
  <c r="H35" i="3"/>
  <c r="F35" i="3"/>
  <c r="H34" i="3"/>
  <c r="F34" i="3"/>
  <c r="H33" i="3"/>
  <c r="F33" i="3"/>
  <c r="L32" i="3"/>
  <c r="K32" i="3"/>
  <c r="J32" i="3"/>
  <c r="I32" i="3"/>
  <c r="H32" i="3"/>
  <c r="G32" i="3"/>
  <c r="F32" i="3"/>
  <c r="D32" i="3"/>
  <c r="C32" i="3"/>
  <c r="G33" i="3" s="1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L9" i="3"/>
  <c r="K9" i="3"/>
  <c r="J9" i="3"/>
  <c r="I9" i="3"/>
  <c r="H9" i="3"/>
  <c r="G9" i="3"/>
  <c r="F9" i="3"/>
  <c r="D9" i="3"/>
  <c r="C9" i="3"/>
  <c r="L10" i="3" s="1"/>
  <c r="B1" i="3"/>
  <c r="D10" i="3" l="1"/>
  <c r="L33" i="3"/>
  <c r="I33" i="3"/>
  <c r="J33" i="3"/>
  <c r="C33" i="3"/>
  <c r="I34" i="3" s="1"/>
  <c r="D33" i="3"/>
  <c r="C10" i="3"/>
  <c r="K33" i="3"/>
  <c r="E9" i="3"/>
  <c r="I10" i="3"/>
  <c r="G10" i="3"/>
  <c r="J10" i="3"/>
  <c r="K10" i="3"/>
  <c r="E32" i="3"/>
  <c r="G34" i="3" l="1"/>
  <c r="E33" i="3"/>
  <c r="J34" i="3"/>
  <c r="C34" i="3"/>
  <c r="L34" i="3"/>
  <c r="K34" i="3"/>
  <c r="D34" i="3"/>
  <c r="L11" i="3"/>
  <c r="K11" i="3"/>
  <c r="I11" i="3"/>
  <c r="E10" i="3"/>
  <c r="J11" i="3"/>
  <c r="G11" i="3"/>
  <c r="D11" i="3"/>
  <c r="C11" i="3"/>
  <c r="L35" i="3" l="1"/>
  <c r="D35" i="3"/>
  <c r="J35" i="3"/>
  <c r="G35" i="3"/>
  <c r="K35" i="3"/>
  <c r="C35" i="3"/>
  <c r="I35" i="3"/>
  <c r="E34" i="3"/>
  <c r="D12" i="3"/>
  <c r="C12" i="3"/>
  <c r="J12" i="3"/>
  <c r="I12" i="3"/>
  <c r="L12" i="3"/>
  <c r="K12" i="3"/>
  <c r="G12" i="3"/>
  <c r="E11" i="3"/>
  <c r="D36" i="3" l="1"/>
  <c r="C36" i="3"/>
  <c r="G36" i="3"/>
  <c r="L36" i="3"/>
  <c r="K36" i="3"/>
  <c r="J36" i="3"/>
  <c r="I36" i="3"/>
  <c r="E35" i="3"/>
  <c r="D13" i="3"/>
  <c r="L13" i="3"/>
  <c r="C13" i="3"/>
  <c r="J13" i="3"/>
  <c r="K13" i="3"/>
  <c r="I13" i="3"/>
  <c r="G13" i="3"/>
  <c r="E12" i="3"/>
  <c r="K37" i="3" l="1"/>
  <c r="L37" i="3"/>
  <c r="G37" i="3"/>
  <c r="D37" i="3"/>
  <c r="E36" i="3"/>
  <c r="C37" i="3"/>
  <c r="J37" i="3"/>
  <c r="I37" i="3"/>
  <c r="G14" i="3"/>
  <c r="E13" i="3"/>
  <c r="C14" i="3"/>
  <c r="L14" i="3"/>
  <c r="D14" i="3"/>
  <c r="K14" i="3"/>
  <c r="J14" i="3"/>
  <c r="I14" i="3"/>
  <c r="C38" i="3" l="1"/>
  <c r="L38" i="3"/>
  <c r="E37" i="3"/>
  <c r="D38" i="3"/>
  <c r="K38" i="3"/>
  <c r="J38" i="3"/>
  <c r="I38" i="3"/>
  <c r="G38" i="3"/>
  <c r="J15" i="3"/>
  <c r="I15" i="3"/>
  <c r="D15" i="3"/>
  <c r="C15" i="3"/>
  <c r="G15" i="3"/>
  <c r="E14" i="3"/>
  <c r="L15" i="3"/>
  <c r="K15" i="3"/>
  <c r="J39" i="3" l="1"/>
  <c r="I39" i="3"/>
  <c r="F39" i="3"/>
  <c r="C39" i="3"/>
  <c r="E39" i="3"/>
  <c r="K39" i="3"/>
  <c r="G39" i="3"/>
  <c r="E38" i="3"/>
  <c r="D39" i="3"/>
  <c r="L39" i="3"/>
  <c r="L16" i="3"/>
  <c r="K16" i="3"/>
  <c r="J16" i="3"/>
  <c r="I16" i="3"/>
  <c r="E15" i="3"/>
  <c r="D16" i="3"/>
  <c r="G16" i="3"/>
  <c r="C16" i="3"/>
  <c r="J40" i="3" l="1"/>
  <c r="G40" i="3"/>
  <c r="D40" i="3"/>
  <c r="I40" i="3"/>
  <c r="C40" i="3"/>
  <c r="L40" i="3"/>
  <c r="K40" i="3"/>
  <c r="G17" i="3"/>
  <c r="I17" i="3"/>
  <c r="L17" i="3"/>
  <c r="K17" i="3"/>
  <c r="E16" i="3"/>
  <c r="J17" i="3"/>
  <c r="D17" i="3"/>
  <c r="C17" i="3"/>
  <c r="J41" i="3" l="1"/>
  <c r="I41" i="3"/>
  <c r="G41" i="3"/>
  <c r="E40" i="3"/>
  <c r="D41" i="3"/>
  <c r="C41" i="3"/>
  <c r="L41" i="3"/>
  <c r="K41" i="3"/>
  <c r="D18" i="3"/>
  <c r="C18" i="3"/>
  <c r="J18" i="3"/>
  <c r="I18" i="3"/>
  <c r="K18" i="3"/>
  <c r="L18" i="3"/>
  <c r="G18" i="3"/>
  <c r="E17" i="3"/>
  <c r="D42" i="3" l="1"/>
  <c r="C42" i="3"/>
  <c r="G42" i="3"/>
  <c r="E41" i="3"/>
  <c r="I42" i="3"/>
  <c r="L42" i="3"/>
  <c r="K42" i="3"/>
  <c r="J42" i="3"/>
  <c r="D19" i="3"/>
  <c r="L19" i="3"/>
  <c r="J19" i="3"/>
  <c r="C19" i="3"/>
  <c r="K19" i="3"/>
  <c r="I19" i="3"/>
  <c r="G19" i="3"/>
  <c r="E18" i="3"/>
  <c r="L43" i="3" l="1"/>
  <c r="E42" i="3"/>
  <c r="K43" i="3"/>
  <c r="G43" i="3"/>
  <c r="C43" i="3"/>
  <c r="J43" i="3"/>
  <c r="D43" i="3"/>
  <c r="I43" i="3"/>
  <c r="G20" i="3"/>
  <c r="E19" i="3"/>
  <c r="L20" i="3"/>
  <c r="D20" i="3"/>
  <c r="C20" i="3"/>
  <c r="K20" i="3"/>
  <c r="J20" i="3"/>
  <c r="I20" i="3"/>
  <c r="L44" i="3" l="1"/>
  <c r="C44" i="3"/>
  <c r="I44" i="3"/>
  <c r="G44" i="3"/>
  <c r="E43" i="3"/>
  <c r="D44" i="3"/>
  <c r="J44" i="3"/>
  <c r="K44" i="3"/>
  <c r="J21" i="3"/>
  <c r="I21" i="3"/>
  <c r="D21" i="3"/>
  <c r="C21" i="3"/>
  <c r="G21" i="3"/>
  <c r="E20" i="3"/>
  <c r="L21" i="3"/>
  <c r="K21" i="3"/>
  <c r="D45" i="3" l="1"/>
  <c r="C45" i="3"/>
  <c r="K45" i="3"/>
  <c r="J45" i="3"/>
  <c r="I45" i="3"/>
  <c r="G45" i="3"/>
  <c r="E44" i="3"/>
  <c r="L45" i="3"/>
  <c r="L22" i="3"/>
  <c r="K22" i="3"/>
  <c r="G22" i="3"/>
  <c r="J22" i="3"/>
  <c r="D22" i="3"/>
  <c r="I22" i="3"/>
  <c r="E21" i="3"/>
  <c r="C22" i="3"/>
  <c r="E45" i="3" l="1"/>
  <c r="D46" i="3"/>
  <c r="J46" i="3"/>
  <c r="L46" i="3"/>
  <c r="K46" i="3"/>
  <c r="I46" i="3"/>
  <c r="C46" i="3"/>
  <c r="G46" i="3"/>
  <c r="L23" i="3"/>
  <c r="G23" i="3"/>
  <c r="E22" i="3"/>
  <c r="K23" i="3"/>
  <c r="J23" i="3"/>
  <c r="I23" i="3"/>
  <c r="D23" i="3"/>
  <c r="C23" i="3"/>
  <c r="I47" i="3" l="1"/>
  <c r="E46" i="3"/>
  <c r="D47" i="3"/>
  <c r="C47" i="3"/>
  <c r="L47" i="3"/>
  <c r="K47" i="3"/>
  <c r="J47" i="3"/>
  <c r="G47" i="3"/>
  <c r="D24" i="3"/>
  <c r="C24" i="3"/>
  <c r="J24" i="3"/>
  <c r="I24" i="3"/>
  <c r="K24" i="3"/>
  <c r="L24" i="3"/>
  <c r="G24" i="3"/>
  <c r="E23" i="3"/>
  <c r="E47" i="3" l="1"/>
  <c r="E24" i="3"/>
  <c r="H47" i="2" l="1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4" i="2"/>
  <c r="F34" i="2"/>
  <c r="H33" i="2"/>
  <c r="F33" i="2"/>
  <c r="L32" i="2"/>
  <c r="K32" i="2"/>
  <c r="J32" i="2"/>
  <c r="I32" i="2"/>
  <c r="H32" i="2"/>
  <c r="G32" i="2"/>
  <c r="F32" i="2"/>
  <c r="D32" i="2"/>
  <c r="C32" i="2"/>
  <c r="G33" i="2" s="1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L9" i="2"/>
  <c r="K9" i="2"/>
  <c r="J9" i="2"/>
  <c r="I9" i="2"/>
  <c r="H9" i="2"/>
  <c r="G9" i="2"/>
  <c r="F9" i="2"/>
  <c r="D9" i="2"/>
  <c r="C9" i="2"/>
  <c r="L10" i="2" s="1"/>
  <c r="B1" i="2"/>
  <c r="C33" i="2" l="1"/>
  <c r="L33" i="2"/>
  <c r="I33" i="2"/>
  <c r="K33" i="2"/>
  <c r="D10" i="2"/>
  <c r="E32" i="2"/>
  <c r="J33" i="2"/>
  <c r="D33" i="2"/>
  <c r="G10" i="2"/>
  <c r="L34" i="2"/>
  <c r="K34" i="2"/>
  <c r="C10" i="2"/>
  <c r="E9" i="2"/>
  <c r="I10" i="2"/>
  <c r="E33" i="2"/>
  <c r="G34" i="2"/>
  <c r="J10" i="2"/>
  <c r="K10" i="2"/>
  <c r="I34" i="2"/>
  <c r="J34" i="2" l="1"/>
  <c r="D34" i="2"/>
  <c r="C34" i="2"/>
  <c r="L11" i="2"/>
  <c r="I11" i="2"/>
  <c r="E10" i="2"/>
  <c r="J11" i="2"/>
  <c r="G11" i="2"/>
  <c r="K11" i="2"/>
  <c r="C11" i="2"/>
  <c r="D11" i="2"/>
  <c r="L35" i="2" l="1"/>
  <c r="G35" i="2"/>
  <c r="C35" i="2"/>
  <c r="D35" i="2"/>
  <c r="K35" i="2"/>
  <c r="I35" i="2"/>
  <c r="J35" i="2"/>
  <c r="E34" i="2"/>
  <c r="D12" i="2"/>
  <c r="K12" i="2"/>
  <c r="I12" i="2"/>
  <c r="C12" i="2"/>
  <c r="L12" i="2"/>
  <c r="G12" i="2"/>
  <c r="E11" i="2"/>
  <c r="J12" i="2"/>
  <c r="C36" i="2" l="1"/>
  <c r="G36" i="2"/>
  <c r="L36" i="2"/>
  <c r="K36" i="2"/>
  <c r="I36" i="2"/>
  <c r="D36" i="2"/>
  <c r="J36" i="2"/>
  <c r="E35" i="2"/>
  <c r="D13" i="2"/>
  <c r="J13" i="2"/>
  <c r="C13" i="2"/>
  <c r="I13" i="2"/>
  <c r="G13" i="2"/>
  <c r="L13" i="2"/>
  <c r="K13" i="2"/>
  <c r="E12" i="2"/>
  <c r="I37" i="2" l="1"/>
  <c r="C37" i="2"/>
  <c r="G37" i="2"/>
  <c r="J37" i="2"/>
  <c r="D37" i="2"/>
  <c r="E36" i="2"/>
  <c r="K37" i="2"/>
  <c r="L37" i="2"/>
  <c r="G14" i="2"/>
  <c r="E13" i="2"/>
  <c r="D14" i="2"/>
  <c r="C14" i="2"/>
  <c r="K14" i="2"/>
  <c r="J14" i="2"/>
  <c r="I14" i="2"/>
  <c r="L14" i="2"/>
  <c r="G38" i="2" l="1"/>
  <c r="K38" i="2"/>
  <c r="E37" i="2"/>
  <c r="J38" i="2"/>
  <c r="L38" i="2"/>
  <c r="D38" i="2"/>
  <c r="C38" i="2"/>
  <c r="I38" i="2"/>
  <c r="J15" i="2"/>
  <c r="I15" i="2"/>
  <c r="G15" i="2"/>
  <c r="E14" i="2"/>
  <c r="D15" i="2"/>
  <c r="C15" i="2"/>
  <c r="K15" i="2"/>
  <c r="L15" i="2"/>
  <c r="K39" i="2" l="1"/>
  <c r="I39" i="2"/>
  <c r="C39" i="2"/>
  <c r="J39" i="2"/>
  <c r="G39" i="2"/>
  <c r="D39" i="2"/>
  <c r="L39" i="2"/>
  <c r="E38" i="2"/>
  <c r="L16" i="2"/>
  <c r="K16" i="2"/>
  <c r="J16" i="2"/>
  <c r="E15" i="2"/>
  <c r="D16" i="2"/>
  <c r="I16" i="2"/>
  <c r="G16" i="2"/>
  <c r="C16" i="2"/>
  <c r="J40" i="2" l="1"/>
  <c r="D40" i="2"/>
  <c r="E39" i="2"/>
  <c r="C40" i="2"/>
  <c r="L40" i="2"/>
  <c r="K40" i="2"/>
  <c r="I40" i="2"/>
  <c r="G40" i="2"/>
  <c r="L17" i="2"/>
  <c r="G17" i="2"/>
  <c r="E16" i="2"/>
  <c r="K17" i="2"/>
  <c r="J17" i="2"/>
  <c r="I17" i="2"/>
  <c r="D17" i="2"/>
  <c r="C17" i="2"/>
  <c r="G41" i="2" l="1"/>
  <c r="C41" i="2"/>
  <c r="E40" i="2"/>
  <c r="D41" i="2"/>
  <c r="I41" i="2"/>
  <c r="L41" i="2"/>
  <c r="J41" i="2"/>
  <c r="K41" i="2"/>
  <c r="D18" i="2"/>
  <c r="C18" i="2"/>
  <c r="K18" i="2"/>
  <c r="L18" i="2"/>
  <c r="G18" i="2"/>
  <c r="E17" i="2"/>
  <c r="J18" i="2"/>
  <c r="I18" i="2"/>
  <c r="K42" i="2" l="1"/>
  <c r="J42" i="2"/>
  <c r="C42" i="2"/>
  <c r="D42" i="2"/>
  <c r="E41" i="2"/>
  <c r="L42" i="2"/>
  <c r="I42" i="2"/>
  <c r="G42" i="2"/>
  <c r="D19" i="2"/>
  <c r="L19" i="2"/>
  <c r="K19" i="2"/>
  <c r="C19" i="2"/>
  <c r="J19" i="2"/>
  <c r="I19" i="2"/>
  <c r="E18" i="2"/>
  <c r="G19" i="2"/>
  <c r="L43" i="2" l="1"/>
  <c r="G43" i="2"/>
  <c r="E42" i="2"/>
  <c r="I43" i="2"/>
  <c r="D43" i="2"/>
  <c r="J43" i="2"/>
  <c r="C43" i="2"/>
  <c r="K43" i="2"/>
  <c r="C20" i="2"/>
  <c r="G20" i="2"/>
  <c r="E19" i="2"/>
  <c r="L20" i="2"/>
  <c r="D20" i="2"/>
  <c r="K20" i="2"/>
  <c r="I20" i="2"/>
  <c r="J20" i="2"/>
  <c r="J44" i="2" l="1"/>
  <c r="C44" i="2"/>
  <c r="I44" i="2"/>
  <c r="K44" i="2"/>
  <c r="G44" i="2"/>
  <c r="L44" i="2"/>
  <c r="D44" i="2"/>
  <c r="E43" i="2"/>
  <c r="J21" i="2"/>
  <c r="I21" i="2"/>
  <c r="D21" i="2"/>
  <c r="C21" i="2"/>
  <c r="G21" i="2"/>
  <c r="E20" i="2"/>
  <c r="L21" i="2"/>
  <c r="K21" i="2"/>
  <c r="G45" i="2" l="1"/>
  <c r="E44" i="2"/>
  <c r="D45" i="2"/>
  <c r="L45" i="2"/>
  <c r="C45" i="2"/>
  <c r="K45" i="2"/>
  <c r="J45" i="2"/>
  <c r="I45" i="2"/>
  <c r="L22" i="2"/>
  <c r="K22" i="2"/>
  <c r="J22" i="2"/>
  <c r="E21" i="2"/>
  <c r="I22" i="2"/>
  <c r="G22" i="2"/>
  <c r="D22" i="2"/>
  <c r="C22" i="2"/>
  <c r="C46" i="2" l="1"/>
  <c r="I46" i="2"/>
  <c r="K46" i="2"/>
  <c r="L46" i="2"/>
  <c r="D46" i="2"/>
  <c r="G46" i="2"/>
  <c r="J46" i="2"/>
  <c r="E45" i="2"/>
  <c r="J23" i="2"/>
  <c r="L23" i="2"/>
  <c r="K23" i="2"/>
  <c r="E22" i="2"/>
  <c r="C23" i="2"/>
  <c r="I23" i="2"/>
  <c r="G23" i="2"/>
  <c r="D23" i="2"/>
  <c r="I47" i="2" l="1"/>
  <c r="C47" i="2"/>
  <c r="E46" i="2"/>
  <c r="G47" i="2"/>
  <c r="L47" i="2"/>
  <c r="D47" i="2"/>
  <c r="K47" i="2"/>
  <c r="J47" i="2"/>
  <c r="D24" i="2"/>
  <c r="C24" i="2"/>
  <c r="K24" i="2"/>
  <c r="I24" i="2"/>
  <c r="L24" i="2"/>
  <c r="G24" i="2"/>
  <c r="E23" i="2"/>
  <c r="J24" i="2"/>
  <c r="E47" i="2" l="1"/>
  <c r="E24" i="2"/>
  <c r="H47" i="1" l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L32" i="1"/>
  <c r="K32" i="1"/>
  <c r="J32" i="1"/>
  <c r="I32" i="1"/>
  <c r="H32" i="1"/>
  <c r="G32" i="1"/>
  <c r="F32" i="1"/>
  <c r="D32" i="1"/>
  <c r="C32" i="1"/>
  <c r="G33" i="1" s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L9" i="1"/>
  <c r="K9" i="1"/>
  <c r="J9" i="1"/>
  <c r="I9" i="1"/>
  <c r="H9" i="1"/>
  <c r="G9" i="1"/>
  <c r="F9" i="1"/>
  <c r="D9" i="1"/>
  <c r="C9" i="1"/>
  <c r="K10" i="1" s="1"/>
  <c r="B1" i="1"/>
  <c r="J10" i="1" l="1"/>
  <c r="C10" i="1"/>
  <c r="L10" i="1"/>
  <c r="D11" i="1"/>
  <c r="D10" i="1"/>
  <c r="I10" i="1"/>
  <c r="D33" i="1"/>
  <c r="C11" i="1"/>
  <c r="I33" i="1"/>
  <c r="K33" i="1"/>
  <c r="L33" i="1"/>
  <c r="E10" i="1"/>
  <c r="G11" i="1"/>
  <c r="J33" i="1"/>
  <c r="E9" i="1"/>
  <c r="G10" i="1"/>
  <c r="I11" i="1"/>
  <c r="C33" i="1"/>
  <c r="E32" i="1"/>
  <c r="L11" i="1" l="1"/>
  <c r="J11" i="1"/>
  <c r="K11" i="1"/>
  <c r="I34" i="1"/>
  <c r="G34" i="1"/>
  <c r="E33" i="1"/>
  <c r="L34" i="1"/>
  <c r="D34" i="1"/>
  <c r="C34" i="1"/>
  <c r="K34" i="1"/>
  <c r="J34" i="1"/>
  <c r="C12" i="1"/>
  <c r="L12" i="1"/>
  <c r="K12" i="1"/>
  <c r="J12" i="1"/>
  <c r="I12" i="1"/>
  <c r="G12" i="1"/>
  <c r="E11" i="1"/>
  <c r="D12" i="1"/>
  <c r="D13" i="1" l="1"/>
  <c r="C13" i="1"/>
  <c r="L13" i="1"/>
  <c r="K13" i="1"/>
  <c r="I13" i="1"/>
  <c r="J13" i="1"/>
  <c r="G13" i="1"/>
  <c r="E12" i="1"/>
  <c r="K35" i="1"/>
  <c r="J35" i="1"/>
  <c r="I35" i="1"/>
  <c r="G35" i="1"/>
  <c r="E34" i="1"/>
  <c r="D35" i="1"/>
  <c r="C35" i="1"/>
  <c r="L35" i="1"/>
  <c r="L36" i="1" l="1"/>
  <c r="J36" i="1"/>
  <c r="K36" i="1"/>
  <c r="I36" i="1"/>
  <c r="D36" i="1"/>
  <c r="G36" i="1"/>
  <c r="E35" i="1"/>
  <c r="C36" i="1"/>
  <c r="G14" i="1"/>
  <c r="E13" i="1"/>
  <c r="D14" i="1"/>
  <c r="C14" i="1"/>
  <c r="K14" i="1"/>
  <c r="J14" i="1"/>
  <c r="L14" i="1"/>
  <c r="I14" i="1"/>
  <c r="C37" i="1" l="1"/>
  <c r="K37" i="1"/>
  <c r="J37" i="1"/>
  <c r="I37" i="1"/>
  <c r="G37" i="1"/>
  <c r="E36" i="1"/>
  <c r="D37" i="1"/>
  <c r="L37" i="1"/>
  <c r="I15" i="1"/>
  <c r="G15" i="1"/>
  <c r="E14" i="1"/>
  <c r="D15" i="1"/>
  <c r="C15" i="1"/>
  <c r="L15" i="1"/>
  <c r="K15" i="1"/>
  <c r="J15" i="1"/>
  <c r="K16" i="1" l="1"/>
  <c r="J16" i="1"/>
  <c r="I16" i="1"/>
  <c r="G16" i="1"/>
  <c r="E15" i="1"/>
  <c r="D16" i="1"/>
  <c r="C16" i="1"/>
  <c r="L16" i="1"/>
  <c r="D38" i="1"/>
  <c r="C38" i="1"/>
  <c r="L38" i="1"/>
  <c r="K38" i="1"/>
  <c r="J38" i="1"/>
  <c r="I38" i="1"/>
  <c r="G38" i="1"/>
  <c r="E37" i="1"/>
  <c r="G39" i="1" l="1"/>
  <c r="E38" i="1"/>
  <c r="C39" i="1"/>
  <c r="J39" i="1"/>
  <c r="L39" i="1"/>
  <c r="K39" i="1"/>
  <c r="I39" i="1"/>
  <c r="D39" i="1"/>
  <c r="L17" i="1"/>
  <c r="K17" i="1"/>
  <c r="I17" i="1"/>
  <c r="G17" i="1"/>
  <c r="E16" i="1"/>
  <c r="D17" i="1"/>
  <c r="J17" i="1"/>
  <c r="C17" i="1"/>
  <c r="I40" i="1" l="1"/>
  <c r="G40" i="1"/>
  <c r="E39" i="1"/>
  <c r="D40" i="1"/>
  <c r="C40" i="1"/>
  <c r="L40" i="1"/>
  <c r="K40" i="1"/>
  <c r="J40" i="1"/>
  <c r="C18" i="1"/>
  <c r="K18" i="1"/>
  <c r="J18" i="1"/>
  <c r="I18" i="1"/>
  <c r="G18" i="1"/>
  <c r="E17" i="1"/>
  <c r="L18" i="1"/>
  <c r="D18" i="1"/>
  <c r="K41" i="1" l="1"/>
  <c r="J41" i="1"/>
  <c r="I41" i="1"/>
  <c r="G41" i="1"/>
  <c r="E40" i="1"/>
  <c r="D41" i="1"/>
  <c r="C41" i="1"/>
  <c r="L41" i="1"/>
  <c r="D19" i="1"/>
  <c r="C19" i="1"/>
  <c r="I19" i="1"/>
  <c r="L19" i="1"/>
  <c r="K19" i="1"/>
  <c r="J19" i="1"/>
  <c r="G19" i="1"/>
  <c r="E18" i="1"/>
  <c r="G20" i="1" l="1"/>
  <c r="E19" i="1"/>
  <c r="C20" i="1"/>
  <c r="J20" i="1"/>
  <c r="D20" i="1"/>
  <c r="K20" i="1"/>
  <c r="L20" i="1"/>
  <c r="I20" i="1"/>
  <c r="L42" i="1"/>
  <c r="K42" i="1"/>
  <c r="I42" i="1"/>
  <c r="G42" i="1"/>
  <c r="E41" i="1"/>
  <c r="D42" i="1"/>
  <c r="C42" i="1"/>
  <c r="J42" i="1"/>
  <c r="C43" i="1" l="1"/>
  <c r="K43" i="1"/>
  <c r="J43" i="1"/>
  <c r="I43" i="1"/>
  <c r="G43" i="1"/>
  <c r="E42" i="1"/>
  <c r="D43" i="1"/>
  <c r="L43" i="1"/>
  <c r="I21" i="1"/>
  <c r="G21" i="1"/>
  <c r="E20" i="1"/>
  <c r="D21" i="1"/>
  <c r="L21" i="1"/>
  <c r="C21" i="1"/>
  <c r="K21" i="1"/>
  <c r="J21" i="1"/>
  <c r="K22" i="1" l="1"/>
  <c r="J22" i="1"/>
  <c r="I22" i="1"/>
  <c r="G22" i="1"/>
  <c r="E21" i="1"/>
  <c r="C22" i="1"/>
  <c r="D22" i="1"/>
  <c r="L22" i="1"/>
  <c r="D44" i="1"/>
  <c r="C44" i="1"/>
  <c r="L44" i="1"/>
  <c r="K44" i="1"/>
  <c r="J44" i="1"/>
  <c r="I44" i="1"/>
  <c r="G44" i="1"/>
  <c r="E43" i="1"/>
  <c r="G45" i="1" l="1"/>
  <c r="E44" i="1"/>
  <c r="C45" i="1"/>
  <c r="L45" i="1"/>
  <c r="K45" i="1"/>
  <c r="J45" i="1"/>
  <c r="I45" i="1"/>
  <c r="D45" i="1"/>
  <c r="L23" i="1"/>
  <c r="K23" i="1"/>
  <c r="I23" i="1"/>
  <c r="D23" i="1"/>
  <c r="G23" i="1"/>
  <c r="E22" i="1"/>
  <c r="C23" i="1"/>
  <c r="J23" i="1"/>
  <c r="C24" i="1" l="1"/>
  <c r="L24" i="1"/>
  <c r="K24" i="1"/>
  <c r="J24" i="1"/>
  <c r="I24" i="1"/>
  <c r="G24" i="1"/>
  <c r="E23" i="1"/>
  <c r="D24" i="1"/>
  <c r="J46" i="1"/>
  <c r="I46" i="1"/>
  <c r="G46" i="1"/>
  <c r="E45" i="1"/>
  <c r="D46" i="1"/>
  <c r="C46" i="1"/>
  <c r="L46" i="1"/>
  <c r="K46" i="1"/>
  <c r="L47" i="1" l="1"/>
  <c r="K47" i="1"/>
  <c r="J47" i="1"/>
  <c r="I47" i="1"/>
  <c r="G47" i="1"/>
  <c r="E46" i="1"/>
  <c r="D47" i="1"/>
  <c r="C47" i="1"/>
  <c r="E24" i="1"/>
  <c r="E47" i="1" l="1"/>
</calcChain>
</file>

<file path=xl/sharedStrings.xml><?xml version="1.0" encoding="utf-8"?>
<sst xmlns="http://schemas.openxmlformats.org/spreadsheetml/2006/main" count="1008" uniqueCount="38">
  <si>
    <t>（事業所規模５人以上）</t>
  </si>
  <si>
    <t>常用労働者数</t>
  </si>
  <si>
    <t>労働異動率</t>
  </si>
  <si>
    <t>一般労働者数</t>
    <rPh sb="0" eb="2">
      <t>イッパン</t>
    </rPh>
    <phoneticPr fontId="5"/>
  </si>
  <si>
    <t>ﾊﾟｰﾄﾀｲﾑ労働者</t>
  </si>
  <si>
    <t>実　　数</t>
  </si>
  <si>
    <t>前年
同月比</t>
    <phoneticPr fontId="2"/>
  </si>
  <si>
    <t>ﾊﾟｰﾄﾀｲﾑ
比率</t>
    <phoneticPr fontId="2"/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</si>
  <si>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</si>
  <si>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</si>
  <si>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</si>
  <si>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</si>
  <si>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</si>
  <si>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</si>
  <si>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</si>
  <si>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</si>
  <si>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</si>
  <si>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</si>
  <si>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</si>
  <si>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</si>
  <si>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</si>
  <si>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</si>
  <si>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</si>
  <si>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</si>
  <si>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</si>
  <si>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</si>
  <si>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</si>
  <si>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</si>
  <si>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</si>
  <si>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</si>
  <si>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</si>
  <si>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(注１) 前年同月比は常用雇用指数により計算した。(指数表より)</t>
    <rPh sb="26" eb="28">
      <t>シスウ</t>
    </rPh>
    <rPh sb="28" eb="29">
      <t>ヒョウ</t>
    </rPh>
    <phoneticPr fontId="5"/>
  </si>
  <si>
    <t>(注２) 入(離)職率は、前月労働者に対する入(離)職の割合である。</t>
  </si>
  <si>
    <t>常用労働者数</t>
    <phoneticPr fontId="2"/>
  </si>
  <si>
    <t>労働異動率</t>
    <phoneticPr fontId="2"/>
  </si>
  <si>
    <t>ﾊﾟｰﾄﾀｲﾑ労働者</t>
    <phoneticPr fontId="2"/>
  </si>
  <si>
    <t>入 職 率</t>
    <phoneticPr fontId="2"/>
  </si>
  <si>
    <t>離 職 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</si>
</sst>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#,##0;&quot;▲ &quot;#,##0"/>
  </numFmts>
  <fonts count="7" x14ac:knownFonts="1"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10" xfId="0" applyNumberFormat="1" applyFont="1" applyBorder="1">
      <alignment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1" fontId="4" fillId="0" borderId="12" xfId="0" applyNumberFormat="1" applyFont="1" applyBorder="1" applyAlignment="1">
      <alignment vertical="center" shrinkToFit="1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6" fillId="0" borderId="0" xfId="0" applyNumberFormat="1" applyFont="1">
      <alignment vertical="center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30224\Desktop\1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\00%20&#26376;&#22577;&#12398;&#12467;&#12500;&#12540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31649;&#29702;&#65411;&#65438;&#65392;&#65408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2\00%20&#26376;&#22577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26376;&#22577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31649;&#29702;&#65411;&#65438;&#65392;&#65408;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3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26376;&#22577;&#65411;&#65438;&#65392;&#65408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31649;&#29702;&#65411;&#65438;&#65392;&#65408;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4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26376;&#22577;&#65411;&#65438;&#65392;&#65408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31649;&#29702;&#65411;&#65438;&#65392;&#65408;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5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26376;&#22577;&#65411;&#65438;&#65392;&#65408;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31649;&#29702;&#65411;&#65438;&#65392;&#65408;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6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26376;&#22577;&#65411;&#65438;&#65392;&#65408;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31649;&#29702;&#65411;&#65438;&#65392;&#65408;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7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26376;&#22577;&#65411;&#65438;&#65392;&#65408;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31649;&#29702;&#65411;&#65438;&#65392;&#65408;.xlsm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8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26376;&#22577;&#65411;&#65438;&#65392;&#65408;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31649;&#29702;&#65411;&#65438;&#65392;&#65408;.xlsm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9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26376;&#22577;&#65411;&#65438;&#65392;&#65408;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31649;&#29702;&#65411;&#65438;&#65392;&#65408;.xlsm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0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26376;&#22577;&#65411;&#65438;&#65392;&#65408;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31649;&#29702;&#65411;&#65438;&#65392;&#65408;.xlsm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1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26376;&#22577;&#65411;&#65438;&#65392;&#65408;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31649;&#29702;&#65411;&#65438;&#65392;&#65408;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85.4</v>
          </cell>
          <cell r="D6">
            <v>0.4</v>
          </cell>
          <cell r="E6">
            <v>101.1</v>
          </cell>
          <cell r="F6">
            <v>0.5</v>
          </cell>
          <cell r="G6">
            <v>100.1</v>
          </cell>
          <cell r="H6">
            <v>1.1000000000000001</v>
          </cell>
          <cell r="I6">
            <v>95</v>
          </cell>
          <cell r="J6">
            <v>-1.8</v>
          </cell>
          <cell r="K6">
            <v>93.4</v>
          </cell>
          <cell r="L6">
            <v>-1</v>
          </cell>
          <cell r="M6">
            <v>118.7</v>
          </cell>
          <cell r="N6">
            <v>-10.8</v>
          </cell>
          <cell r="O6">
            <v>99</v>
          </cell>
          <cell r="P6">
            <v>-0.4</v>
          </cell>
          <cell r="Q6">
            <v>24.9</v>
          </cell>
          <cell r="R6">
            <v>0.6</v>
          </cell>
          <cell r="S6">
            <v>0.91</v>
          </cell>
          <cell r="T6">
            <v>-0.18</v>
          </cell>
          <cell r="U6">
            <v>1.29</v>
          </cell>
          <cell r="V6">
            <v>-0.22</v>
          </cell>
          <cell r="W6">
            <v>81.7</v>
          </cell>
          <cell r="X6">
            <v>-3.8</v>
          </cell>
          <cell r="Y6">
            <v>96.7</v>
          </cell>
          <cell r="Z6">
            <v>-3.7</v>
          </cell>
          <cell r="AA6">
            <v>116</v>
          </cell>
          <cell r="AB6">
            <v>-6.8</v>
          </cell>
          <cell r="AC6">
            <v>6.3</v>
          </cell>
          <cell r="AD6">
            <v>-11.3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61.4</v>
          </cell>
          <cell r="D8">
            <v>-13.4</v>
          </cell>
          <cell r="E8">
            <v>77.400000000000006</v>
          </cell>
          <cell r="F8">
            <v>-13.3</v>
          </cell>
          <cell r="G8">
            <v>78.7</v>
          </cell>
          <cell r="H8">
            <v>-12.1</v>
          </cell>
          <cell r="I8">
            <v>91.3</v>
          </cell>
          <cell r="J8">
            <v>-8.5</v>
          </cell>
          <cell r="K8">
            <v>92.8</v>
          </cell>
          <cell r="L8">
            <v>-6.5</v>
          </cell>
          <cell r="M8">
            <v>75.7</v>
          </cell>
          <cell r="N8">
            <v>-29</v>
          </cell>
          <cell r="O8">
            <v>82</v>
          </cell>
          <cell r="P8">
            <v>3.3</v>
          </cell>
          <cell r="Q8">
            <v>2.4</v>
          </cell>
          <cell r="R8">
            <v>0.6</v>
          </cell>
          <cell r="S8">
            <v>0.43</v>
          </cell>
          <cell r="T8">
            <v>0.31</v>
          </cell>
          <cell r="U8">
            <v>1.32</v>
          </cell>
          <cell r="V8">
            <v>1.2</v>
          </cell>
          <cell r="W8">
            <v>58.8</v>
          </cell>
          <cell r="X8">
            <v>-16.899999999999999</v>
          </cell>
          <cell r="Y8">
            <v>74.099999999999994</v>
          </cell>
          <cell r="Z8">
            <v>-16.8</v>
          </cell>
          <cell r="AA8">
            <v>60.5</v>
          </cell>
          <cell r="AB8">
            <v>-30.1</v>
          </cell>
          <cell r="AC8">
            <v>0</v>
          </cell>
          <cell r="AD8">
            <v>0</v>
          </cell>
        </row>
        <row r="9">
          <cell r="B9" t="str">
            <v>製造業</v>
          </cell>
          <cell r="C9">
            <v>90.6</v>
          </cell>
          <cell r="D9">
            <v>-2.2999999999999998</v>
          </cell>
          <cell r="E9">
            <v>108.3</v>
          </cell>
          <cell r="F9">
            <v>-1.6</v>
          </cell>
          <cell r="G9">
            <v>104.8</v>
          </cell>
          <cell r="H9">
            <v>-0.8</v>
          </cell>
          <cell r="I9">
            <v>92.8</v>
          </cell>
          <cell r="J9">
            <v>-4.4000000000000004</v>
          </cell>
          <cell r="K9">
            <v>90.8</v>
          </cell>
          <cell r="L9">
            <v>-3.7</v>
          </cell>
          <cell r="M9">
            <v>118</v>
          </cell>
          <cell r="N9">
            <v>-10</v>
          </cell>
          <cell r="O9">
            <v>98.1</v>
          </cell>
          <cell r="P9">
            <v>-3.3</v>
          </cell>
          <cell r="Q9">
            <v>10.1</v>
          </cell>
          <cell r="R9">
            <v>0.2</v>
          </cell>
          <cell r="S9">
            <v>0.68</v>
          </cell>
          <cell r="T9">
            <v>-0.48</v>
          </cell>
          <cell r="U9">
            <v>1.33</v>
          </cell>
          <cell r="V9">
            <v>-0.27</v>
          </cell>
          <cell r="W9">
            <v>86.7</v>
          </cell>
          <cell r="X9">
            <v>-6.3</v>
          </cell>
          <cell r="Y9">
            <v>103.6</v>
          </cell>
          <cell r="Z9">
            <v>-5.7</v>
          </cell>
          <cell r="AA9">
            <v>143.5</v>
          </cell>
          <cell r="AB9">
            <v>-7.9</v>
          </cell>
          <cell r="AC9">
            <v>4.5</v>
          </cell>
          <cell r="AD9">
            <v>-44.4</v>
          </cell>
        </row>
        <row r="10">
          <cell r="B10" t="str">
            <v>電気・ガス・熱供給・水道業</v>
          </cell>
          <cell r="C10">
            <v>97.2</v>
          </cell>
          <cell r="D10">
            <v>16.399999999999999</v>
          </cell>
          <cell r="E10">
            <v>122.6</v>
          </cell>
          <cell r="F10">
            <v>16.3</v>
          </cell>
          <cell r="G10">
            <v>113.2</v>
          </cell>
          <cell r="H10">
            <v>4.3</v>
          </cell>
          <cell r="I10">
            <v>94.3</v>
          </cell>
          <cell r="J10">
            <v>4.9000000000000004</v>
          </cell>
          <cell r="K10">
            <v>91.1</v>
          </cell>
          <cell r="L10">
            <v>1.1000000000000001</v>
          </cell>
          <cell r="M10">
            <v>137.30000000000001</v>
          </cell>
          <cell r="N10">
            <v>59.1</v>
          </cell>
          <cell r="O10">
            <v>102.6</v>
          </cell>
          <cell r="P10">
            <v>-2.7</v>
          </cell>
          <cell r="Q10">
            <v>6</v>
          </cell>
          <cell r="R10">
            <v>-4.4000000000000004</v>
          </cell>
          <cell r="S10">
            <v>0.19</v>
          </cell>
          <cell r="T10">
            <v>0.19</v>
          </cell>
          <cell r="U10">
            <v>0.09</v>
          </cell>
          <cell r="V10">
            <v>-3.84</v>
          </cell>
          <cell r="W10">
            <v>93</v>
          </cell>
          <cell r="X10">
            <v>11.6</v>
          </cell>
          <cell r="Y10">
            <v>117.3</v>
          </cell>
          <cell r="Z10">
            <v>11.5</v>
          </cell>
          <cell r="AA10">
            <v>240.6</v>
          </cell>
          <cell r="AB10">
            <v>263.39999999999998</v>
          </cell>
          <cell r="AC10">
            <v>0.2</v>
          </cell>
          <cell r="AD10">
            <v>0</v>
          </cell>
        </row>
        <row r="11">
          <cell r="B11" t="str">
            <v>情報通信業</v>
          </cell>
          <cell r="C11">
            <v>122.3</v>
          </cell>
          <cell r="D11">
            <v>-1.6</v>
          </cell>
          <cell r="E11">
            <v>152.4</v>
          </cell>
          <cell r="F11">
            <v>-1.6</v>
          </cell>
          <cell r="G11">
            <v>145.9</v>
          </cell>
          <cell r="H11">
            <v>-0.5</v>
          </cell>
          <cell r="I11">
            <v>99.6</v>
          </cell>
          <cell r="J11">
            <v>3.3</v>
          </cell>
          <cell r="K11">
            <v>96.8</v>
          </cell>
          <cell r="L11">
            <v>3.3</v>
          </cell>
          <cell r="M11">
            <v>139.80000000000001</v>
          </cell>
          <cell r="N11">
            <v>4.5999999999999996</v>
          </cell>
          <cell r="O11">
            <v>102.7</v>
          </cell>
          <cell r="P11">
            <v>-3.3</v>
          </cell>
          <cell r="Q11">
            <v>4.0999999999999996</v>
          </cell>
          <cell r="R11">
            <v>0</v>
          </cell>
          <cell r="S11">
            <v>0.28999999999999998</v>
          </cell>
          <cell r="T11">
            <v>-0.01</v>
          </cell>
          <cell r="U11">
            <v>0.57999999999999996</v>
          </cell>
          <cell r="V11">
            <v>0.12</v>
          </cell>
          <cell r="W11">
            <v>117</v>
          </cell>
          <cell r="X11">
            <v>-5.7</v>
          </cell>
          <cell r="Y11">
            <v>145.80000000000001</v>
          </cell>
          <cell r="Z11">
            <v>-5.7</v>
          </cell>
          <cell r="AA11">
            <v>259.3</v>
          </cell>
          <cell r="AB11">
            <v>-10.4</v>
          </cell>
          <cell r="AC11">
            <v>1.6</v>
          </cell>
          <cell r="AD11">
            <v>45.5</v>
          </cell>
        </row>
        <row r="12">
          <cell r="B12" t="str">
            <v>運輸業，郵便業</v>
          </cell>
          <cell r="C12">
            <v>75.5</v>
          </cell>
          <cell r="D12">
            <v>-9</v>
          </cell>
          <cell r="E12">
            <v>85.9</v>
          </cell>
          <cell r="F12">
            <v>-9.1</v>
          </cell>
          <cell r="G12">
            <v>91.6</v>
          </cell>
          <cell r="H12">
            <v>-6.1</v>
          </cell>
          <cell r="I12">
            <v>86.7</v>
          </cell>
          <cell r="J12">
            <v>-10.6</v>
          </cell>
          <cell r="K12">
            <v>91.5</v>
          </cell>
          <cell r="L12">
            <v>-6.9</v>
          </cell>
          <cell r="M12">
            <v>64.099999999999994</v>
          </cell>
          <cell r="N12">
            <v>-29.4</v>
          </cell>
          <cell r="O12">
            <v>101.4</v>
          </cell>
          <cell r="P12">
            <v>-5.7</v>
          </cell>
          <cell r="Q12">
            <v>10</v>
          </cell>
          <cell r="R12">
            <v>3.5</v>
          </cell>
          <cell r="S12">
            <v>0.2</v>
          </cell>
          <cell r="T12">
            <v>-0.4</v>
          </cell>
          <cell r="U12">
            <v>0.82</v>
          </cell>
          <cell r="V12">
            <v>0.27</v>
          </cell>
          <cell r="W12">
            <v>72.2</v>
          </cell>
          <cell r="X12">
            <v>-12.8</v>
          </cell>
          <cell r="Y12">
            <v>82.2</v>
          </cell>
          <cell r="Z12">
            <v>-12.8</v>
          </cell>
          <cell r="AA12">
            <v>60.5</v>
          </cell>
          <cell r="AB12">
            <v>-25.3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86.8</v>
          </cell>
          <cell r="D13">
            <v>-1.5</v>
          </cell>
          <cell r="E13">
            <v>94.4</v>
          </cell>
          <cell r="F13">
            <v>-0.6</v>
          </cell>
          <cell r="G13">
            <v>94.2</v>
          </cell>
          <cell r="H13">
            <v>0</v>
          </cell>
          <cell r="I13">
            <v>94.6</v>
          </cell>
          <cell r="J13">
            <v>-4.4000000000000004</v>
          </cell>
          <cell r="K13">
            <v>92.8</v>
          </cell>
          <cell r="L13">
            <v>-3.3</v>
          </cell>
          <cell r="M13">
            <v>133.9</v>
          </cell>
          <cell r="N13">
            <v>-18.600000000000001</v>
          </cell>
          <cell r="O13">
            <v>104.2</v>
          </cell>
          <cell r="P13">
            <v>3.8</v>
          </cell>
          <cell r="Q13">
            <v>60</v>
          </cell>
          <cell r="R13">
            <v>5</v>
          </cell>
          <cell r="S13">
            <v>0.66</v>
          </cell>
          <cell r="T13">
            <v>-0.25</v>
          </cell>
          <cell r="U13">
            <v>1.8</v>
          </cell>
          <cell r="V13">
            <v>0.26</v>
          </cell>
          <cell r="W13">
            <v>83.1</v>
          </cell>
          <cell r="X13">
            <v>-5.5</v>
          </cell>
          <cell r="Y13">
            <v>90.3</v>
          </cell>
          <cell r="Z13">
            <v>-4.7</v>
          </cell>
          <cell r="AA13">
            <v>98.6</v>
          </cell>
          <cell r="AB13">
            <v>-9.9</v>
          </cell>
          <cell r="AC13">
            <v>36.799999999999997</v>
          </cell>
          <cell r="AD13">
            <v>-13</v>
          </cell>
        </row>
        <row r="14">
          <cell r="B14" t="str">
            <v>金融業，保険業</v>
          </cell>
          <cell r="C14">
            <v>92.7</v>
          </cell>
          <cell r="D14">
            <v>-0.7</v>
          </cell>
          <cell r="E14">
            <v>118.5</v>
          </cell>
          <cell r="F14">
            <v>-0.8</v>
          </cell>
          <cell r="G14">
            <v>122.6</v>
          </cell>
          <cell r="H14">
            <v>2.2999999999999998</v>
          </cell>
          <cell r="I14">
            <v>92.4</v>
          </cell>
          <cell r="J14">
            <v>-6.8</v>
          </cell>
          <cell r="K14">
            <v>92.5</v>
          </cell>
          <cell r="L14">
            <v>-6.1</v>
          </cell>
          <cell r="M14">
            <v>90.7</v>
          </cell>
          <cell r="N14">
            <v>-23.5</v>
          </cell>
          <cell r="O14">
            <v>105.7</v>
          </cell>
          <cell r="P14">
            <v>8.3000000000000007</v>
          </cell>
          <cell r="Q14">
            <v>0.3</v>
          </cell>
          <cell r="R14">
            <v>-4.9000000000000004</v>
          </cell>
          <cell r="S14">
            <v>1.89</v>
          </cell>
          <cell r="T14">
            <v>1.31</v>
          </cell>
          <cell r="U14">
            <v>0.31</v>
          </cell>
          <cell r="V14">
            <v>-0.86</v>
          </cell>
          <cell r="W14">
            <v>88.7</v>
          </cell>
          <cell r="X14">
            <v>-4.8</v>
          </cell>
          <cell r="Y14">
            <v>113.4</v>
          </cell>
          <cell r="Z14">
            <v>-4.9000000000000004</v>
          </cell>
          <cell r="AA14">
            <v>20.9</v>
          </cell>
          <cell r="AB14">
            <v>-80.599999999999994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105.3</v>
          </cell>
          <cell r="D15">
            <v>17</v>
          </cell>
          <cell r="E15">
            <v>128.30000000000001</v>
          </cell>
          <cell r="F15">
            <v>17</v>
          </cell>
          <cell r="G15">
            <v>128.30000000000001</v>
          </cell>
          <cell r="H15">
            <v>20.100000000000001</v>
          </cell>
          <cell r="I15">
            <v>93.4</v>
          </cell>
          <cell r="J15">
            <v>8.9</v>
          </cell>
          <cell r="K15">
            <v>93.6</v>
          </cell>
          <cell r="L15">
            <v>14.8</v>
          </cell>
          <cell r="M15">
            <v>84.4</v>
          </cell>
          <cell r="N15">
            <v>-69.7</v>
          </cell>
          <cell r="O15">
            <v>97.9</v>
          </cell>
          <cell r="P15">
            <v>0</v>
          </cell>
          <cell r="Q15">
            <v>26.8</v>
          </cell>
          <cell r="R15">
            <v>-15.9</v>
          </cell>
          <cell r="S15">
            <v>0</v>
          </cell>
          <cell r="T15">
            <v>-1.17</v>
          </cell>
          <cell r="U15">
            <v>0.36</v>
          </cell>
          <cell r="V15">
            <v>-1.71</v>
          </cell>
          <cell r="W15">
            <v>100.8</v>
          </cell>
          <cell r="X15">
            <v>12.2</v>
          </cell>
          <cell r="Y15">
            <v>122.8</v>
          </cell>
          <cell r="Z15">
            <v>12.1</v>
          </cell>
          <cell r="AA15">
            <v>129.6</v>
          </cell>
          <cell r="AB15">
            <v>-41.1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95.7</v>
          </cell>
          <cell r="D16">
            <v>3.3</v>
          </cell>
          <cell r="E16">
            <v>115.2</v>
          </cell>
          <cell r="F16">
            <v>3.3</v>
          </cell>
          <cell r="G16">
            <v>114.4</v>
          </cell>
          <cell r="H16">
            <v>3.3</v>
          </cell>
          <cell r="I16">
            <v>94</v>
          </cell>
          <cell r="J16">
            <v>-3.7</v>
          </cell>
          <cell r="K16">
            <v>93.6</v>
          </cell>
          <cell r="L16">
            <v>-2.4</v>
          </cell>
          <cell r="M16">
            <v>98.4</v>
          </cell>
          <cell r="N16">
            <v>-15.7</v>
          </cell>
          <cell r="O16">
            <v>102.4</v>
          </cell>
          <cell r="P16">
            <v>3.7</v>
          </cell>
          <cell r="Q16">
            <v>6.3</v>
          </cell>
          <cell r="R16">
            <v>-5.5</v>
          </cell>
          <cell r="S16">
            <v>0</v>
          </cell>
          <cell r="T16">
            <v>-0.12</v>
          </cell>
          <cell r="U16">
            <v>0.56999999999999995</v>
          </cell>
          <cell r="V16">
            <v>0.45</v>
          </cell>
          <cell r="W16">
            <v>91.6</v>
          </cell>
          <cell r="X16">
            <v>-0.9</v>
          </cell>
          <cell r="Y16">
            <v>110.2</v>
          </cell>
          <cell r="Z16">
            <v>-1</v>
          </cell>
          <cell r="AA16">
            <v>129.9</v>
          </cell>
          <cell r="AB16">
            <v>3.9</v>
          </cell>
          <cell r="AC16">
            <v>0.2</v>
          </cell>
          <cell r="AD16">
            <v>100</v>
          </cell>
        </row>
        <row r="17">
          <cell r="B17" t="str">
            <v>宿泊業，飲食サービス業</v>
          </cell>
          <cell r="C17">
            <v>96.1</v>
          </cell>
          <cell r="D17">
            <v>16.5</v>
          </cell>
          <cell r="E17">
            <v>94</v>
          </cell>
          <cell r="F17">
            <v>9.1999999999999993</v>
          </cell>
          <cell r="G17">
            <v>93.7</v>
          </cell>
          <cell r="H17">
            <v>8.1</v>
          </cell>
          <cell r="I17">
            <v>95.3</v>
          </cell>
          <cell r="J17">
            <v>6.6</v>
          </cell>
          <cell r="K17">
            <v>93.4</v>
          </cell>
          <cell r="L17">
            <v>6.4</v>
          </cell>
          <cell r="M17">
            <v>139</v>
          </cell>
          <cell r="N17">
            <v>9.6</v>
          </cell>
          <cell r="O17">
            <v>86.6</v>
          </cell>
          <cell r="P17">
            <v>-0.8</v>
          </cell>
          <cell r="Q17">
            <v>79.599999999999994</v>
          </cell>
          <cell r="R17">
            <v>-4.5999999999999996</v>
          </cell>
          <cell r="S17">
            <v>2.02</v>
          </cell>
          <cell r="T17">
            <v>0.9</v>
          </cell>
          <cell r="U17">
            <v>1.45</v>
          </cell>
          <cell r="V17">
            <v>-0.9</v>
          </cell>
          <cell r="W17">
            <v>92</v>
          </cell>
          <cell r="X17">
            <v>11.8</v>
          </cell>
          <cell r="Y17">
            <v>90</v>
          </cell>
          <cell r="Z17">
            <v>4.8</v>
          </cell>
          <cell r="AA17">
            <v>100.4</v>
          </cell>
          <cell r="AB17">
            <v>33.700000000000003</v>
          </cell>
          <cell r="AC17">
            <v>71</v>
          </cell>
          <cell r="AD17">
            <v>0</v>
          </cell>
        </row>
        <row r="18">
          <cell r="B18" t="str">
            <v>生活関連サービス業，娯楽業</v>
          </cell>
          <cell r="C18">
            <v>95.6</v>
          </cell>
          <cell r="D18">
            <v>53.2</v>
          </cell>
          <cell r="E18">
            <v>104.4</v>
          </cell>
          <cell r="F18">
            <v>52.4</v>
          </cell>
          <cell r="G18">
            <v>105</v>
          </cell>
          <cell r="H18">
            <v>52</v>
          </cell>
          <cell r="I18">
            <v>108.4</v>
          </cell>
          <cell r="J18">
            <v>38.299999999999997</v>
          </cell>
          <cell r="K18">
            <v>104.6</v>
          </cell>
          <cell r="L18">
            <v>27.7</v>
          </cell>
          <cell r="M18">
            <v>161.30000000000001</v>
          </cell>
          <cell r="N18">
            <v>513.29999999999995</v>
          </cell>
          <cell r="O18">
            <v>93.8</v>
          </cell>
          <cell r="P18">
            <v>2.2999999999999998</v>
          </cell>
          <cell r="Q18">
            <v>39.1</v>
          </cell>
          <cell r="R18">
            <v>-11.2</v>
          </cell>
          <cell r="S18">
            <v>0.84</v>
          </cell>
          <cell r="T18">
            <v>0.09</v>
          </cell>
          <cell r="U18">
            <v>1.51</v>
          </cell>
          <cell r="V18">
            <v>1.36</v>
          </cell>
          <cell r="W18">
            <v>91.5</v>
          </cell>
          <cell r="X18">
            <v>46.9</v>
          </cell>
          <cell r="Y18">
            <v>99.9</v>
          </cell>
          <cell r="Z18">
            <v>46.1</v>
          </cell>
          <cell r="AA18">
            <v>93.5</v>
          </cell>
          <cell r="AB18">
            <v>60.7</v>
          </cell>
          <cell r="AC18">
            <v>2.4</v>
          </cell>
          <cell r="AD18">
            <v>0</v>
          </cell>
        </row>
        <row r="19">
          <cell r="B19" t="str">
            <v>教育，学習支援業</v>
          </cell>
          <cell r="C19">
            <v>95.2</v>
          </cell>
          <cell r="D19">
            <v>-0.1</v>
          </cell>
          <cell r="E19">
            <v>116.2</v>
          </cell>
          <cell r="F19">
            <v>-0.2</v>
          </cell>
          <cell r="G19">
            <v>118.8</v>
          </cell>
          <cell r="H19">
            <v>-0.3</v>
          </cell>
          <cell r="I19">
            <v>113</v>
          </cell>
          <cell r="J19">
            <v>-1.3</v>
          </cell>
          <cell r="K19">
            <v>101.2</v>
          </cell>
          <cell r="L19">
            <v>1.7</v>
          </cell>
          <cell r="M19">
            <v>300</v>
          </cell>
          <cell r="N19">
            <v>-14.4</v>
          </cell>
          <cell r="O19">
            <v>108.4</v>
          </cell>
          <cell r="P19">
            <v>3.4</v>
          </cell>
          <cell r="Q19">
            <v>17.2</v>
          </cell>
          <cell r="R19">
            <v>1.4</v>
          </cell>
          <cell r="S19">
            <v>0.12</v>
          </cell>
          <cell r="T19">
            <v>-0.04</v>
          </cell>
          <cell r="U19">
            <v>0.09</v>
          </cell>
          <cell r="V19">
            <v>0.04</v>
          </cell>
          <cell r="W19">
            <v>91.1</v>
          </cell>
          <cell r="X19">
            <v>-4.2</v>
          </cell>
          <cell r="Y19">
            <v>111.2</v>
          </cell>
          <cell r="Z19">
            <v>-4.3</v>
          </cell>
          <cell r="AA19">
            <v>29.3</v>
          </cell>
          <cell r="AB19">
            <v>4.3</v>
          </cell>
          <cell r="AC19">
            <v>0.3</v>
          </cell>
          <cell r="AD19">
            <v>0</v>
          </cell>
        </row>
        <row r="20">
          <cell r="B20" t="str">
            <v>医療，福祉</v>
          </cell>
          <cell r="C20">
            <v>79</v>
          </cell>
          <cell r="D20">
            <v>4.0999999999999996</v>
          </cell>
          <cell r="E20">
            <v>96.4</v>
          </cell>
          <cell r="F20">
            <v>4</v>
          </cell>
          <cell r="G20">
            <v>93.3</v>
          </cell>
          <cell r="H20">
            <v>4</v>
          </cell>
          <cell r="I20">
            <v>94.1</v>
          </cell>
          <cell r="J20">
            <v>2.2999999999999998</v>
          </cell>
          <cell r="K20">
            <v>93.2</v>
          </cell>
          <cell r="L20">
            <v>1.9</v>
          </cell>
          <cell r="M20">
            <v>119.1</v>
          </cell>
          <cell r="N20">
            <v>9.8000000000000007</v>
          </cell>
          <cell r="O20">
            <v>99</v>
          </cell>
          <cell r="P20">
            <v>0.2</v>
          </cell>
          <cell r="Q20">
            <v>21.5</v>
          </cell>
          <cell r="R20">
            <v>-1.2</v>
          </cell>
          <cell r="S20">
            <v>0.7</v>
          </cell>
          <cell r="T20">
            <v>-0.34</v>
          </cell>
          <cell r="U20">
            <v>0.94</v>
          </cell>
          <cell r="V20">
            <v>-0.51</v>
          </cell>
          <cell r="W20">
            <v>75.599999999999994</v>
          </cell>
          <cell r="X20">
            <v>-0.1</v>
          </cell>
          <cell r="Y20">
            <v>92.2</v>
          </cell>
          <cell r="Z20">
            <v>-0.3</v>
          </cell>
          <cell r="AA20">
            <v>183.7</v>
          </cell>
          <cell r="AB20">
            <v>3.6</v>
          </cell>
          <cell r="AC20">
            <v>0.3</v>
          </cell>
          <cell r="AD20">
            <v>200</v>
          </cell>
        </row>
        <row r="21">
          <cell r="B21" t="str">
            <v>複合サービス事業</v>
          </cell>
          <cell r="C21">
            <v>76.599999999999994</v>
          </cell>
          <cell r="D21">
            <v>-3.6</v>
          </cell>
          <cell r="E21">
            <v>91.2</v>
          </cell>
          <cell r="F21">
            <v>1.1000000000000001</v>
          </cell>
          <cell r="G21">
            <v>93.1</v>
          </cell>
          <cell r="H21">
            <v>0.2</v>
          </cell>
          <cell r="I21">
            <v>97</v>
          </cell>
          <cell r="J21">
            <v>-0.2</v>
          </cell>
          <cell r="K21">
            <v>99.7</v>
          </cell>
          <cell r="L21">
            <v>3.2</v>
          </cell>
          <cell r="M21">
            <v>54.8</v>
          </cell>
          <cell r="N21">
            <v>-49</v>
          </cell>
          <cell r="O21">
            <v>95.6</v>
          </cell>
          <cell r="P21">
            <v>-3.8</v>
          </cell>
          <cell r="Q21">
            <v>5.5</v>
          </cell>
          <cell r="R21">
            <v>1.3</v>
          </cell>
          <cell r="S21">
            <v>0.45</v>
          </cell>
          <cell r="T21">
            <v>-0.12</v>
          </cell>
          <cell r="U21">
            <v>0.52</v>
          </cell>
          <cell r="V21">
            <v>0.22</v>
          </cell>
          <cell r="W21">
            <v>73.3</v>
          </cell>
          <cell r="X21">
            <v>-7.6</v>
          </cell>
          <cell r="Y21">
            <v>87.3</v>
          </cell>
          <cell r="Z21">
            <v>-3</v>
          </cell>
          <cell r="AA21">
            <v>59.1</v>
          </cell>
          <cell r="AB21">
            <v>23.9</v>
          </cell>
          <cell r="AC21">
            <v>10</v>
          </cell>
          <cell r="AD21">
            <v>-66.8</v>
          </cell>
        </row>
        <row r="22">
          <cell r="B22" t="str">
            <v>サービス業（他に分類されないもの）</v>
          </cell>
          <cell r="C22">
            <v>91.1</v>
          </cell>
          <cell r="D22">
            <v>-2.1</v>
          </cell>
          <cell r="E22">
            <v>97.5</v>
          </cell>
          <cell r="F22">
            <v>-1.8</v>
          </cell>
          <cell r="G22">
            <v>97.4</v>
          </cell>
          <cell r="H22">
            <v>-0.9</v>
          </cell>
          <cell r="I22">
            <v>97.4</v>
          </cell>
          <cell r="J22">
            <v>-3.3</v>
          </cell>
          <cell r="K22">
            <v>96.7</v>
          </cell>
          <cell r="L22">
            <v>-3.2</v>
          </cell>
          <cell r="M22">
            <v>107.6</v>
          </cell>
          <cell r="N22">
            <v>-4.5</v>
          </cell>
          <cell r="O22">
            <v>99.7</v>
          </cell>
          <cell r="P22">
            <v>-2.8</v>
          </cell>
          <cell r="Q22">
            <v>33.299999999999997</v>
          </cell>
          <cell r="R22">
            <v>3.7</v>
          </cell>
          <cell r="S22">
            <v>3.42</v>
          </cell>
          <cell r="T22">
            <v>0.06</v>
          </cell>
          <cell r="U22">
            <v>3.44</v>
          </cell>
          <cell r="V22">
            <v>-0.53</v>
          </cell>
          <cell r="W22">
            <v>87.2</v>
          </cell>
          <cell r="X22">
            <v>-6.1</v>
          </cell>
          <cell r="Y22">
            <v>93.3</v>
          </cell>
          <cell r="Z22">
            <v>-5.9</v>
          </cell>
          <cell r="AA22">
            <v>99.3</v>
          </cell>
          <cell r="AB22">
            <v>-12.1</v>
          </cell>
          <cell r="AC22">
            <v>39.6</v>
          </cell>
          <cell r="AD22">
            <v>-7.3</v>
          </cell>
        </row>
        <row r="23">
          <cell r="B23" t="str">
            <v>食料品・たばこ</v>
          </cell>
          <cell r="C23">
            <v>89.3</v>
          </cell>
          <cell r="D23">
            <v>-4.4000000000000004</v>
          </cell>
          <cell r="E23">
            <v>107.6</v>
          </cell>
          <cell r="F23">
            <v>-4.3</v>
          </cell>
          <cell r="G23">
            <v>104.4</v>
          </cell>
          <cell r="H23">
            <v>-5.8</v>
          </cell>
          <cell r="I23">
            <v>93.1</v>
          </cell>
          <cell r="J23">
            <v>-2.4</v>
          </cell>
          <cell r="K23">
            <v>91.4</v>
          </cell>
          <cell r="L23">
            <v>-2.7</v>
          </cell>
          <cell r="M23">
            <v>113.4</v>
          </cell>
          <cell r="N23">
            <v>0</v>
          </cell>
          <cell r="O23">
            <v>94.8</v>
          </cell>
          <cell r="P23">
            <v>-0.5</v>
          </cell>
          <cell r="Q23">
            <v>16.5</v>
          </cell>
          <cell r="R23">
            <v>-4.5</v>
          </cell>
          <cell r="S23">
            <v>0.66</v>
          </cell>
          <cell r="T23">
            <v>-0.63</v>
          </cell>
          <cell r="U23">
            <v>1.86</v>
          </cell>
          <cell r="V23">
            <v>-0.22</v>
          </cell>
          <cell r="W23">
            <v>85.5</v>
          </cell>
          <cell r="X23">
            <v>-8.3000000000000007</v>
          </cell>
          <cell r="Y23">
            <v>103</v>
          </cell>
          <cell r="Z23">
            <v>-8.1999999999999993</v>
          </cell>
          <cell r="AA23">
            <v>147.80000000000001</v>
          </cell>
          <cell r="AB23">
            <v>10.6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122.9</v>
          </cell>
          <cell r="D24">
            <v>10.4</v>
          </cell>
          <cell r="E24">
            <v>140.30000000000001</v>
          </cell>
          <cell r="F24">
            <v>10.5</v>
          </cell>
          <cell r="G24">
            <v>124.1</v>
          </cell>
          <cell r="H24">
            <v>4.3</v>
          </cell>
          <cell r="I24">
            <v>91.2</v>
          </cell>
          <cell r="J24">
            <v>7</v>
          </cell>
          <cell r="K24">
            <v>84.5</v>
          </cell>
          <cell r="L24">
            <v>2.9</v>
          </cell>
          <cell r="M24">
            <v>226.9</v>
          </cell>
          <cell r="N24">
            <v>52.6</v>
          </cell>
          <cell r="O24">
            <v>96.9</v>
          </cell>
          <cell r="P24">
            <v>-1</v>
          </cell>
          <cell r="Q24">
            <v>3.9</v>
          </cell>
          <cell r="R24">
            <v>1.2</v>
          </cell>
          <cell r="S24">
            <v>1.83</v>
          </cell>
          <cell r="T24">
            <v>1.3</v>
          </cell>
          <cell r="U24">
            <v>2.13</v>
          </cell>
          <cell r="V24">
            <v>0.16</v>
          </cell>
          <cell r="W24">
            <v>117.6</v>
          </cell>
          <cell r="X24">
            <v>5.9</v>
          </cell>
          <cell r="Y24">
            <v>134.30000000000001</v>
          </cell>
          <cell r="Z24">
            <v>6</v>
          </cell>
          <cell r="AA24">
            <v>481</v>
          </cell>
          <cell r="AB24">
            <v>62</v>
          </cell>
          <cell r="AC24">
            <v>0</v>
          </cell>
          <cell r="AD24">
            <v>0</v>
          </cell>
        </row>
        <row r="25">
          <cell r="B25" t="str">
            <v>木材・木製品</v>
          </cell>
          <cell r="C25">
            <v>97.8</v>
          </cell>
          <cell r="D25">
            <v>-5.6</v>
          </cell>
          <cell r="E25">
            <v>114.9</v>
          </cell>
          <cell r="F25">
            <v>-5.5</v>
          </cell>
          <cell r="G25">
            <v>118.2</v>
          </cell>
          <cell r="H25">
            <v>-1.5</v>
          </cell>
          <cell r="I25">
            <v>82.5</v>
          </cell>
          <cell r="J25">
            <v>-16.5</v>
          </cell>
          <cell r="K25">
            <v>86.7</v>
          </cell>
          <cell r="L25">
            <v>-10.5</v>
          </cell>
          <cell r="M25">
            <v>50.5</v>
          </cell>
          <cell r="N25">
            <v>-55.5</v>
          </cell>
          <cell r="O25">
            <v>97.6</v>
          </cell>
          <cell r="P25">
            <v>2.2000000000000002</v>
          </cell>
          <cell r="Q25">
            <v>10.8</v>
          </cell>
          <cell r="R25">
            <v>7.2</v>
          </cell>
          <cell r="S25">
            <v>0.69</v>
          </cell>
          <cell r="T25">
            <v>-0.54</v>
          </cell>
          <cell r="U25">
            <v>1.3</v>
          </cell>
          <cell r="V25">
            <v>-1.63</v>
          </cell>
          <cell r="W25">
            <v>93.6</v>
          </cell>
          <cell r="X25">
            <v>-9.5</v>
          </cell>
          <cell r="Y25">
            <v>110</v>
          </cell>
          <cell r="Z25">
            <v>-9.4</v>
          </cell>
          <cell r="AA25">
            <v>86.7</v>
          </cell>
          <cell r="AB25">
            <v>-36.1</v>
          </cell>
          <cell r="AC25">
            <v>0.4</v>
          </cell>
          <cell r="AD25">
            <v>-60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85.3</v>
          </cell>
          <cell r="D28">
            <v>-28.8</v>
          </cell>
          <cell r="E28">
            <v>97.5</v>
          </cell>
          <cell r="F28">
            <v>-28.8</v>
          </cell>
          <cell r="G28">
            <v>91.3</v>
          </cell>
          <cell r="H28">
            <v>-27.2</v>
          </cell>
          <cell r="I28">
            <v>78.2</v>
          </cell>
          <cell r="J28">
            <v>6.3</v>
          </cell>
          <cell r="K28">
            <v>78.900000000000006</v>
          </cell>
          <cell r="L28">
            <v>1.4</v>
          </cell>
          <cell r="M28">
            <v>70.400000000000006</v>
          </cell>
          <cell r="N28">
            <v>268.60000000000002</v>
          </cell>
          <cell r="O28">
            <v>102</v>
          </cell>
          <cell r="P28">
            <v>-1.9</v>
          </cell>
          <cell r="Q28">
            <v>26.6</v>
          </cell>
          <cell r="R28">
            <v>0.1</v>
          </cell>
          <cell r="S28">
            <v>1.31</v>
          </cell>
          <cell r="T28">
            <v>0.47</v>
          </cell>
          <cell r="U28">
            <v>1.31</v>
          </cell>
          <cell r="V28">
            <v>-0.8</v>
          </cell>
          <cell r="W28">
            <v>81.599999999999994</v>
          </cell>
          <cell r="X28">
            <v>-31.8</v>
          </cell>
          <cell r="Y28">
            <v>93.3</v>
          </cell>
          <cell r="Z28">
            <v>-31.7</v>
          </cell>
          <cell r="AA28">
            <v>175.7</v>
          </cell>
          <cell r="AB28">
            <v>-38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89</v>
          </cell>
          <cell r="D29">
            <v>-2.6</v>
          </cell>
          <cell r="E29">
            <v>117.2</v>
          </cell>
          <cell r="F29">
            <v>-2.2999999999999998</v>
          </cell>
          <cell r="G29">
            <v>115.2</v>
          </cell>
          <cell r="H29">
            <v>3.7</v>
          </cell>
          <cell r="I29">
            <v>94.5</v>
          </cell>
          <cell r="J29">
            <v>-7.3</v>
          </cell>
          <cell r="K29">
            <v>90.1</v>
          </cell>
          <cell r="L29">
            <v>-5.0999999999999996</v>
          </cell>
          <cell r="M29">
            <v>136.4</v>
          </cell>
          <cell r="N29">
            <v>-18.600000000000001</v>
          </cell>
          <cell r="O29">
            <v>104.6</v>
          </cell>
          <cell r="P29">
            <v>-3.7</v>
          </cell>
          <cell r="Q29">
            <v>2.1</v>
          </cell>
          <cell r="R29">
            <v>0.7</v>
          </cell>
          <cell r="S29">
            <v>0.39</v>
          </cell>
          <cell r="T29">
            <v>0.13</v>
          </cell>
          <cell r="U29">
            <v>0.89</v>
          </cell>
          <cell r="V29">
            <v>0.59</v>
          </cell>
          <cell r="W29">
            <v>85.2</v>
          </cell>
          <cell r="X29">
            <v>-6.6</v>
          </cell>
          <cell r="Y29">
            <v>112.2</v>
          </cell>
          <cell r="Z29">
            <v>-6.3</v>
          </cell>
          <cell r="AA29">
            <v>129.69999999999999</v>
          </cell>
          <cell r="AB29">
            <v>-26.2</v>
          </cell>
          <cell r="AC29">
            <v>0.3</v>
          </cell>
          <cell r="AD29">
            <v>-62.5</v>
          </cell>
        </row>
        <row r="30">
          <cell r="B30" t="str">
            <v>プラスチック製品</v>
          </cell>
          <cell r="C30">
            <v>101.3</v>
          </cell>
          <cell r="D30">
            <v>-16.8</v>
          </cell>
          <cell r="E30">
            <v>110.5</v>
          </cell>
          <cell r="F30">
            <v>-17.600000000000001</v>
          </cell>
          <cell r="G30">
            <v>106.2</v>
          </cell>
          <cell r="H30">
            <v>-14</v>
          </cell>
          <cell r="I30">
            <v>91.6</v>
          </cell>
          <cell r="J30">
            <v>-10.8</v>
          </cell>
          <cell r="K30">
            <v>90.1</v>
          </cell>
          <cell r="L30">
            <v>-8.1999999999999993</v>
          </cell>
          <cell r="M30">
            <v>114.7</v>
          </cell>
          <cell r="N30">
            <v>-33.200000000000003</v>
          </cell>
          <cell r="O30">
            <v>296.8</v>
          </cell>
          <cell r="P30">
            <v>3.9</v>
          </cell>
          <cell r="Q30">
            <v>22.8</v>
          </cell>
          <cell r="R30">
            <v>19.8</v>
          </cell>
          <cell r="S30">
            <v>0.39</v>
          </cell>
          <cell r="T30">
            <v>-0.6</v>
          </cell>
          <cell r="U30">
            <v>0.34</v>
          </cell>
          <cell r="V30">
            <v>-0.65</v>
          </cell>
          <cell r="W30">
            <v>96.9</v>
          </cell>
          <cell r="X30">
            <v>-20.3</v>
          </cell>
          <cell r="Y30">
            <v>105.7</v>
          </cell>
          <cell r="Z30">
            <v>-21</v>
          </cell>
          <cell r="AA30">
            <v>165.1</v>
          </cell>
          <cell r="AB30">
            <v>-38.700000000000003</v>
          </cell>
          <cell r="AC30">
            <v>3.1</v>
          </cell>
          <cell r="AD30">
            <v>0</v>
          </cell>
        </row>
        <row r="31">
          <cell r="B31" t="str">
            <v>ゴム製品</v>
          </cell>
          <cell r="C31">
            <v>100.7</v>
          </cell>
          <cell r="D31">
            <v>-4.8</v>
          </cell>
          <cell r="E31">
            <v>116.9</v>
          </cell>
          <cell r="F31">
            <v>1</v>
          </cell>
          <cell r="G31">
            <v>112.4</v>
          </cell>
          <cell r="H31">
            <v>5.5</v>
          </cell>
          <cell r="I31">
            <v>93.1</v>
          </cell>
          <cell r="J31">
            <v>1</v>
          </cell>
          <cell r="K31">
            <v>87.6</v>
          </cell>
          <cell r="L31">
            <v>2.6</v>
          </cell>
          <cell r="M31">
            <v>151.5</v>
          </cell>
          <cell r="N31">
            <v>-8.4</v>
          </cell>
          <cell r="O31">
            <v>98.5</v>
          </cell>
          <cell r="P31">
            <v>-0.1</v>
          </cell>
          <cell r="Q31">
            <v>1.5</v>
          </cell>
          <cell r="R31">
            <v>-0.6</v>
          </cell>
          <cell r="S31">
            <v>0.39</v>
          </cell>
          <cell r="T31">
            <v>-0.39</v>
          </cell>
          <cell r="U31">
            <v>1.03</v>
          </cell>
          <cell r="V31">
            <v>-0.28999999999999998</v>
          </cell>
          <cell r="W31">
            <v>96.4</v>
          </cell>
          <cell r="X31">
            <v>-8.6999999999999993</v>
          </cell>
          <cell r="Y31">
            <v>111.9</v>
          </cell>
          <cell r="Z31">
            <v>-3.1</v>
          </cell>
          <cell r="AA31">
            <v>142.80000000000001</v>
          </cell>
          <cell r="AB31">
            <v>-15.2</v>
          </cell>
          <cell r="AC31">
            <v>29.5</v>
          </cell>
          <cell r="AD31">
            <v>-37.9</v>
          </cell>
        </row>
        <row r="32">
          <cell r="B32" t="str">
            <v>窯業・土石製品</v>
          </cell>
          <cell r="C32">
            <v>78.900000000000006</v>
          </cell>
          <cell r="D32">
            <v>-26.8</v>
          </cell>
          <cell r="E32">
            <v>93.5</v>
          </cell>
          <cell r="F32">
            <v>-4.8</v>
          </cell>
          <cell r="G32">
            <v>94.7</v>
          </cell>
          <cell r="H32">
            <v>-5.7</v>
          </cell>
          <cell r="I32">
            <v>82.1</v>
          </cell>
          <cell r="J32">
            <v>-11.7</v>
          </cell>
          <cell r="K32">
            <v>81.900000000000006</v>
          </cell>
          <cell r="L32">
            <v>-12.6</v>
          </cell>
          <cell r="M32">
            <v>84.8</v>
          </cell>
          <cell r="N32">
            <v>1.1000000000000001</v>
          </cell>
          <cell r="O32">
            <v>77.3</v>
          </cell>
          <cell r="P32">
            <v>0.3</v>
          </cell>
          <cell r="Q32">
            <v>15.3</v>
          </cell>
          <cell r="R32">
            <v>1.6</v>
          </cell>
          <cell r="S32">
            <v>0.54</v>
          </cell>
          <cell r="T32">
            <v>0.27</v>
          </cell>
          <cell r="U32">
            <v>0.27</v>
          </cell>
          <cell r="V32">
            <v>-0.53</v>
          </cell>
          <cell r="W32">
            <v>75.5</v>
          </cell>
          <cell r="X32">
            <v>-29.8</v>
          </cell>
          <cell r="Y32">
            <v>89.5</v>
          </cell>
          <cell r="Z32">
            <v>-8.6999999999999993</v>
          </cell>
          <cell r="AA32">
            <v>78.7</v>
          </cell>
          <cell r="AB32">
            <v>9.5</v>
          </cell>
          <cell r="AC32">
            <v>0</v>
          </cell>
          <cell r="AD32">
            <v>-100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83.9</v>
          </cell>
          <cell r="D35">
            <v>19.5</v>
          </cell>
          <cell r="E35">
            <v>92.6</v>
          </cell>
          <cell r="F35">
            <v>18.600000000000001</v>
          </cell>
          <cell r="G35">
            <v>90.7</v>
          </cell>
          <cell r="H35">
            <v>22.2</v>
          </cell>
          <cell r="I35">
            <v>92.2</v>
          </cell>
          <cell r="J35">
            <v>3.4</v>
          </cell>
          <cell r="K35">
            <v>91.4</v>
          </cell>
          <cell r="L35">
            <v>4.0999999999999996</v>
          </cell>
          <cell r="M35">
            <v>101.7</v>
          </cell>
          <cell r="N35">
            <v>-4.7</v>
          </cell>
          <cell r="O35">
            <v>157.9</v>
          </cell>
          <cell r="P35">
            <v>4.5999999999999996</v>
          </cell>
          <cell r="Q35">
            <v>17.3</v>
          </cell>
          <cell r="R35">
            <v>0.9</v>
          </cell>
          <cell r="S35">
            <v>1.46</v>
          </cell>
          <cell r="T35">
            <v>-0.23</v>
          </cell>
          <cell r="U35">
            <v>0.17</v>
          </cell>
          <cell r="V35">
            <v>-0.9</v>
          </cell>
          <cell r="W35">
            <v>80.3</v>
          </cell>
          <cell r="X35">
            <v>14.6</v>
          </cell>
          <cell r="Y35">
            <v>88.6</v>
          </cell>
          <cell r="Z35">
            <v>13.7</v>
          </cell>
          <cell r="AA35">
            <v>127.2</v>
          </cell>
          <cell r="AB35">
            <v>-16.600000000000001</v>
          </cell>
          <cell r="AC35">
            <v>1.8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86.5</v>
          </cell>
          <cell r="D38">
            <v>-4.5</v>
          </cell>
          <cell r="E38">
            <v>105.3</v>
          </cell>
          <cell r="F38">
            <v>-4.5</v>
          </cell>
          <cell r="G38">
            <v>104.3</v>
          </cell>
          <cell r="H38">
            <v>-2.2000000000000002</v>
          </cell>
          <cell r="I38">
            <v>88.9</v>
          </cell>
          <cell r="J38">
            <v>-8.6</v>
          </cell>
          <cell r="K38">
            <v>88.2</v>
          </cell>
          <cell r="L38">
            <v>-7.5</v>
          </cell>
          <cell r="M38">
            <v>101.2</v>
          </cell>
          <cell r="N38">
            <v>-23.4</v>
          </cell>
          <cell r="O38">
            <v>233.8</v>
          </cell>
          <cell r="P38">
            <v>-3.5</v>
          </cell>
          <cell r="Q38">
            <v>9.3000000000000007</v>
          </cell>
          <cell r="R38">
            <v>3.8</v>
          </cell>
          <cell r="S38">
            <v>0.5</v>
          </cell>
          <cell r="T38">
            <v>-0.37</v>
          </cell>
          <cell r="U38">
            <v>0.5</v>
          </cell>
          <cell r="V38">
            <v>0.21</v>
          </cell>
          <cell r="W38">
            <v>82.8</v>
          </cell>
          <cell r="X38">
            <v>-8.4</v>
          </cell>
          <cell r="Y38">
            <v>100.8</v>
          </cell>
          <cell r="Z38">
            <v>-8.4</v>
          </cell>
          <cell r="AA38">
            <v>116.6</v>
          </cell>
          <cell r="AB38">
            <v>-22.9</v>
          </cell>
          <cell r="AC38">
            <v>0.1</v>
          </cell>
          <cell r="AD38">
            <v>0</v>
          </cell>
        </row>
        <row r="39">
          <cell r="B39" t="str">
            <v>電子・デバイス</v>
          </cell>
          <cell r="C39">
            <v>78.400000000000006</v>
          </cell>
          <cell r="D39">
            <v>3.7</v>
          </cell>
          <cell r="E39">
            <v>89.4</v>
          </cell>
          <cell r="F39">
            <v>3.6</v>
          </cell>
          <cell r="G39">
            <v>87.7</v>
          </cell>
          <cell r="H39">
            <v>6.4</v>
          </cell>
          <cell r="I39">
            <v>99.7</v>
          </cell>
          <cell r="J39">
            <v>-5</v>
          </cell>
          <cell r="K39">
            <v>99.7</v>
          </cell>
          <cell r="L39">
            <v>-2.5</v>
          </cell>
          <cell r="M39">
            <v>100</v>
          </cell>
          <cell r="N39">
            <v>-22.7</v>
          </cell>
          <cell r="O39">
            <v>77.3</v>
          </cell>
          <cell r="P39">
            <v>0.5</v>
          </cell>
          <cell r="Q39">
            <v>6.6</v>
          </cell>
          <cell r="R39">
            <v>2</v>
          </cell>
          <cell r="S39">
            <v>0.49</v>
          </cell>
          <cell r="T39">
            <v>-0.83</v>
          </cell>
          <cell r="U39">
            <v>1.07</v>
          </cell>
          <cell r="V39">
            <v>-0.05</v>
          </cell>
          <cell r="W39">
            <v>75</v>
          </cell>
          <cell r="X39">
            <v>-0.5</v>
          </cell>
          <cell r="Y39">
            <v>85.6</v>
          </cell>
          <cell r="Z39">
            <v>-0.6</v>
          </cell>
          <cell r="AA39">
            <v>102.8</v>
          </cell>
          <cell r="AB39">
            <v>-12.9</v>
          </cell>
          <cell r="AC39">
            <v>0.2</v>
          </cell>
          <cell r="AD39">
            <v>100</v>
          </cell>
        </row>
        <row r="40">
          <cell r="B40" t="str">
            <v>電気機械器具</v>
          </cell>
          <cell r="C40">
            <v>125.1</v>
          </cell>
          <cell r="D40">
            <v>4.8</v>
          </cell>
          <cell r="E40">
            <v>140.69999999999999</v>
          </cell>
          <cell r="F40">
            <v>4.8</v>
          </cell>
          <cell r="G40">
            <v>139.9</v>
          </cell>
          <cell r="H40">
            <v>7</v>
          </cell>
          <cell r="I40">
            <v>90.2</v>
          </cell>
          <cell r="J40">
            <v>-19.5</v>
          </cell>
          <cell r="K40">
            <v>89.7</v>
          </cell>
          <cell r="L40">
            <v>-16.600000000000001</v>
          </cell>
          <cell r="M40">
            <v>102.9</v>
          </cell>
          <cell r="N40">
            <v>-49.6</v>
          </cell>
          <cell r="O40">
            <v>89.8</v>
          </cell>
          <cell r="P40">
            <v>-4.5</v>
          </cell>
          <cell r="Q40">
            <v>3.2</v>
          </cell>
          <cell r="R40">
            <v>-9.4</v>
          </cell>
          <cell r="S40">
            <v>0.1</v>
          </cell>
          <cell r="T40">
            <v>-0.65</v>
          </cell>
          <cell r="U40">
            <v>0.78</v>
          </cell>
          <cell r="V40">
            <v>0.03</v>
          </cell>
          <cell r="W40">
            <v>119.7</v>
          </cell>
          <cell r="X40">
            <v>0.4</v>
          </cell>
          <cell r="Y40">
            <v>134.6</v>
          </cell>
          <cell r="Z40">
            <v>0.5</v>
          </cell>
          <cell r="AA40">
            <v>165</v>
          </cell>
          <cell r="AB40">
            <v>-31.1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93.2</v>
          </cell>
          <cell r="D42">
            <v>-4.2</v>
          </cell>
          <cell r="E42">
            <v>120.1</v>
          </cell>
          <cell r="F42">
            <v>-4.2</v>
          </cell>
          <cell r="G42">
            <v>111.7</v>
          </cell>
          <cell r="H42">
            <v>-3</v>
          </cell>
          <cell r="I42">
            <v>96.6</v>
          </cell>
          <cell r="J42">
            <v>-8.6</v>
          </cell>
          <cell r="K42">
            <v>90.8</v>
          </cell>
          <cell r="L42">
            <v>-6.5</v>
          </cell>
          <cell r="M42">
            <v>169.7</v>
          </cell>
          <cell r="N42">
            <v>-21</v>
          </cell>
          <cell r="O42">
            <v>71.599999999999994</v>
          </cell>
          <cell r="P42">
            <v>-1.8</v>
          </cell>
          <cell r="Q42">
            <v>0.3</v>
          </cell>
          <cell r="R42">
            <v>-0.5</v>
          </cell>
          <cell r="S42">
            <v>0.43</v>
          </cell>
          <cell r="T42">
            <v>-3.88</v>
          </cell>
          <cell r="U42">
            <v>2.1800000000000002</v>
          </cell>
          <cell r="V42">
            <v>-2.04</v>
          </cell>
          <cell r="W42">
            <v>89.2</v>
          </cell>
          <cell r="X42">
            <v>-8.1</v>
          </cell>
          <cell r="Y42">
            <v>114.9</v>
          </cell>
          <cell r="Z42">
            <v>-8.1</v>
          </cell>
          <cell r="AA42">
            <v>251.3</v>
          </cell>
          <cell r="AB42">
            <v>-11.8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108.2</v>
          </cell>
          <cell r="D43">
            <v>12.5</v>
          </cell>
          <cell r="E43">
            <v>125.6</v>
          </cell>
          <cell r="F43">
            <v>12.4</v>
          </cell>
          <cell r="G43">
            <v>118.4</v>
          </cell>
          <cell r="H43">
            <v>6.4</v>
          </cell>
          <cell r="I43">
            <v>92.7</v>
          </cell>
          <cell r="J43">
            <v>2.1</v>
          </cell>
          <cell r="K43">
            <v>83</v>
          </cell>
          <cell r="L43">
            <v>-6.2</v>
          </cell>
          <cell r="M43">
            <v>226</v>
          </cell>
          <cell r="N43">
            <v>85.1</v>
          </cell>
          <cell r="O43">
            <v>88.9</v>
          </cell>
          <cell r="P43">
            <v>-5.0999999999999996</v>
          </cell>
          <cell r="Q43">
            <v>5.5</v>
          </cell>
          <cell r="R43">
            <v>-9.6999999999999993</v>
          </cell>
          <cell r="S43">
            <v>1.39</v>
          </cell>
          <cell r="T43">
            <v>0.65</v>
          </cell>
          <cell r="U43">
            <v>0.4</v>
          </cell>
          <cell r="V43">
            <v>-1.63</v>
          </cell>
          <cell r="W43">
            <v>103.5</v>
          </cell>
          <cell r="X43">
            <v>7.8</v>
          </cell>
          <cell r="Y43">
            <v>120.2</v>
          </cell>
          <cell r="Z43">
            <v>7.8</v>
          </cell>
          <cell r="AA43">
            <v>224.1</v>
          </cell>
          <cell r="AB43">
            <v>91.9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71.8</v>
          </cell>
          <cell r="D44">
            <v>-5.5</v>
          </cell>
          <cell r="E44">
            <v>85.9</v>
          </cell>
          <cell r="F44">
            <v>-5.4</v>
          </cell>
          <cell r="G44">
            <v>82.5</v>
          </cell>
          <cell r="H44">
            <v>-3.3</v>
          </cell>
          <cell r="I44">
            <v>90.5</v>
          </cell>
          <cell r="J44">
            <v>-9.1</v>
          </cell>
          <cell r="K44">
            <v>90.2</v>
          </cell>
          <cell r="L44">
            <v>-6</v>
          </cell>
          <cell r="M44">
            <v>93.7</v>
          </cell>
          <cell r="N44">
            <v>-35</v>
          </cell>
          <cell r="O44">
            <v>135.19999999999999</v>
          </cell>
          <cell r="P44">
            <v>-3.8</v>
          </cell>
          <cell r="Q44">
            <v>3</v>
          </cell>
          <cell r="R44">
            <v>1</v>
          </cell>
          <cell r="S44">
            <v>0</v>
          </cell>
          <cell r="T44">
            <v>-0.57999999999999996</v>
          </cell>
          <cell r="U44">
            <v>0.73</v>
          </cell>
          <cell r="V44">
            <v>-0.43</v>
          </cell>
          <cell r="W44">
            <v>68.7</v>
          </cell>
          <cell r="X44">
            <v>-9.4</v>
          </cell>
          <cell r="Y44">
            <v>82.2</v>
          </cell>
          <cell r="Z44">
            <v>-9.3000000000000007</v>
          </cell>
          <cell r="AA44">
            <v>122.6</v>
          </cell>
          <cell r="AB44">
            <v>-19.5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88.9</v>
          </cell>
          <cell r="D47">
            <v>1.5</v>
          </cell>
          <cell r="E47">
            <v>108.8</v>
          </cell>
          <cell r="F47">
            <v>1</v>
          </cell>
          <cell r="G47">
            <v>109</v>
          </cell>
          <cell r="H47">
            <v>1.4</v>
          </cell>
          <cell r="I47">
            <v>101.1</v>
          </cell>
          <cell r="J47">
            <v>-0.2</v>
          </cell>
          <cell r="K47">
            <v>99.9</v>
          </cell>
          <cell r="L47">
            <v>0.2</v>
          </cell>
          <cell r="M47">
            <v>129.9</v>
          </cell>
          <cell r="N47">
            <v>-6.4</v>
          </cell>
          <cell r="O47">
            <v>97.9</v>
          </cell>
          <cell r="P47">
            <v>-0.6</v>
          </cell>
          <cell r="Q47">
            <v>19.100000000000001</v>
          </cell>
          <cell r="R47">
            <v>5.2</v>
          </cell>
          <cell r="S47">
            <v>0.43</v>
          </cell>
          <cell r="T47">
            <v>0.12</v>
          </cell>
          <cell r="U47">
            <v>1.59</v>
          </cell>
          <cell r="V47">
            <v>0.51</v>
          </cell>
          <cell r="W47">
            <v>85.1</v>
          </cell>
          <cell r="X47">
            <v>-2.6</v>
          </cell>
          <cell r="Y47">
            <v>104.1</v>
          </cell>
          <cell r="Z47">
            <v>-3.2</v>
          </cell>
          <cell r="AA47">
            <v>104.6</v>
          </cell>
          <cell r="AB47">
            <v>-5</v>
          </cell>
          <cell r="AC47">
            <v>7.1</v>
          </cell>
          <cell r="AD47">
            <v>24.6</v>
          </cell>
        </row>
        <row r="48">
          <cell r="B48" t="str">
            <v>小売業</v>
          </cell>
          <cell r="C48">
            <v>85.3</v>
          </cell>
          <cell r="D48">
            <v>-2</v>
          </cell>
          <cell r="E48">
            <v>88.1</v>
          </cell>
          <cell r="F48">
            <v>-0.5</v>
          </cell>
          <cell r="G48">
            <v>87.7</v>
          </cell>
          <cell r="H48">
            <v>0.2</v>
          </cell>
          <cell r="I48">
            <v>92.1</v>
          </cell>
          <cell r="J48">
            <v>-5.9</v>
          </cell>
          <cell r="K48">
            <v>90.2</v>
          </cell>
          <cell r="L48">
            <v>-4.3</v>
          </cell>
          <cell r="M48">
            <v>135.69999999999999</v>
          </cell>
          <cell r="N48">
            <v>-23.2</v>
          </cell>
          <cell r="O48">
            <v>106.7</v>
          </cell>
          <cell r="P48">
            <v>5.0999999999999996</v>
          </cell>
          <cell r="Q48">
            <v>71.7</v>
          </cell>
          <cell r="R48">
            <v>4.3</v>
          </cell>
          <cell r="S48">
            <v>0.72</v>
          </cell>
          <cell r="T48">
            <v>-0.37</v>
          </cell>
          <cell r="U48">
            <v>1.86</v>
          </cell>
          <cell r="V48">
            <v>0.18</v>
          </cell>
          <cell r="W48">
            <v>81.599999999999994</v>
          </cell>
          <cell r="X48">
            <v>-6</v>
          </cell>
          <cell r="Y48">
            <v>84.3</v>
          </cell>
          <cell r="Z48">
            <v>-4.5</v>
          </cell>
          <cell r="AA48">
            <v>95.1</v>
          </cell>
          <cell r="AB48">
            <v>-11.4</v>
          </cell>
          <cell r="AC48">
            <v>59.7</v>
          </cell>
          <cell r="AD48">
            <v>-18.399999999999999</v>
          </cell>
        </row>
        <row r="49">
          <cell r="B49" t="str">
            <v>宿泊業</v>
          </cell>
          <cell r="C49">
            <v>107.9</v>
          </cell>
          <cell r="D49">
            <v>13.8</v>
          </cell>
          <cell r="E49">
            <v>101.1</v>
          </cell>
          <cell r="F49">
            <v>0.2</v>
          </cell>
          <cell r="G49">
            <v>102.4</v>
          </cell>
          <cell r="H49">
            <v>0.4</v>
          </cell>
          <cell r="I49">
            <v>107.6</v>
          </cell>
          <cell r="J49">
            <v>-2.9</v>
          </cell>
          <cell r="K49">
            <v>104.9</v>
          </cell>
          <cell r="L49">
            <v>-2.6</v>
          </cell>
          <cell r="M49">
            <v>160.69999999999999</v>
          </cell>
          <cell r="N49">
            <v>-7.2</v>
          </cell>
          <cell r="O49">
            <v>65.5</v>
          </cell>
          <cell r="P49">
            <v>5</v>
          </cell>
          <cell r="Q49">
            <v>59.2</v>
          </cell>
          <cell r="R49">
            <v>0.8</v>
          </cell>
          <cell r="S49">
            <v>0.49</v>
          </cell>
          <cell r="T49">
            <v>-1.05</v>
          </cell>
          <cell r="U49">
            <v>1.95</v>
          </cell>
          <cell r="V49">
            <v>1.42</v>
          </cell>
          <cell r="W49">
            <v>103.3</v>
          </cell>
          <cell r="X49">
            <v>9.1999999999999993</v>
          </cell>
          <cell r="Y49">
            <v>96.7</v>
          </cell>
          <cell r="Z49">
            <v>-4</v>
          </cell>
          <cell r="AA49">
            <v>79.7</v>
          </cell>
          <cell r="AB49">
            <v>-3.7</v>
          </cell>
          <cell r="AC49">
            <v>35.700000000000003</v>
          </cell>
          <cell r="AD49">
            <v>0</v>
          </cell>
        </row>
        <row r="50">
          <cell r="B50" t="str">
            <v>Ｍ一括分</v>
          </cell>
          <cell r="C50">
            <v>97.7</v>
          </cell>
          <cell r="D50">
            <v>14.4</v>
          </cell>
          <cell r="E50">
            <v>99.2</v>
          </cell>
          <cell r="F50">
            <v>14.4</v>
          </cell>
          <cell r="G50">
            <v>97</v>
          </cell>
          <cell r="H50">
            <v>11.9</v>
          </cell>
          <cell r="I50">
            <v>91.8</v>
          </cell>
          <cell r="J50">
            <v>12.4</v>
          </cell>
          <cell r="K50">
            <v>90</v>
          </cell>
          <cell r="L50">
            <v>11.5</v>
          </cell>
          <cell r="M50">
            <v>144.4</v>
          </cell>
          <cell r="N50">
            <v>30</v>
          </cell>
          <cell r="O50">
            <v>104.5</v>
          </cell>
          <cell r="P50">
            <v>-3.6</v>
          </cell>
          <cell r="Q50">
            <v>90.4</v>
          </cell>
          <cell r="R50">
            <v>-6.4</v>
          </cell>
          <cell r="S50">
            <v>2.86</v>
          </cell>
          <cell r="T50">
            <v>1.94</v>
          </cell>
          <cell r="U50">
            <v>1.18</v>
          </cell>
          <cell r="V50">
            <v>-2.04</v>
          </cell>
          <cell r="W50">
            <v>93.5</v>
          </cell>
          <cell r="X50">
            <v>9.6999999999999993</v>
          </cell>
          <cell r="Y50">
            <v>94.9</v>
          </cell>
          <cell r="Z50">
            <v>9.6999999999999993</v>
          </cell>
          <cell r="AA50">
            <v>147.69999999999999</v>
          </cell>
          <cell r="AB50">
            <v>71.3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77.400000000000006</v>
          </cell>
          <cell r="D51">
            <v>7.6</v>
          </cell>
          <cell r="E51">
            <v>93.4</v>
          </cell>
          <cell r="F51">
            <v>7.6</v>
          </cell>
          <cell r="G51">
            <v>88.3</v>
          </cell>
          <cell r="H51">
            <v>7</v>
          </cell>
          <cell r="I51">
            <v>93.1</v>
          </cell>
          <cell r="J51">
            <v>1.6</v>
          </cell>
          <cell r="K51">
            <v>91.8</v>
          </cell>
          <cell r="L51">
            <v>1</v>
          </cell>
          <cell r="M51">
            <v>133.30000000000001</v>
          </cell>
          <cell r="N51">
            <v>16.3</v>
          </cell>
          <cell r="O51">
            <v>96</v>
          </cell>
          <cell r="P51">
            <v>-3.2</v>
          </cell>
          <cell r="Q51">
            <v>22.1</v>
          </cell>
          <cell r="R51">
            <v>-3.2</v>
          </cell>
          <cell r="S51">
            <v>0.54</v>
          </cell>
          <cell r="T51">
            <v>-0.04</v>
          </cell>
          <cell r="U51">
            <v>1.1299999999999999</v>
          </cell>
          <cell r="V51">
            <v>-0.3</v>
          </cell>
          <cell r="W51">
            <v>74.099999999999994</v>
          </cell>
          <cell r="X51">
            <v>3.2</v>
          </cell>
          <cell r="Y51">
            <v>89.4</v>
          </cell>
          <cell r="Z51">
            <v>3.2</v>
          </cell>
          <cell r="AA51">
            <v>248.6</v>
          </cell>
          <cell r="AB51">
            <v>15.1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84</v>
          </cell>
          <cell r="D52">
            <v>-0.7</v>
          </cell>
          <cell r="E52">
            <v>105.3</v>
          </cell>
          <cell r="F52">
            <v>-0.8</v>
          </cell>
          <cell r="G52">
            <v>105.7</v>
          </cell>
          <cell r="H52">
            <v>0.2</v>
          </cell>
          <cell r="I52">
            <v>95.7</v>
          </cell>
          <cell r="J52">
            <v>3</v>
          </cell>
          <cell r="K52">
            <v>95.8</v>
          </cell>
          <cell r="L52">
            <v>3.2</v>
          </cell>
          <cell r="M52">
            <v>93.6</v>
          </cell>
          <cell r="N52">
            <v>0</v>
          </cell>
          <cell r="O52">
            <v>103.1</v>
          </cell>
          <cell r="P52">
            <v>5.0999999999999996</v>
          </cell>
          <cell r="Q52">
            <v>20.8</v>
          </cell>
          <cell r="R52">
            <v>1.8</v>
          </cell>
          <cell r="S52">
            <v>0.92</v>
          </cell>
          <cell r="T52">
            <v>-0.77</v>
          </cell>
          <cell r="U52">
            <v>0.7</v>
          </cell>
          <cell r="V52">
            <v>-0.77</v>
          </cell>
          <cell r="W52">
            <v>80.400000000000006</v>
          </cell>
          <cell r="X52">
            <v>-4.7</v>
          </cell>
          <cell r="Y52">
            <v>100.8</v>
          </cell>
          <cell r="Z52">
            <v>-4.8</v>
          </cell>
          <cell r="AA52">
            <v>96.1</v>
          </cell>
          <cell r="AB52">
            <v>-20.399999999999999</v>
          </cell>
          <cell r="AC52">
            <v>0.7</v>
          </cell>
          <cell r="AD52">
            <v>133.30000000000001</v>
          </cell>
        </row>
        <row r="53">
          <cell r="B53" t="str">
            <v>職業紹介・派遣業</v>
          </cell>
          <cell r="C53">
            <v>99.8</v>
          </cell>
          <cell r="D53">
            <v>3.4</v>
          </cell>
          <cell r="E53">
            <v>101.9</v>
          </cell>
          <cell r="F53">
            <v>3.7</v>
          </cell>
          <cell r="G53">
            <v>101.6</v>
          </cell>
          <cell r="H53">
            <v>1.8</v>
          </cell>
          <cell r="I53">
            <v>101.5</v>
          </cell>
          <cell r="J53">
            <v>7.1</v>
          </cell>
          <cell r="K53">
            <v>101.8</v>
          </cell>
          <cell r="L53">
            <v>6.4</v>
          </cell>
          <cell r="M53">
            <v>97.4</v>
          </cell>
          <cell r="N53">
            <v>23</v>
          </cell>
          <cell r="O53">
            <v>126.4</v>
          </cell>
          <cell r="P53">
            <v>-1</v>
          </cell>
          <cell r="Q53">
            <v>19</v>
          </cell>
          <cell r="R53">
            <v>-5.3</v>
          </cell>
          <cell r="S53">
            <v>6.28</v>
          </cell>
          <cell r="T53">
            <v>-2.7</v>
          </cell>
          <cell r="U53">
            <v>7.49</v>
          </cell>
          <cell r="V53">
            <v>-1.08</v>
          </cell>
          <cell r="W53">
            <v>95.5</v>
          </cell>
          <cell r="X53">
            <v>-0.8</v>
          </cell>
          <cell r="Y53">
            <v>97.5</v>
          </cell>
          <cell r="Z53">
            <v>-0.6</v>
          </cell>
          <cell r="AA53">
            <v>104.2</v>
          </cell>
          <cell r="AB53">
            <v>26.2</v>
          </cell>
          <cell r="AC53">
            <v>22</v>
          </cell>
          <cell r="AD53">
            <v>-14.1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89.7</v>
          </cell>
          <cell r="D55">
            <v>-3.4</v>
          </cell>
          <cell r="E55">
            <v>96.6</v>
          </cell>
          <cell r="F55">
            <v>-3.2</v>
          </cell>
          <cell r="G55">
            <v>96.5</v>
          </cell>
          <cell r="H55">
            <v>-1.6</v>
          </cell>
          <cell r="I55">
            <v>96.1</v>
          </cell>
          <cell r="J55">
            <v>-6.1</v>
          </cell>
          <cell r="K55">
            <v>95.2</v>
          </cell>
          <cell r="L55">
            <v>-5.8</v>
          </cell>
          <cell r="M55">
            <v>110</v>
          </cell>
          <cell r="N55">
            <v>-9.3000000000000007</v>
          </cell>
          <cell r="O55">
            <v>94</v>
          </cell>
          <cell r="P55">
            <v>-3.3</v>
          </cell>
          <cell r="Q55">
            <v>37.299999999999997</v>
          </cell>
          <cell r="R55">
            <v>6.2</v>
          </cell>
          <cell r="S55">
            <v>2.6</v>
          </cell>
          <cell r="T55">
            <v>0.76</v>
          </cell>
          <cell r="U55">
            <v>2.2799999999999998</v>
          </cell>
          <cell r="V55">
            <v>-0.44</v>
          </cell>
          <cell r="W55">
            <v>85.8</v>
          </cell>
          <cell r="X55">
            <v>-7.4</v>
          </cell>
          <cell r="Y55">
            <v>92.4</v>
          </cell>
          <cell r="Z55">
            <v>-7.2</v>
          </cell>
          <cell r="AA55">
            <v>97</v>
          </cell>
          <cell r="AB55">
            <v>-20.3</v>
          </cell>
          <cell r="AC55">
            <v>42.2</v>
          </cell>
          <cell r="AD55">
            <v>-6.4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85.1</v>
          </cell>
          <cell r="D198">
            <v>0.4</v>
          </cell>
          <cell r="E198">
            <v>102.3</v>
          </cell>
          <cell r="F198">
            <v>0.5</v>
          </cell>
          <cell r="G198">
            <v>101.1</v>
          </cell>
          <cell r="H198">
            <v>1</v>
          </cell>
          <cell r="I198">
            <v>95.3</v>
          </cell>
          <cell r="J198">
            <v>-1.8</v>
          </cell>
          <cell r="K198">
            <v>93.4</v>
          </cell>
          <cell r="L198">
            <v>-1</v>
          </cell>
          <cell r="M198">
            <v>121.4</v>
          </cell>
          <cell r="N198">
            <v>-9.9</v>
          </cell>
          <cell r="O198">
            <v>93.6</v>
          </cell>
          <cell r="P198">
            <v>-1.1000000000000001</v>
          </cell>
          <cell r="Q198" t="str">
            <v>-</v>
          </cell>
          <cell r="R198" t="str">
            <v>-</v>
          </cell>
          <cell r="S198">
            <v>0.66</v>
          </cell>
          <cell r="T198">
            <v>-0.14000000000000001</v>
          </cell>
          <cell r="U198">
            <v>1.07</v>
          </cell>
          <cell r="V198">
            <v>0.08</v>
          </cell>
          <cell r="W198">
            <v>81.400000000000006</v>
          </cell>
          <cell r="X198">
            <v>-3.8</v>
          </cell>
          <cell r="Y198">
            <v>97.9</v>
          </cell>
          <cell r="Z198">
            <v>-3.6</v>
          </cell>
          <cell r="AA198">
            <v>117.5</v>
          </cell>
          <cell r="AB198">
            <v>-5.7</v>
          </cell>
          <cell r="AC198">
            <v>6.2</v>
          </cell>
          <cell r="AD198">
            <v>-8.8000000000000007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60.5</v>
          </cell>
          <cell r="D200">
            <v>-12.8</v>
          </cell>
          <cell r="E200">
            <v>76.5</v>
          </cell>
          <cell r="F200">
            <v>-12.8</v>
          </cell>
          <cell r="G200">
            <v>77.8</v>
          </cell>
          <cell r="H200">
            <v>-11.6</v>
          </cell>
          <cell r="I200">
            <v>90.6</v>
          </cell>
          <cell r="J200">
            <v>-8</v>
          </cell>
          <cell r="K200">
            <v>92.1</v>
          </cell>
          <cell r="L200">
            <v>-5.9</v>
          </cell>
          <cell r="M200">
            <v>74.5</v>
          </cell>
          <cell r="N200">
            <v>-28.6</v>
          </cell>
          <cell r="O200">
            <v>83.1</v>
          </cell>
          <cell r="P200">
            <v>2.7</v>
          </cell>
          <cell r="Q200" t="str">
            <v>-</v>
          </cell>
          <cell r="R200" t="str">
            <v>-</v>
          </cell>
          <cell r="S200">
            <v>0.44</v>
          </cell>
          <cell r="T200">
            <v>0.35</v>
          </cell>
          <cell r="U200">
            <v>1.35</v>
          </cell>
          <cell r="V200">
            <v>1.23</v>
          </cell>
          <cell r="W200">
            <v>57.9</v>
          </cell>
          <cell r="X200">
            <v>-16.5</v>
          </cell>
          <cell r="Y200">
            <v>73.2</v>
          </cell>
          <cell r="Z200">
            <v>-16.3</v>
          </cell>
          <cell r="AA200">
            <v>59.5</v>
          </cell>
          <cell r="AB200">
            <v>-29.5</v>
          </cell>
          <cell r="AC200">
            <v>0</v>
          </cell>
          <cell r="AD200">
            <v>0</v>
          </cell>
        </row>
        <row r="201">
          <cell r="B201" t="str">
            <v>製造業</v>
          </cell>
          <cell r="C201">
            <v>89.1</v>
          </cell>
          <cell r="D201">
            <v>-2.1</v>
          </cell>
          <cell r="E201">
            <v>107.5</v>
          </cell>
          <cell r="F201">
            <v>-1.4</v>
          </cell>
          <cell r="G201">
            <v>104.1</v>
          </cell>
          <cell r="H201">
            <v>-0.5</v>
          </cell>
          <cell r="I201">
            <v>92.8</v>
          </cell>
          <cell r="J201">
            <v>-4</v>
          </cell>
          <cell r="K201">
            <v>90.7</v>
          </cell>
          <cell r="L201">
            <v>-3.4</v>
          </cell>
          <cell r="M201">
            <v>117.3</v>
          </cell>
          <cell r="N201">
            <v>-8.8000000000000007</v>
          </cell>
          <cell r="O201">
            <v>94.2</v>
          </cell>
          <cell r="P201">
            <v>-3.5</v>
          </cell>
          <cell r="Q201" t="str">
            <v>-</v>
          </cell>
          <cell r="R201" t="str">
            <v>-</v>
          </cell>
          <cell r="S201">
            <v>0.7</v>
          </cell>
          <cell r="T201">
            <v>-0.21</v>
          </cell>
          <cell r="U201">
            <v>1.25</v>
          </cell>
          <cell r="V201">
            <v>-0.13</v>
          </cell>
          <cell r="W201">
            <v>85.3</v>
          </cell>
          <cell r="X201">
            <v>-6.1</v>
          </cell>
          <cell r="Y201">
            <v>102.9</v>
          </cell>
          <cell r="Z201">
            <v>-5.4</v>
          </cell>
          <cell r="AA201">
            <v>141.19999999999999</v>
          </cell>
          <cell r="AB201">
            <v>-7.3</v>
          </cell>
          <cell r="AC201">
            <v>4.3</v>
          </cell>
          <cell r="AD201">
            <v>-45.6</v>
          </cell>
        </row>
        <row r="202">
          <cell r="B202" t="str">
            <v>電気・ガス・熱供給・水道業</v>
          </cell>
          <cell r="C202">
            <v>97.1</v>
          </cell>
          <cell r="D202">
            <v>13.8</v>
          </cell>
          <cell r="E202">
            <v>123</v>
          </cell>
          <cell r="F202">
            <v>13.8</v>
          </cell>
          <cell r="G202">
            <v>113.5</v>
          </cell>
          <cell r="H202">
            <v>1.9</v>
          </cell>
          <cell r="I202">
            <v>94.5</v>
          </cell>
          <cell r="J202">
            <v>5.2</v>
          </cell>
          <cell r="K202">
            <v>91.2</v>
          </cell>
          <cell r="L202">
            <v>1.4</v>
          </cell>
          <cell r="M202">
            <v>136.69999999999999</v>
          </cell>
          <cell r="N202">
            <v>55.2</v>
          </cell>
          <cell r="O202">
            <v>107.1</v>
          </cell>
          <cell r="P202">
            <v>2.2000000000000002</v>
          </cell>
          <cell r="Q202" t="str">
            <v>-</v>
          </cell>
          <cell r="R202" t="str">
            <v>-</v>
          </cell>
          <cell r="S202">
            <v>0.2</v>
          </cell>
          <cell r="T202">
            <v>0.2</v>
          </cell>
          <cell r="U202">
            <v>0</v>
          </cell>
          <cell r="V202">
            <v>-4.2300000000000004</v>
          </cell>
          <cell r="W202">
            <v>92.9</v>
          </cell>
          <cell r="X202">
            <v>9.1999999999999993</v>
          </cell>
          <cell r="Y202">
            <v>117.7</v>
          </cell>
          <cell r="Z202">
            <v>9.1</v>
          </cell>
          <cell r="AA202">
            <v>238.7</v>
          </cell>
          <cell r="AB202">
            <v>248</v>
          </cell>
          <cell r="AC202">
            <v>0.2</v>
          </cell>
          <cell r="AD202">
            <v>0</v>
          </cell>
        </row>
        <row r="203">
          <cell r="B203" t="str">
            <v>情報通信業</v>
          </cell>
          <cell r="C203">
            <v>110.4</v>
          </cell>
          <cell r="D203">
            <v>-1.3</v>
          </cell>
          <cell r="E203">
            <v>140.19999999999999</v>
          </cell>
          <cell r="F203">
            <v>-1.3</v>
          </cell>
          <cell r="G203">
            <v>134.5</v>
          </cell>
          <cell r="H203">
            <v>-0.4</v>
          </cell>
          <cell r="I203">
            <v>94.1</v>
          </cell>
          <cell r="J203">
            <v>3.9</v>
          </cell>
          <cell r="K203">
            <v>91.8</v>
          </cell>
          <cell r="L203">
            <v>3.5</v>
          </cell>
          <cell r="M203">
            <v>123.3</v>
          </cell>
          <cell r="N203">
            <v>7.5</v>
          </cell>
          <cell r="O203">
            <v>122.5</v>
          </cell>
          <cell r="P203">
            <v>-3.2</v>
          </cell>
          <cell r="Q203" t="str">
            <v>-</v>
          </cell>
          <cell r="R203" t="str">
            <v>-</v>
          </cell>
          <cell r="S203">
            <v>0.3</v>
          </cell>
          <cell r="T203">
            <v>0.06</v>
          </cell>
          <cell r="U203">
            <v>0.3</v>
          </cell>
          <cell r="V203">
            <v>-0.1</v>
          </cell>
          <cell r="W203">
            <v>105.6</v>
          </cell>
          <cell r="X203">
            <v>-5.5</v>
          </cell>
          <cell r="Y203">
            <v>134.19999999999999</v>
          </cell>
          <cell r="Z203">
            <v>-5.4</v>
          </cell>
          <cell r="AA203">
            <v>228.7</v>
          </cell>
          <cell r="AB203">
            <v>-9.4</v>
          </cell>
          <cell r="AC203">
            <v>1.2</v>
          </cell>
          <cell r="AD203">
            <v>50</v>
          </cell>
        </row>
        <row r="204">
          <cell r="B204" t="str">
            <v>運輸業，郵便業</v>
          </cell>
          <cell r="C204">
            <v>70</v>
          </cell>
          <cell r="D204">
            <v>-5.9</v>
          </cell>
          <cell r="E204">
            <v>80.400000000000006</v>
          </cell>
          <cell r="F204">
            <v>-6.1</v>
          </cell>
          <cell r="G204">
            <v>86.2</v>
          </cell>
          <cell r="H204">
            <v>-2.9</v>
          </cell>
          <cell r="I204">
            <v>84.1</v>
          </cell>
          <cell r="J204">
            <v>-7.3</v>
          </cell>
          <cell r="K204">
            <v>89.8</v>
          </cell>
          <cell r="L204">
            <v>-3.5</v>
          </cell>
          <cell r="M204">
            <v>59.8</v>
          </cell>
          <cell r="N204">
            <v>-25.4</v>
          </cell>
          <cell r="O204">
            <v>105.9</v>
          </cell>
          <cell r="P204">
            <v>-9.1999999999999993</v>
          </cell>
          <cell r="Q204" t="str">
            <v>-</v>
          </cell>
          <cell r="R204" t="str">
            <v>-</v>
          </cell>
          <cell r="S204">
            <v>0.22</v>
          </cell>
          <cell r="T204">
            <v>-0.42</v>
          </cell>
          <cell r="U204">
            <v>0.84</v>
          </cell>
          <cell r="V204">
            <v>0.25</v>
          </cell>
          <cell r="W204">
            <v>67</v>
          </cell>
          <cell r="X204">
            <v>-9.8000000000000007</v>
          </cell>
          <cell r="Y204">
            <v>76.900000000000006</v>
          </cell>
          <cell r="Z204">
            <v>-10</v>
          </cell>
          <cell r="AA204">
            <v>56.1</v>
          </cell>
          <cell r="AB204">
            <v>-21.8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90.9</v>
          </cell>
          <cell r="D205">
            <v>2.8</v>
          </cell>
          <cell r="E205">
            <v>99.9</v>
          </cell>
          <cell r="F205">
            <v>1.8</v>
          </cell>
          <cell r="G205">
            <v>98.6</v>
          </cell>
          <cell r="H205">
            <v>2.2000000000000002</v>
          </cell>
          <cell r="I205">
            <v>99.5</v>
          </cell>
          <cell r="J205">
            <v>-4.4000000000000004</v>
          </cell>
          <cell r="K205">
            <v>95.6</v>
          </cell>
          <cell r="L205">
            <v>-3.6</v>
          </cell>
          <cell r="M205">
            <v>162.5</v>
          </cell>
          <cell r="N205">
            <v>-12.4</v>
          </cell>
          <cell r="O205">
            <v>81.5</v>
          </cell>
          <cell r="P205">
            <v>-7.9</v>
          </cell>
          <cell r="Q205" t="str">
            <v>-</v>
          </cell>
          <cell r="R205" t="str">
            <v>-</v>
          </cell>
          <cell r="S205">
            <v>0.05</v>
          </cell>
          <cell r="T205">
            <v>-0.06</v>
          </cell>
          <cell r="U205">
            <v>0.85</v>
          </cell>
          <cell r="V205">
            <v>-0.31</v>
          </cell>
          <cell r="W205">
            <v>87</v>
          </cell>
          <cell r="X205">
            <v>-1.4</v>
          </cell>
          <cell r="Y205">
            <v>95.6</v>
          </cell>
          <cell r="Z205">
            <v>-2.2999999999999998</v>
          </cell>
          <cell r="AA205">
            <v>117.1</v>
          </cell>
          <cell r="AB205">
            <v>-3.1</v>
          </cell>
          <cell r="AC205">
            <v>47</v>
          </cell>
          <cell r="AD205">
            <v>14.4</v>
          </cell>
        </row>
        <row r="206">
          <cell r="B206" t="str">
            <v>金融業，保険業</v>
          </cell>
          <cell r="C206">
            <v>90.2</v>
          </cell>
          <cell r="D206">
            <v>-3.8</v>
          </cell>
          <cell r="E206">
            <v>115.8</v>
          </cell>
          <cell r="F206">
            <v>-3.8</v>
          </cell>
          <cell r="G206">
            <v>119.8</v>
          </cell>
          <cell r="H206">
            <v>-1</v>
          </cell>
          <cell r="I206">
            <v>92</v>
          </cell>
          <cell r="J206">
            <v>-7.5</v>
          </cell>
          <cell r="K206">
            <v>92</v>
          </cell>
          <cell r="L206">
            <v>-7</v>
          </cell>
          <cell r="M206">
            <v>92.9</v>
          </cell>
          <cell r="N206">
            <v>-21.9</v>
          </cell>
          <cell r="O206">
            <v>110.7</v>
          </cell>
          <cell r="P206">
            <v>14</v>
          </cell>
          <cell r="Q206" t="str">
            <v>-</v>
          </cell>
          <cell r="R206" t="str">
            <v>-</v>
          </cell>
          <cell r="S206">
            <v>1.9</v>
          </cell>
          <cell r="T206">
            <v>1.29</v>
          </cell>
          <cell r="U206">
            <v>0.31</v>
          </cell>
          <cell r="V206">
            <v>-0.92</v>
          </cell>
          <cell r="W206">
            <v>86.3</v>
          </cell>
          <cell r="X206">
            <v>-7.8</v>
          </cell>
          <cell r="Y206">
            <v>110.8</v>
          </cell>
          <cell r="Z206">
            <v>-7.8</v>
          </cell>
          <cell r="AA206">
            <v>20.6</v>
          </cell>
          <cell r="AB206">
            <v>-80.900000000000006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94.1</v>
          </cell>
          <cell r="D207">
            <v>-1.9</v>
          </cell>
          <cell r="E207">
            <v>118.9</v>
          </cell>
          <cell r="F207">
            <v>-1.9</v>
          </cell>
          <cell r="G207">
            <v>118.2</v>
          </cell>
          <cell r="H207">
            <v>1</v>
          </cell>
          <cell r="I207">
            <v>90.8</v>
          </cell>
          <cell r="J207">
            <v>1.1000000000000001</v>
          </cell>
          <cell r="K207">
            <v>90.3</v>
          </cell>
          <cell r="L207">
            <v>9.1</v>
          </cell>
          <cell r="M207">
            <v>111.8</v>
          </cell>
          <cell r="N207">
            <v>-73.400000000000006</v>
          </cell>
          <cell r="O207">
            <v>104</v>
          </cell>
          <cell r="P207">
            <v>27.8</v>
          </cell>
          <cell r="Q207" t="str">
            <v>-</v>
          </cell>
          <cell r="R207" t="str">
            <v>-</v>
          </cell>
          <cell r="S207">
            <v>0</v>
          </cell>
          <cell r="T207">
            <v>-1.75</v>
          </cell>
          <cell r="U207">
            <v>0</v>
          </cell>
          <cell r="V207">
            <v>-0.8</v>
          </cell>
          <cell r="W207">
            <v>90</v>
          </cell>
          <cell r="X207">
            <v>-6</v>
          </cell>
          <cell r="Y207">
            <v>113.8</v>
          </cell>
          <cell r="Z207">
            <v>-6</v>
          </cell>
          <cell r="AA207">
            <v>146.69999999999999</v>
          </cell>
          <cell r="AB207">
            <v>-49.7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86.5</v>
          </cell>
          <cell r="D208">
            <v>1.1000000000000001</v>
          </cell>
          <cell r="E208">
            <v>105.6</v>
          </cell>
          <cell r="F208">
            <v>1</v>
          </cell>
          <cell r="G208">
            <v>104.9</v>
          </cell>
          <cell r="H208">
            <v>1</v>
          </cell>
          <cell r="I208">
            <v>91.8</v>
          </cell>
          <cell r="J208">
            <v>-3.4</v>
          </cell>
          <cell r="K208">
            <v>91.6</v>
          </cell>
          <cell r="L208">
            <v>-2.2000000000000002</v>
          </cell>
          <cell r="M208">
            <v>93.7</v>
          </cell>
          <cell r="N208">
            <v>-13.6</v>
          </cell>
          <cell r="O208">
            <v>122.6</v>
          </cell>
          <cell r="P208">
            <v>10.199999999999999</v>
          </cell>
          <cell r="Q208" t="str">
            <v>-</v>
          </cell>
          <cell r="R208" t="str">
            <v>-</v>
          </cell>
          <cell r="S208">
            <v>0</v>
          </cell>
          <cell r="T208">
            <v>-0.14000000000000001</v>
          </cell>
          <cell r="U208">
            <v>0.31</v>
          </cell>
          <cell r="V208">
            <v>0.31</v>
          </cell>
          <cell r="W208">
            <v>82.8</v>
          </cell>
          <cell r="X208">
            <v>-3</v>
          </cell>
          <cell r="Y208">
            <v>101.1</v>
          </cell>
          <cell r="Z208">
            <v>-3.2</v>
          </cell>
          <cell r="AA208">
            <v>118</v>
          </cell>
          <cell r="AB208">
            <v>0.5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125.2</v>
          </cell>
          <cell r="D209">
            <v>8.1999999999999993</v>
          </cell>
          <cell r="E209">
            <v>120.1</v>
          </cell>
          <cell r="F209">
            <v>-3.4</v>
          </cell>
          <cell r="G209">
            <v>119.7</v>
          </cell>
          <cell r="H209">
            <v>-4.5999999999999996</v>
          </cell>
          <cell r="I209">
            <v>112.5</v>
          </cell>
          <cell r="J209">
            <v>-2.8</v>
          </cell>
          <cell r="K209">
            <v>107.7</v>
          </cell>
          <cell r="L209">
            <v>-2.8</v>
          </cell>
          <cell r="M209">
            <v>181.4</v>
          </cell>
          <cell r="N209">
            <v>-2.1</v>
          </cell>
          <cell r="O209">
            <v>63.6</v>
          </cell>
          <cell r="P209">
            <v>28.2</v>
          </cell>
          <cell r="Q209" t="str">
            <v>-</v>
          </cell>
          <cell r="R209" t="str">
            <v>-</v>
          </cell>
          <cell r="S209">
            <v>2.72</v>
          </cell>
          <cell r="T209">
            <v>0.62</v>
          </cell>
          <cell r="U209">
            <v>0.53</v>
          </cell>
          <cell r="V209">
            <v>-0.48</v>
          </cell>
          <cell r="W209">
            <v>119.8</v>
          </cell>
          <cell r="X209">
            <v>3.7</v>
          </cell>
          <cell r="Y209">
            <v>114.9</v>
          </cell>
          <cell r="Z209">
            <v>-7.4</v>
          </cell>
          <cell r="AA209">
            <v>124.9</v>
          </cell>
          <cell r="AB209">
            <v>13.1</v>
          </cell>
          <cell r="AC209">
            <v>96.9</v>
          </cell>
          <cell r="AD209">
            <v>0</v>
          </cell>
        </row>
        <row r="210">
          <cell r="B210" t="str">
            <v>生活関連サービス業，娯楽業</v>
          </cell>
          <cell r="C210">
            <v>76.400000000000006</v>
          </cell>
          <cell r="D210">
            <v>23.8</v>
          </cell>
          <cell r="E210">
            <v>85.6</v>
          </cell>
          <cell r="F210">
            <v>23.3</v>
          </cell>
          <cell r="G210">
            <v>85.4</v>
          </cell>
          <cell r="H210">
            <v>23.2</v>
          </cell>
          <cell r="I210">
            <v>97.2</v>
          </cell>
          <cell r="J210">
            <v>22</v>
          </cell>
          <cell r="K210">
            <v>96.1</v>
          </cell>
          <cell r="L210">
            <v>13.7</v>
          </cell>
          <cell r="M210">
            <v>109.4</v>
          </cell>
          <cell r="N210">
            <v>287.89999999999998</v>
          </cell>
          <cell r="O210">
            <v>124.2</v>
          </cell>
          <cell r="P210">
            <v>25.5</v>
          </cell>
          <cell r="Q210" t="str">
            <v>-</v>
          </cell>
          <cell r="R210" t="str">
            <v>-</v>
          </cell>
          <cell r="S210">
            <v>0.7</v>
          </cell>
          <cell r="T210">
            <v>0.7</v>
          </cell>
          <cell r="U210">
            <v>1.32</v>
          </cell>
          <cell r="V210">
            <v>1.02</v>
          </cell>
          <cell r="W210">
            <v>73.099999999999994</v>
          </cell>
          <cell r="X210">
            <v>18.7</v>
          </cell>
          <cell r="Y210">
            <v>81.900000000000006</v>
          </cell>
          <cell r="Z210">
            <v>18.2</v>
          </cell>
          <cell r="AA210">
            <v>88.1</v>
          </cell>
          <cell r="AB210">
            <v>24.8</v>
          </cell>
          <cell r="AC210">
            <v>1.7</v>
          </cell>
          <cell r="AD210">
            <v>0</v>
          </cell>
        </row>
        <row r="211">
          <cell r="B211" t="str">
            <v>教育，学習支援業</v>
          </cell>
          <cell r="C211">
            <v>85.8</v>
          </cell>
          <cell r="D211">
            <v>0.4</v>
          </cell>
          <cell r="E211">
            <v>106.6</v>
          </cell>
          <cell r="F211">
            <v>0.3</v>
          </cell>
          <cell r="G211">
            <v>109.2</v>
          </cell>
          <cell r="H211">
            <v>0.2</v>
          </cell>
          <cell r="I211">
            <v>102.4</v>
          </cell>
          <cell r="J211">
            <v>-1.6</v>
          </cell>
          <cell r="K211">
            <v>90.5</v>
          </cell>
          <cell r="L211">
            <v>1.2</v>
          </cell>
          <cell r="M211">
            <v>275.2</v>
          </cell>
          <cell r="N211">
            <v>-13.1</v>
          </cell>
          <cell r="O211">
            <v>113.4</v>
          </cell>
          <cell r="P211">
            <v>1.7</v>
          </cell>
          <cell r="Q211" t="str">
            <v>-</v>
          </cell>
          <cell r="R211" t="str">
            <v>-</v>
          </cell>
          <cell r="S211">
            <v>0.05</v>
          </cell>
          <cell r="T211">
            <v>-0.09</v>
          </cell>
          <cell r="U211">
            <v>0.04</v>
          </cell>
          <cell r="V211">
            <v>0.02</v>
          </cell>
          <cell r="W211">
            <v>82.1</v>
          </cell>
          <cell r="X211">
            <v>-3.8</v>
          </cell>
          <cell r="Y211">
            <v>102</v>
          </cell>
          <cell r="Z211">
            <v>-3.9</v>
          </cell>
          <cell r="AA211">
            <v>26.2</v>
          </cell>
          <cell r="AB211">
            <v>5.6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82.1</v>
          </cell>
          <cell r="D212">
            <v>2.6</v>
          </cell>
          <cell r="E212">
            <v>101.2</v>
          </cell>
          <cell r="F212">
            <v>2.6</v>
          </cell>
          <cell r="G212">
            <v>97.9</v>
          </cell>
          <cell r="H212">
            <v>2.5</v>
          </cell>
          <cell r="I212">
            <v>96.7</v>
          </cell>
          <cell r="J212">
            <v>1.9</v>
          </cell>
          <cell r="K212">
            <v>95.8</v>
          </cell>
          <cell r="L212">
            <v>1.8</v>
          </cell>
          <cell r="M212">
            <v>124.1</v>
          </cell>
          <cell r="N212">
            <v>6.3</v>
          </cell>
          <cell r="O212">
            <v>85.5</v>
          </cell>
          <cell r="P212">
            <v>1.7</v>
          </cell>
          <cell r="Q212" t="str">
            <v>-</v>
          </cell>
          <cell r="R212" t="str">
            <v>-</v>
          </cell>
          <cell r="S212">
            <v>0.43</v>
          </cell>
          <cell r="T212">
            <v>-0.15</v>
          </cell>
          <cell r="U212">
            <v>1.01</v>
          </cell>
          <cell r="V212">
            <v>0.61</v>
          </cell>
          <cell r="W212">
            <v>78.599999999999994</v>
          </cell>
          <cell r="X212">
            <v>-1.5</v>
          </cell>
          <cell r="Y212">
            <v>96.8</v>
          </cell>
          <cell r="Z212">
            <v>-1.6</v>
          </cell>
          <cell r="AA212">
            <v>187.7</v>
          </cell>
          <cell r="AB212">
            <v>4.3</v>
          </cell>
          <cell r="AC212">
            <v>0.3</v>
          </cell>
          <cell r="AD212">
            <v>200</v>
          </cell>
        </row>
        <row r="213">
          <cell r="B213" t="str">
            <v>複合サービス事業</v>
          </cell>
          <cell r="C213">
            <v>77.5</v>
          </cell>
          <cell r="D213">
            <v>-2.5</v>
          </cell>
          <cell r="E213">
            <v>92.2</v>
          </cell>
          <cell r="F213">
            <v>2.1</v>
          </cell>
          <cell r="G213">
            <v>94.2</v>
          </cell>
          <cell r="H213">
            <v>1.3</v>
          </cell>
          <cell r="I213">
            <v>97.8</v>
          </cell>
          <cell r="J213">
            <v>0.3</v>
          </cell>
          <cell r="K213">
            <v>100.3</v>
          </cell>
          <cell r="L213">
            <v>3.7</v>
          </cell>
          <cell r="M213">
            <v>56.8</v>
          </cell>
          <cell r="N213">
            <v>-48.1</v>
          </cell>
          <cell r="O213">
            <v>94</v>
          </cell>
          <cell r="P213">
            <v>-5.0999999999999996</v>
          </cell>
          <cell r="Q213" t="str">
            <v>-</v>
          </cell>
          <cell r="R213" t="str">
            <v>-</v>
          </cell>
          <cell r="S213">
            <v>7.0000000000000007E-2</v>
          </cell>
          <cell r="T213">
            <v>-0.49</v>
          </cell>
          <cell r="U213">
            <v>0.55000000000000004</v>
          </cell>
          <cell r="V213">
            <v>0.27</v>
          </cell>
          <cell r="W213">
            <v>74.2</v>
          </cell>
          <cell r="X213">
            <v>-6.4</v>
          </cell>
          <cell r="Y213">
            <v>88.2</v>
          </cell>
          <cell r="Z213">
            <v>-2.1</v>
          </cell>
          <cell r="AA213">
            <v>60.5</v>
          </cell>
          <cell r="AB213">
            <v>27.4</v>
          </cell>
          <cell r="AC213">
            <v>10.3</v>
          </cell>
          <cell r="AD213">
            <v>-65.7</v>
          </cell>
        </row>
        <row r="214">
          <cell r="B214" t="str">
            <v>サービス業（他に分類されないもの）</v>
          </cell>
          <cell r="C214">
            <v>91.4</v>
          </cell>
          <cell r="D214">
            <v>2.4</v>
          </cell>
          <cell r="E214">
            <v>98.8</v>
          </cell>
          <cell r="F214">
            <v>2.7</v>
          </cell>
          <cell r="G214">
            <v>98.5</v>
          </cell>
          <cell r="H214">
            <v>3.4</v>
          </cell>
          <cell r="I214">
            <v>99.5</v>
          </cell>
          <cell r="J214">
            <v>0</v>
          </cell>
          <cell r="K214">
            <v>98.3</v>
          </cell>
          <cell r="L214">
            <v>-0.6</v>
          </cell>
          <cell r="M214">
            <v>116.5</v>
          </cell>
          <cell r="N214">
            <v>7.2</v>
          </cell>
          <cell r="O214">
            <v>97</v>
          </cell>
          <cell r="P214">
            <v>-7.8</v>
          </cell>
          <cell r="Q214" t="str">
            <v>-</v>
          </cell>
          <cell r="R214" t="str">
            <v>-</v>
          </cell>
          <cell r="S214">
            <v>2.7</v>
          </cell>
          <cell r="T214">
            <v>-0.5</v>
          </cell>
          <cell r="U214">
            <v>3.08</v>
          </cell>
          <cell r="V214">
            <v>-0.12</v>
          </cell>
          <cell r="W214">
            <v>87.5</v>
          </cell>
          <cell r="X214">
            <v>-1.8</v>
          </cell>
          <cell r="Y214">
            <v>94.5</v>
          </cell>
          <cell r="Z214">
            <v>-1.6</v>
          </cell>
          <cell r="AA214">
            <v>103.1</v>
          </cell>
          <cell r="AB214">
            <v>-4.0999999999999996</v>
          </cell>
          <cell r="AC214">
            <v>40.799999999999997</v>
          </cell>
          <cell r="AD214">
            <v>-1.9</v>
          </cell>
        </row>
        <row r="215">
          <cell r="B215" t="str">
            <v>食料品・たばこ</v>
          </cell>
          <cell r="C215">
            <v>85.7</v>
          </cell>
          <cell r="D215">
            <v>-6.7</v>
          </cell>
          <cell r="E215">
            <v>105.8</v>
          </cell>
          <cell r="F215">
            <v>-6.8</v>
          </cell>
          <cell r="G215">
            <v>102.4</v>
          </cell>
          <cell r="H215">
            <v>-8.5</v>
          </cell>
          <cell r="I215">
            <v>93.3</v>
          </cell>
          <cell r="J215">
            <v>-3</v>
          </cell>
          <cell r="K215">
            <v>91.2</v>
          </cell>
          <cell r="L215">
            <v>-3.3</v>
          </cell>
          <cell r="M215">
            <v>117.6</v>
          </cell>
          <cell r="N215">
            <v>0</v>
          </cell>
          <cell r="O215">
            <v>100.7</v>
          </cell>
          <cell r="P215">
            <v>5.0999999999999996</v>
          </cell>
          <cell r="Q215" t="str">
            <v>-</v>
          </cell>
          <cell r="R215" t="str">
            <v>-</v>
          </cell>
          <cell r="S215">
            <v>0.78</v>
          </cell>
          <cell r="T215">
            <v>0.32</v>
          </cell>
          <cell r="U215">
            <v>1.77</v>
          </cell>
          <cell r="V215">
            <v>0.33</v>
          </cell>
          <cell r="W215">
            <v>82</v>
          </cell>
          <cell r="X215">
            <v>-10.6</v>
          </cell>
          <cell r="Y215">
            <v>101.2</v>
          </cell>
          <cell r="Z215">
            <v>-10.7</v>
          </cell>
          <cell r="AA215">
            <v>145.4</v>
          </cell>
          <cell r="AB215">
            <v>10.1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120.7</v>
          </cell>
          <cell r="D216">
            <v>10.7</v>
          </cell>
          <cell r="E216">
            <v>138.30000000000001</v>
          </cell>
          <cell r="F216">
            <v>10.7</v>
          </cell>
          <cell r="G216">
            <v>122.2</v>
          </cell>
          <cell r="H216">
            <v>4.4000000000000004</v>
          </cell>
          <cell r="I216">
            <v>89.8</v>
          </cell>
          <cell r="J216">
            <v>7</v>
          </cell>
          <cell r="K216">
            <v>83.1</v>
          </cell>
          <cell r="L216">
            <v>2.8</v>
          </cell>
          <cell r="M216">
            <v>217.9</v>
          </cell>
          <cell r="N216">
            <v>52.5</v>
          </cell>
          <cell r="O216">
            <v>99.4</v>
          </cell>
          <cell r="P216">
            <v>-2.2000000000000002</v>
          </cell>
          <cell r="Q216" t="str">
            <v>-</v>
          </cell>
          <cell r="R216" t="str">
            <v>-</v>
          </cell>
          <cell r="S216">
            <v>1.91</v>
          </cell>
          <cell r="T216">
            <v>1.36</v>
          </cell>
          <cell r="U216">
            <v>2.2200000000000002</v>
          </cell>
          <cell r="V216">
            <v>0.4</v>
          </cell>
          <cell r="W216">
            <v>115.5</v>
          </cell>
          <cell r="X216">
            <v>6.2</v>
          </cell>
          <cell r="Y216">
            <v>132.30000000000001</v>
          </cell>
          <cell r="Z216">
            <v>6.1</v>
          </cell>
          <cell r="AA216">
            <v>464.4</v>
          </cell>
          <cell r="AB216">
            <v>63.1</v>
          </cell>
          <cell r="AC216">
            <v>0</v>
          </cell>
          <cell r="AD216">
            <v>0</v>
          </cell>
        </row>
        <row r="217">
          <cell r="B217" t="str">
            <v>木材・木製品</v>
          </cell>
          <cell r="C217">
            <v>93.9</v>
          </cell>
          <cell r="D217">
            <v>-0.4</v>
          </cell>
          <cell r="E217">
            <v>111</v>
          </cell>
          <cell r="F217">
            <v>-0.3</v>
          </cell>
          <cell r="G217">
            <v>114.5</v>
          </cell>
          <cell r="H217">
            <v>4.0999999999999996</v>
          </cell>
          <cell r="I217">
            <v>79.3</v>
          </cell>
          <cell r="J217">
            <v>-13.2</v>
          </cell>
          <cell r="K217">
            <v>83.5</v>
          </cell>
          <cell r="L217">
            <v>-7.1</v>
          </cell>
          <cell r="M217">
            <v>49.3</v>
          </cell>
          <cell r="N217">
            <v>-51.5</v>
          </cell>
          <cell r="O217">
            <v>100.7</v>
          </cell>
          <cell r="P217">
            <v>-5.4</v>
          </cell>
          <cell r="Q217" t="str">
            <v>-</v>
          </cell>
          <cell r="R217" t="str">
            <v>-</v>
          </cell>
          <cell r="S217">
            <v>0.78</v>
          </cell>
          <cell r="T217">
            <v>-0.1</v>
          </cell>
          <cell r="U217">
            <v>0.6</v>
          </cell>
          <cell r="V217">
            <v>-2.04</v>
          </cell>
          <cell r="W217">
            <v>89.9</v>
          </cell>
          <cell r="X217">
            <v>-4.5</v>
          </cell>
          <cell r="Y217">
            <v>106.2</v>
          </cell>
          <cell r="Z217">
            <v>-4.4000000000000004</v>
          </cell>
          <cell r="AA217">
            <v>82.5</v>
          </cell>
          <cell r="AB217">
            <v>-32</v>
          </cell>
          <cell r="AC217">
            <v>0.4</v>
          </cell>
          <cell r="AD217">
            <v>-55.6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101.7</v>
          </cell>
          <cell r="D220">
            <v>-30.2</v>
          </cell>
          <cell r="E220">
            <v>117.3</v>
          </cell>
          <cell r="F220">
            <v>-30.3</v>
          </cell>
          <cell r="G220">
            <v>108.9</v>
          </cell>
          <cell r="H220">
            <v>-28.7</v>
          </cell>
          <cell r="I220">
            <v>88.5</v>
          </cell>
          <cell r="J220">
            <v>7.1</v>
          </cell>
          <cell r="K220">
            <v>88.4</v>
          </cell>
          <cell r="L220">
            <v>1.3</v>
          </cell>
          <cell r="M220">
            <v>89.2</v>
          </cell>
          <cell r="N220">
            <v>268.60000000000002</v>
          </cell>
          <cell r="O220">
            <v>90.1</v>
          </cell>
          <cell r="P220">
            <v>-2.1</v>
          </cell>
          <cell r="Q220" t="str">
            <v>-</v>
          </cell>
          <cell r="R220" t="str">
            <v>-</v>
          </cell>
          <cell r="S220">
            <v>0</v>
          </cell>
          <cell r="T220">
            <v>-0.28000000000000003</v>
          </cell>
          <cell r="U220">
            <v>1.46</v>
          </cell>
          <cell r="V220">
            <v>-1.36</v>
          </cell>
          <cell r="W220">
            <v>97.3</v>
          </cell>
          <cell r="X220">
            <v>-33.1</v>
          </cell>
          <cell r="Y220">
            <v>112.2</v>
          </cell>
          <cell r="Z220">
            <v>-33.200000000000003</v>
          </cell>
          <cell r="AA220">
            <v>222.8</v>
          </cell>
          <cell r="AB220">
            <v>-38.299999999999997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89.8</v>
          </cell>
          <cell r="D221">
            <v>-2.2999999999999998</v>
          </cell>
          <cell r="E221">
            <v>118.3</v>
          </cell>
          <cell r="F221">
            <v>-2</v>
          </cell>
          <cell r="G221">
            <v>116.2</v>
          </cell>
          <cell r="H221">
            <v>4</v>
          </cell>
          <cell r="I221">
            <v>95.2</v>
          </cell>
          <cell r="J221">
            <v>-6.9</v>
          </cell>
          <cell r="K221">
            <v>90.5</v>
          </cell>
          <cell r="L221">
            <v>-4.9000000000000004</v>
          </cell>
          <cell r="M221">
            <v>138.1</v>
          </cell>
          <cell r="N221">
            <v>-18</v>
          </cell>
          <cell r="O221">
            <v>103.6</v>
          </cell>
          <cell r="P221">
            <v>-4.4000000000000004</v>
          </cell>
          <cell r="Q221" t="str">
            <v>-</v>
          </cell>
          <cell r="R221" t="str">
            <v>-</v>
          </cell>
          <cell r="S221">
            <v>0.39</v>
          </cell>
          <cell r="T221">
            <v>0.12</v>
          </cell>
          <cell r="U221">
            <v>0.75</v>
          </cell>
          <cell r="V221">
            <v>0.44</v>
          </cell>
          <cell r="W221">
            <v>85.9</v>
          </cell>
          <cell r="X221">
            <v>-6.3</v>
          </cell>
          <cell r="Y221">
            <v>113.2</v>
          </cell>
          <cell r="Z221">
            <v>-6.1</v>
          </cell>
          <cell r="AA221">
            <v>131.4</v>
          </cell>
          <cell r="AB221">
            <v>-25.8</v>
          </cell>
          <cell r="AC221">
            <v>0.2</v>
          </cell>
          <cell r="AD221">
            <v>-71.400000000000006</v>
          </cell>
        </row>
        <row r="222">
          <cell r="B222" t="str">
            <v>プラスチック製品</v>
          </cell>
          <cell r="C222">
            <v>111.2</v>
          </cell>
          <cell r="D222">
            <v>-4.7</v>
          </cell>
          <cell r="E222">
            <v>121.8</v>
          </cell>
          <cell r="F222">
            <v>-5.2</v>
          </cell>
          <cell r="G222">
            <v>116.2</v>
          </cell>
          <cell r="H222">
            <v>-1.9</v>
          </cell>
          <cell r="I222">
            <v>94.1</v>
          </cell>
          <cell r="J222">
            <v>-4</v>
          </cell>
          <cell r="K222">
            <v>91.5</v>
          </cell>
          <cell r="L222">
            <v>-2.6</v>
          </cell>
          <cell r="M222">
            <v>132.69999999999999</v>
          </cell>
          <cell r="N222">
            <v>-16.399999999999999</v>
          </cell>
          <cell r="O222">
            <v>108</v>
          </cell>
          <cell r="P222">
            <v>-17.2</v>
          </cell>
          <cell r="Q222" t="str">
            <v>-</v>
          </cell>
          <cell r="R222" t="str">
            <v>-</v>
          </cell>
          <cell r="S222">
            <v>0.51</v>
          </cell>
          <cell r="T222">
            <v>-0.51</v>
          </cell>
          <cell r="U222">
            <v>0.44</v>
          </cell>
          <cell r="V222">
            <v>-0.57999999999999996</v>
          </cell>
          <cell r="W222">
            <v>106.4</v>
          </cell>
          <cell r="X222">
            <v>-8.6999999999999993</v>
          </cell>
          <cell r="Y222">
            <v>116.6</v>
          </cell>
          <cell r="Z222">
            <v>-9</v>
          </cell>
          <cell r="AA222">
            <v>190.9</v>
          </cell>
          <cell r="AB222">
            <v>-23.8</v>
          </cell>
          <cell r="AC222">
            <v>1.6</v>
          </cell>
          <cell r="AD222">
            <v>0</v>
          </cell>
        </row>
        <row r="223">
          <cell r="B223" t="str">
            <v>ゴム製品</v>
          </cell>
          <cell r="C223">
            <v>99.5</v>
          </cell>
          <cell r="D223">
            <v>-5.0999999999999996</v>
          </cell>
          <cell r="E223">
            <v>115.6</v>
          </cell>
          <cell r="F223">
            <v>0.7</v>
          </cell>
          <cell r="G223">
            <v>111.2</v>
          </cell>
          <cell r="H223">
            <v>5.2</v>
          </cell>
          <cell r="I223">
            <v>92.5</v>
          </cell>
          <cell r="J223">
            <v>0.8</v>
          </cell>
          <cell r="K223">
            <v>87</v>
          </cell>
          <cell r="L223">
            <v>2.4</v>
          </cell>
          <cell r="M223">
            <v>149.30000000000001</v>
          </cell>
          <cell r="N223">
            <v>-8.6999999999999993</v>
          </cell>
          <cell r="O223">
            <v>99.9</v>
          </cell>
          <cell r="P223">
            <v>0.4</v>
          </cell>
          <cell r="Q223" t="str">
            <v>-</v>
          </cell>
          <cell r="R223" t="str">
            <v>-</v>
          </cell>
          <cell r="S223">
            <v>0.4</v>
          </cell>
          <cell r="T223">
            <v>-0.3</v>
          </cell>
          <cell r="U223">
            <v>1.04</v>
          </cell>
          <cell r="V223">
            <v>-0.31</v>
          </cell>
          <cell r="W223">
            <v>95.2</v>
          </cell>
          <cell r="X223">
            <v>-9.1</v>
          </cell>
          <cell r="Y223">
            <v>110.6</v>
          </cell>
          <cell r="Z223">
            <v>-3.5</v>
          </cell>
          <cell r="AA223">
            <v>140.69999999999999</v>
          </cell>
          <cell r="AB223">
            <v>-15.6</v>
          </cell>
          <cell r="AC223">
            <v>29.1</v>
          </cell>
          <cell r="AD223">
            <v>-38.1</v>
          </cell>
        </row>
        <row r="224">
          <cell r="B224" t="str">
            <v>窯業・土石製品</v>
          </cell>
          <cell r="C224">
            <v>83.5</v>
          </cell>
          <cell r="D224">
            <v>-27.2</v>
          </cell>
          <cell r="E224">
            <v>99.2</v>
          </cell>
          <cell r="F224">
            <v>-4.4000000000000004</v>
          </cell>
          <cell r="G224">
            <v>100.2</v>
          </cell>
          <cell r="H224">
            <v>-5.4</v>
          </cell>
          <cell r="I224">
            <v>84.6</v>
          </cell>
          <cell r="J224">
            <v>-12.3</v>
          </cell>
          <cell r="K224">
            <v>83.9</v>
          </cell>
          <cell r="L224">
            <v>-13.3</v>
          </cell>
          <cell r="M224">
            <v>93.2</v>
          </cell>
          <cell r="N224">
            <v>1.9</v>
          </cell>
          <cell r="O224">
            <v>83.8</v>
          </cell>
          <cell r="P224">
            <v>-1.5</v>
          </cell>
          <cell r="Q224" t="str">
            <v>-</v>
          </cell>
          <cell r="R224" t="str">
            <v>-</v>
          </cell>
          <cell r="S224">
            <v>0.64</v>
          </cell>
          <cell r="T224">
            <v>0.33</v>
          </cell>
          <cell r="U224">
            <v>0</v>
          </cell>
          <cell r="V224">
            <v>-0.93</v>
          </cell>
          <cell r="W224">
            <v>79.900000000000006</v>
          </cell>
          <cell r="X224">
            <v>-30.2</v>
          </cell>
          <cell r="Y224">
            <v>94.9</v>
          </cell>
          <cell r="Z224">
            <v>-8.4</v>
          </cell>
          <cell r="AA224">
            <v>87.1</v>
          </cell>
          <cell r="AB224">
            <v>11.5</v>
          </cell>
          <cell r="AC224">
            <v>0</v>
          </cell>
          <cell r="AD224">
            <v>-100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86.2</v>
          </cell>
          <cell r="D227">
            <v>18.7</v>
          </cell>
          <cell r="E227">
            <v>95.3</v>
          </cell>
          <cell r="F227">
            <v>17.8</v>
          </cell>
          <cell r="G227">
            <v>94.8</v>
          </cell>
          <cell r="H227">
            <v>22.6</v>
          </cell>
          <cell r="I227">
            <v>91.8</v>
          </cell>
          <cell r="J227">
            <v>2.6</v>
          </cell>
          <cell r="K227">
            <v>92.8</v>
          </cell>
          <cell r="L227">
            <v>4.5</v>
          </cell>
          <cell r="M227">
            <v>79.2</v>
          </cell>
          <cell r="N227">
            <v>-18.899999999999999</v>
          </cell>
          <cell r="O227">
            <v>153.1</v>
          </cell>
          <cell r="P227">
            <v>3.5</v>
          </cell>
          <cell r="Q227" t="str">
            <v>-</v>
          </cell>
          <cell r="R227" t="str">
            <v>-</v>
          </cell>
          <cell r="S227">
            <v>0.51</v>
          </cell>
          <cell r="T227">
            <v>-1.41</v>
          </cell>
          <cell r="U227">
            <v>0.21</v>
          </cell>
          <cell r="V227">
            <v>-1.07</v>
          </cell>
          <cell r="W227">
            <v>82.5</v>
          </cell>
          <cell r="X227">
            <v>13.8</v>
          </cell>
          <cell r="Y227">
            <v>91.2</v>
          </cell>
          <cell r="Z227">
            <v>13</v>
          </cell>
          <cell r="AA227">
            <v>104.5</v>
          </cell>
          <cell r="AB227">
            <v>-29.5</v>
          </cell>
          <cell r="AC227">
            <v>1.6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86.9</v>
          </cell>
          <cell r="D230">
            <v>-2</v>
          </cell>
          <cell r="E230">
            <v>106.1</v>
          </cell>
          <cell r="F230">
            <v>-2</v>
          </cell>
          <cell r="G230">
            <v>105</v>
          </cell>
          <cell r="H230">
            <v>0.2</v>
          </cell>
          <cell r="I230">
            <v>89.4</v>
          </cell>
          <cell r="J230">
            <v>-6.7</v>
          </cell>
          <cell r="K230">
            <v>88.6</v>
          </cell>
          <cell r="L230">
            <v>-5.8</v>
          </cell>
          <cell r="M230">
            <v>102.3</v>
          </cell>
          <cell r="N230">
            <v>-17.399999999999999</v>
          </cell>
          <cell r="O230">
            <v>110.5</v>
          </cell>
          <cell r="P230">
            <v>-7.3</v>
          </cell>
          <cell r="Q230" t="str">
            <v>-</v>
          </cell>
          <cell r="R230" t="str">
            <v>-</v>
          </cell>
          <cell r="S230">
            <v>0.44</v>
          </cell>
          <cell r="T230">
            <v>-0.48</v>
          </cell>
          <cell r="U230">
            <v>0.55000000000000004</v>
          </cell>
          <cell r="V230">
            <v>0.35</v>
          </cell>
          <cell r="W230">
            <v>83.2</v>
          </cell>
          <cell r="X230">
            <v>-6</v>
          </cell>
          <cell r="Y230">
            <v>101.5</v>
          </cell>
          <cell r="Z230">
            <v>-6.1</v>
          </cell>
          <cell r="AA230">
            <v>118.4</v>
          </cell>
          <cell r="AB230">
            <v>-19</v>
          </cell>
          <cell r="AC230">
            <v>0.1</v>
          </cell>
          <cell r="AD230">
            <v>0</v>
          </cell>
        </row>
        <row r="231">
          <cell r="B231" t="str">
            <v>電子・デバイス</v>
          </cell>
          <cell r="C231">
            <v>81.400000000000006</v>
          </cell>
          <cell r="D231">
            <v>5</v>
          </cell>
          <cell r="E231">
            <v>92.9</v>
          </cell>
          <cell r="F231">
            <v>5</v>
          </cell>
          <cell r="G231">
            <v>90.9</v>
          </cell>
          <cell r="H231">
            <v>7.8</v>
          </cell>
          <cell r="I231">
            <v>102.6</v>
          </cell>
          <cell r="J231">
            <v>-3.9</v>
          </cell>
          <cell r="K231">
            <v>102.2</v>
          </cell>
          <cell r="L231">
            <v>-1.6</v>
          </cell>
          <cell r="M231">
            <v>106</v>
          </cell>
          <cell r="N231">
            <v>-21.1</v>
          </cell>
          <cell r="O231">
            <v>74.099999999999994</v>
          </cell>
          <cell r="P231">
            <v>-1.5</v>
          </cell>
          <cell r="Q231" t="str">
            <v>-</v>
          </cell>
          <cell r="R231" t="str">
            <v>-</v>
          </cell>
          <cell r="S231">
            <v>0.53</v>
          </cell>
          <cell r="T231">
            <v>-0.74</v>
          </cell>
          <cell r="U231">
            <v>0.81</v>
          </cell>
          <cell r="V231">
            <v>-0.21</v>
          </cell>
          <cell r="W231">
            <v>77.900000000000006</v>
          </cell>
          <cell r="X231">
            <v>0.8</v>
          </cell>
          <cell r="Y231">
            <v>88.9</v>
          </cell>
          <cell r="Z231">
            <v>0.7</v>
          </cell>
          <cell r="AA231">
            <v>109.1</v>
          </cell>
          <cell r="AB231">
            <v>-11.2</v>
          </cell>
          <cell r="AC231">
            <v>0.3</v>
          </cell>
          <cell r="AD231">
            <v>200</v>
          </cell>
        </row>
        <row r="232">
          <cell r="B232" t="str">
            <v>電気機械器具</v>
          </cell>
          <cell r="C232">
            <v>98.4</v>
          </cell>
          <cell r="D232">
            <v>-2.2000000000000002</v>
          </cell>
          <cell r="E232">
            <v>114.4</v>
          </cell>
          <cell r="F232">
            <v>-2.1</v>
          </cell>
          <cell r="G232">
            <v>114.9</v>
          </cell>
          <cell r="H232">
            <v>0</v>
          </cell>
          <cell r="I232">
            <v>80.5</v>
          </cell>
          <cell r="J232">
            <v>-23.3</v>
          </cell>
          <cell r="K232">
            <v>81.7</v>
          </cell>
          <cell r="L232">
            <v>-20.2</v>
          </cell>
          <cell r="M232">
            <v>64.099999999999994</v>
          </cell>
          <cell r="N232">
            <v>-53.7</v>
          </cell>
          <cell r="O232">
            <v>153.80000000000001</v>
          </cell>
          <cell r="P232">
            <v>5.8</v>
          </cell>
          <cell r="Q232" t="str">
            <v>-</v>
          </cell>
          <cell r="R232" t="str">
            <v>-</v>
          </cell>
          <cell r="S232">
            <v>0.1</v>
          </cell>
          <cell r="T232">
            <v>-0.76</v>
          </cell>
          <cell r="U232">
            <v>0.81</v>
          </cell>
          <cell r="V232">
            <v>0.06</v>
          </cell>
          <cell r="W232">
            <v>94.2</v>
          </cell>
          <cell r="X232">
            <v>-6.2</v>
          </cell>
          <cell r="Y232">
            <v>109.5</v>
          </cell>
          <cell r="Z232">
            <v>-6.2</v>
          </cell>
          <cell r="AA232">
            <v>102.9</v>
          </cell>
          <cell r="AB232">
            <v>-37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85.2</v>
          </cell>
          <cell r="D234">
            <v>-4.4000000000000004</v>
          </cell>
          <cell r="E234">
            <v>111</v>
          </cell>
          <cell r="F234">
            <v>-4.5</v>
          </cell>
          <cell r="G234">
            <v>103.5</v>
          </cell>
          <cell r="H234">
            <v>-3.2</v>
          </cell>
          <cell r="I234">
            <v>92.2</v>
          </cell>
          <cell r="J234">
            <v>-8.8000000000000007</v>
          </cell>
          <cell r="K234">
            <v>87.2</v>
          </cell>
          <cell r="L234">
            <v>-6.5</v>
          </cell>
          <cell r="M234">
            <v>151.6</v>
          </cell>
          <cell r="N234">
            <v>-21.6</v>
          </cell>
          <cell r="O234">
            <v>79.5</v>
          </cell>
          <cell r="P234">
            <v>-1.2</v>
          </cell>
          <cell r="Q234" t="str">
            <v>-</v>
          </cell>
          <cell r="R234" t="str">
            <v>-</v>
          </cell>
          <cell r="S234">
            <v>0.43</v>
          </cell>
          <cell r="T234">
            <v>-3.81</v>
          </cell>
          <cell r="U234">
            <v>2.1800000000000002</v>
          </cell>
          <cell r="V234">
            <v>-2.06</v>
          </cell>
          <cell r="W234">
            <v>81.5</v>
          </cell>
          <cell r="X234">
            <v>-8.3000000000000007</v>
          </cell>
          <cell r="Y234">
            <v>106.2</v>
          </cell>
          <cell r="Z234">
            <v>-8.4</v>
          </cell>
          <cell r="AA234">
            <v>222.9</v>
          </cell>
          <cell r="AB234">
            <v>-12.1</v>
          </cell>
          <cell r="AC234">
            <v>0.1</v>
          </cell>
          <cell r="AD234">
            <v>-50</v>
          </cell>
        </row>
        <row r="235">
          <cell r="B235" t="str">
            <v>その他の製造業</v>
          </cell>
          <cell r="C235">
            <v>103.8</v>
          </cell>
          <cell r="D235">
            <v>5</v>
          </cell>
          <cell r="E235">
            <v>121</v>
          </cell>
          <cell r="F235">
            <v>5</v>
          </cell>
          <cell r="G235">
            <v>114.2</v>
          </cell>
          <cell r="H235">
            <v>-0.4</v>
          </cell>
          <cell r="I235">
            <v>91.3</v>
          </cell>
          <cell r="J235">
            <v>-0.3</v>
          </cell>
          <cell r="K235">
            <v>81.599999999999994</v>
          </cell>
          <cell r="L235">
            <v>-8.1</v>
          </cell>
          <cell r="M235">
            <v>214.7</v>
          </cell>
          <cell r="N235">
            <v>68.3</v>
          </cell>
          <cell r="O235">
            <v>95.2</v>
          </cell>
          <cell r="P235">
            <v>5.7</v>
          </cell>
          <cell r="Q235" t="str">
            <v>-</v>
          </cell>
          <cell r="R235" t="str">
            <v>-</v>
          </cell>
          <cell r="S235">
            <v>1.48</v>
          </cell>
          <cell r="T235">
            <v>0.83</v>
          </cell>
          <cell r="U235">
            <v>0.42</v>
          </cell>
          <cell r="V235">
            <v>-1.54</v>
          </cell>
          <cell r="W235">
            <v>99.3</v>
          </cell>
          <cell r="X235">
            <v>0.6</v>
          </cell>
          <cell r="Y235">
            <v>115.8</v>
          </cell>
          <cell r="Z235">
            <v>0.7</v>
          </cell>
          <cell r="AA235">
            <v>212.2</v>
          </cell>
          <cell r="AB235">
            <v>73.900000000000006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72</v>
          </cell>
          <cell r="D236">
            <v>-4.5999999999999996</v>
          </cell>
          <cell r="E236">
            <v>86.1</v>
          </cell>
          <cell r="F236">
            <v>-4.7</v>
          </cell>
          <cell r="G236">
            <v>82.7</v>
          </cell>
          <cell r="H236">
            <v>-2.4</v>
          </cell>
          <cell r="I236">
            <v>90.3</v>
          </cell>
          <cell r="J236">
            <v>-9</v>
          </cell>
          <cell r="K236">
            <v>90.1</v>
          </cell>
          <cell r="L236">
            <v>-5.8</v>
          </cell>
          <cell r="M236">
            <v>93.1</v>
          </cell>
          <cell r="N236">
            <v>-34.4</v>
          </cell>
          <cell r="O236">
            <v>106.2</v>
          </cell>
          <cell r="P236">
            <v>-4.8</v>
          </cell>
          <cell r="Q236" t="str">
            <v>-</v>
          </cell>
          <cell r="R236" t="str">
            <v>-</v>
          </cell>
          <cell r="S236">
            <v>0</v>
          </cell>
          <cell r="T236">
            <v>-0.59</v>
          </cell>
          <cell r="U236">
            <v>0.75</v>
          </cell>
          <cell r="V236">
            <v>-0.44</v>
          </cell>
          <cell r="W236">
            <v>68.900000000000006</v>
          </cell>
          <cell r="X236">
            <v>-8.5</v>
          </cell>
          <cell r="Y236">
            <v>82.4</v>
          </cell>
          <cell r="Z236">
            <v>-8.5</v>
          </cell>
          <cell r="AA236">
            <v>123.4</v>
          </cell>
          <cell r="AB236">
            <v>-18.7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84.8</v>
          </cell>
          <cell r="D239">
            <v>0.4</v>
          </cell>
          <cell r="E239">
            <v>104.2</v>
          </cell>
          <cell r="F239">
            <v>-0.4</v>
          </cell>
          <cell r="G239">
            <v>103.8</v>
          </cell>
          <cell r="H239">
            <v>-0.6</v>
          </cell>
          <cell r="I239">
            <v>96.6</v>
          </cell>
          <cell r="J239">
            <v>-1.9</v>
          </cell>
          <cell r="K239">
            <v>94.6</v>
          </cell>
          <cell r="L239">
            <v>-2.2999999999999998</v>
          </cell>
          <cell r="M239">
            <v>137.69999999999999</v>
          </cell>
          <cell r="N239">
            <v>2.9</v>
          </cell>
          <cell r="O239">
            <v>97.7</v>
          </cell>
          <cell r="P239">
            <v>-6.6</v>
          </cell>
          <cell r="Q239" t="str">
            <v>-</v>
          </cell>
          <cell r="R239" t="str">
            <v>-</v>
          </cell>
          <cell r="S239">
            <v>0</v>
          </cell>
          <cell r="T239">
            <v>0</v>
          </cell>
          <cell r="U239">
            <v>1.54</v>
          </cell>
          <cell r="V239">
            <v>0.65</v>
          </cell>
          <cell r="W239">
            <v>81.099999999999994</v>
          </cell>
          <cell r="X239">
            <v>-3.8</v>
          </cell>
          <cell r="Y239">
            <v>99.7</v>
          </cell>
          <cell r="Z239">
            <v>-4.5</v>
          </cell>
          <cell r="AA239">
            <v>110.4</v>
          </cell>
          <cell r="AB239">
            <v>2.7</v>
          </cell>
          <cell r="AC239">
            <v>7.5</v>
          </cell>
          <cell r="AD239">
            <v>33.9</v>
          </cell>
        </row>
        <row r="240">
          <cell r="B240" t="str">
            <v>小売業</v>
          </cell>
          <cell r="C240">
            <v>94.7</v>
          </cell>
          <cell r="D240">
            <v>4.8</v>
          </cell>
          <cell r="E240">
            <v>95.3</v>
          </cell>
          <cell r="F240">
            <v>3.6</v>
          </cell>
          <cell r="G240">
            <v>93.2</v>
          </cell>
          <cell r="H240">
            <v>4.7</v>
          </cell>
          <cell r="I240">
            <v>102</v>
          </cell>
          <cell r="J240">
            <v>-6.2</v>
          </cell>
          <cell r="K240">
            <v>96.4</v>
          </cell>
          <cell r="L240">
            <v>-4.5999999999999996</v>
          </cell>
          <cell r="M240">
            <v>184.1</v>
          </cell>
          <cell r="N240">
            <v>-16.899999999999999</v>
          </cell>
          <cell r="O240">
            <v>71.400000000000006</v>
          </cell>
          <cell r="P240">
            <v>-8.9</v>
          </cell>
          <cell r="Q240" t="str">
            <v>-</v>
          </cell>
          <cell r="R240" t="str">
            <v>-</v>
          </cell>
          <cell r="S240">
            <v>0.1</v>
          </cell>
          <cell r="T240">
            <v>-0.1</v>
          </cell>
          <cell r="U240">
            <v>0.28000000000000003</v>
          </cell>
          <cell r="V240">
            <v>-1.0900000000000001</v>
          </cell>
          <cell r="W240">
            <v>90.6</v>
          </cell>
          <cell r="X240">
            <v>0.4</v>
          </cell>
          <cell r="Y240">
            <v>91.2</v>
          </cell>
          <cell r="Z240">
            <v>-0.7</v>
          </cell>
          <cell r="AA240">
            <v>123.6</v>
          </cell>
          <cell r="AB240">
            <v>-6.4</v>
          </cell>
          <cell r="AC240">
            <v>90.6</v>
          </cell>
          <cell r="AD240">
            <v>12.5</v>
          </cell>
        </row>
        <row r="241">
          <cell r="B241" t="str">
            <v>宿泊業</v>
          </cell>
          <cell r="C241">
            <v>130.30000000000001</v>
          </cell>
          <cell r="D241">
            <v>19.2</v>
          </cell>
          <cell r="E241">
            <v>119</v>
          </cell>
          <cell r="F241">
            <v>1.5</v>
          </cell>
          <cell r="G241">
            <v>121.4</v>
          </cell>
          <cell r="H241">
            <v>1.8</v>
          </cell>
          <cell r="I241">
            <v>113.1</v>
          </cell>
          <cell r="J241">
            <v>-4</v>
          </cell>
          <cell r="K241">
            <v>108.9</v>
          </cell>
          <cell r="L241">
            <v>-3.3</v>
          </cell>
          <cell r="M241">
            <v>179.8</v>
          </cell>
          <cell r="N241">
            <v>-10.6</v>
          </cell>
          <cell r="O241">
            <v>48.4</v>
          </cell>
          <cell r="P241">
            <v>2.8</v>
          </cell>
          <cell r="Q241" t="str">
            <v>-</v>
          </cell>
          <cell r="R241" t="str">
            <v>-</v>
          </cell>
          <cell r="S241">
            <v>0</v>
          </cell>
          <cell r="T241">
            <v>-2.4300000000000002</v>
          </cell>
          <cell r="U241">
            <v>0</v>
          </cell>
          <cell r="V241">
            <v>-1.26</v>
          </cell>
          <cell r="W241">
            <v>124.7</v>
          </cell>
          <cell r="X241">
            <v>14.3</v>
          </cell>
          <cell r="Y241">
            <v>113.9</v>
          </cell>
          <cell r="Z241">
            <v>-2.6</v>
          </cell>
          <cell r="AA241">
            <v>83.9</v>
          </cell>
          <cell r="AB241">
            <v>-5.0999999999999996</v>
          </cell>
          <cell r="AC241">
            <v>47.5</v>
          </cell>
          <cell r="AD241">
            <v>0</v>
          </cell>
        </row>
        <row r="242">
          <cell r="B242" t="str">
            <v>Ｍ一括分</v>
          </cell>
          <cell r="C242">
            <v>107</v>
          </cell>
          <cell r="D242">
            <v>-29.3</v>
          </cell>
          <cell r="E242">
            <v>116</v>
          </cell>
          <cell r="F242">
            <v>-29.3</v>
          </cell>
          <cell r="G242">
            <v>117.7</v>
          </cell>
          <cell r="H242">
            <v>-29.7</v>
          </cell>
          <cell r="I242">
            <v>97.1</v>
          </cell>
          <cell r="J242">
            <v>-3.8</v>
          </cell>
          <cell r="K242">
            <v>94.4</v>
          </cell>
          <cell r="L242">
            <v>-4</v>
          </cell>
          <cell r="M242">
            <v>120</v>
          </cell>
          <cell r="N242">
            <v>-2.4</v>
          </cell>
          <cell r="O242">
            <v>195.8</v>
          </cell>
          <cell r="P242">
            <v>191.8</v>
          </cell>
          <cell r="Q242" t="str">
            <v>-</v>
          </cell>
          <cell r="R242" t="str">
            <v>-</v>
          </cell>
          <cell r="S242">
            <v>9.36</v>
          </cell>
          <cell r="T242">
            <v>9.36</v>
          </cell>
          <cell r="U242">
            <v>1.83</v>
          </cell>
          <cell r="V242">
            <v>2.4500000000000002</v>
          </cell>
          <cell r="W242">
            <v>102.4</v>
          </cell>
          <cell r="X242">
            <v>-32.200000000000003</v>
          </cell>
          <cell r="Y242">
            <v>111</v>
          </cell>
          <cell r="Z242">
            <v>-32.200000000000003</v>
          </cell>
          <cell r="AA242">
            <v>107.8</v>
          </cell>
          <cell r="AB242">
            <v>-27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82.6</v>
          </cell>
          <cell r="D243">
            <v>4.2</v>
          </cell>
          <cell r="E243">
            <v>100.4</v>
          </cell>
          <cell r="F243">
            <v>4.0999999999999996</v>
          </cell>
          <cell r="G243">
            <v>94.9</v>
          </cell>
          <cell r="H243">
            <v>3.3</v>
          </cell>
          <cell r="I243">
            <v>96.8</v>
          </cell>
          <cell r="J243">
            <v>-0.1</v>
          </cell>
          <cell r="K243">
            <v>95</v>
          </cell>
          <cell r="L243">
            <v>-0.7</v>
          </cell>
          <cell r="M243">
            <v>148.1</v>
          </cell>
          <cell r="N243">
            <v>11.6</v>
          </cell>
          <cell r="O243">
            <v>77.400000000000006</v>
          </cell>
          <cell r="P243">
            <v>1</v>
          </cell>
          <cell r="Q243" t="str">
            <v>-</v>
          </cell>
          <cell r="R243" t="str">
            <v>-</v>
          </cell>
          <cell r="S243">
            <v>0.22</v>
          </cell>
          <cell r="T243">
            <v>-0.51</v>
          </cell>
          <cell r="U243">
            <v>1.1599999999999999</v>
          </cell>
          <cell r="V243">
            <v>0.79</v>
          </cell>
          <cell r="W243">
            <v>79</v>
          </cell>
          <cell r="X243">
            <v>-0.1</v>
          </cell>
          <cell r="Y243">
            <v>96.1</v>
          </cell>
          <cell r="Z243">
            <v>-0.1</v>
          </cell>
          <cell r="AA243">
            <v>265.5</v>
          </cell>
          <cell r="AB243">
            <v>15.1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83.8</v>
          </cell>
          <cell r="D244">
            <v>0.5</v>
          </cell>
          <cell r="E244">
            <v>106.4</v>
          </cell>
          <cell r="F244">
            <v>0.5</v>
          </cell>
          <cell r="G244">
            <v>106.9</v>
          </cell>
          <cell r="H244">
            <v>1.4</v>
          </cell>
          <cell r="I244">
            <v>97</v>
          </cell>
          <cell r="J244">
            <v>5.0999999999999996</v>
          </cell>
          <cell r="K244">
            <v>97.2</v>
          </cell>
          <cell r="L244">
            <v>5.3</v>
          </cell>
          <cell r="M244">
            <v>93.1</v>
          </cell>
          <cell r="N244">
            <v>0</v>
          </cell>
          <cell r="O244">
            <v>99.4</v>
          </cell>
          <cell r="P244">
            <v>2.7</v>
          </cell>
          <cell r="Q244" t="str">
            <v>-</v>
          </cell>
          <cell r="R244" t="str">
            <v>-</v>
          </cell>
          <cell r="S244">
            <v>0.71</v>
          </cell>
          <cell r="T244">
            <v>0.31</v>
          </cell>
          <cell r="U244">
            <v>0.83</v>
          </cell>
          <cell r="V244">
            <v>0.38</v>
          </cell>
          <cell r="W244">
            <v>80.2</v>
          </cell>
          <cell r="X244">
            <v>-3.6</v>
          </cell>
          <cell r="Y244">
            <v>101.8</v>
          </cell>
          <cell r="Z244">
            <v>-3.7</v>
          </cell>
          <cell r="AA244">
            <v>94.5</v>
          </cell>
          <cell r="AB244">
            <v>-19.399999999999999</v>
          </cell>
          <cell r="AC244">
            <v>0.7</v>
          </cell>
          <cell r="AD244">
            <v>133.30000000000001</v>
          </cell>
        </row>
        <row r="245">
          <cell r="B245" t="str">
            <v>職業紹介・派遣業</v>
          </cell>
          <cell r="C245">
            <v>96.1</v>
          </cell>
          <cell r="D245">
            <v>1.1000000000000001</v>
          </cell>
          <cell r="E245">
            <v>98.4</v>
          </cell>
          <cell r="F245">
            <v>1.1000000000000001</v>
          </cell>
          <cell r="G245">
            <v>98.4</v>
          </cell>
          <cell r="H245">
            <v>-0.8</v>
          </cell>
          <cell r="I245">
            <v>101.1</v>
          </cell>
          <cell r="J245">
            <v>7</v>
          </cell>
          <cell r="K245">
            <v>101.7</v>
          </cell>
          <cell r="L245">
            <v>6.3</v>
          </cell>
          <cell r="M245">
            <v>91.6</v>
          </cell>
          <cell r="N245">
            <v>20.8</v>
          </cell>
          <cell r="O245">
            <v>137.1</v>
          </cell>
          <cell r="P245">
            <v>5.9</v>
          </cell>
          <cell r="Q245" t="str">
            <v>-</v>
          </cell>
          <cell r="R245" t="str">
            <v>-</v>
          </cell>
          <cell r="S245">
            <v>6.01</v>
          </cell>
          <cell r="T245">
            <v>-3.68</v>
          </cell>
          <cell r="U245">
            <v>6.87</v>
          </cell>
          <cell r="V245">
            <v>-0.88</v>
          </cell>
          <cell r="W245">
            <v>92</v>
          </cell>
          <cell r="X245">
            <v>-3.1</v>
          </cell>
          <cell r="Y245">
            <v>94.2</v>
          </cell>
          <cell r="Z245">
            <v>-3</v>
          </cell>
          <cell r="AA245">
            <v>98.3</v>
          </cell>
          <cell r="AB245">
            <v>23.5</v>
          </cell>
          <cell r="AC245">
            <v>20</v>
          </cell>
          <cell r="AD245">
            <v>-10.7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92.3</v>
          </cell>
          <cell r="D247">
            <v>3.8</v>
          </cell>
          <cell r="E247">
            <v>100.4</v>
          </cell>
          <cell r="F247">
            <v>3.9</v>
          </cell>
          <cell r="G247">
            <v>100</v>
          </cell>
          <cell r="H247">
            <v>5.4</v>
          </cell>
          <cell r="I247">
            <v>99.7</v>
          </cell>
          <cell r="J247">
            <v>-1.5</v>
          </cell>
          <cell r="K247">
            <v>98</v>
          </cell>
          <cell r="L247">
            <v>-2.1</v>
          </cell>
          <cell r="M247">
            <v>124.8</v>
          </cell>
          <cell r="N247">
            <v>5.7</v>
          </cell>
          <cell r="O247">
            <v>87.4</v>
          </cell>
          <cell r="P247">
            <v>-12</v>
          </cell>
          <cell r="Q247" t="str">
            <v>-</v>
          </cell>
          <cell r="R247" t="str">
            <v>-</v>
          </cell>
          <cell r="S247">
            <v>1.49</v>
          </cell>
          <cell r="T247">
            <v>0.2</v>
          </cell>
          <cell r="U247">
            <v>1.7</v>
          </cell>
          <cell r="V247">
            <v>-0.16</v>
          </cell>
          <cell r="W247">
            <v>88.3</v>
          </cell>
          <cell r="X247">
            <v>-0.5</v>
          </cell>
          <cell r="Y247">
            <v>96.1</v>
          </cell>
          <cell r="Z247">
            <v>-0.3</v>
          </cell>
          <cell r="AA247">
            <v>104.6</v>
          </cell>
          <cell r="AB247">
            <v>-9.8000000000000007</v>
          </cell>
          <cell r="AC247">
            <v>45.3</v>
          </cell>
          <cell r="AD247">
            <v>2.7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99.1</v>
          </cell>
          <cell r="D262">
            <v>4.0999999999999996</v>
          </cell>
          <cell r="E262">
            <v>102.4</v>
          </cell>
          <cell r="F262">
            <v>4.5999999999999996</v>
          </cell>
          <cell r="G262">
            <v>101.9</v>
          </cell>
          <cell r="H262">
            <v>5.6</v>
          </cell>
          <cell r="I262">
            <v>97.2</v>
          </cell>
          <cell r="J262">
            <v>-0.4</v>
          </cell>
          <cell r="K262">
            <v>97.2</v>
          </cell>
          <cell r="L262">
            <v>-0.1</v>
          </cell>
          <cell r="M262">
            <v>104.5</v>
          </cell>
          <cell r="N262">
            <v>-11.6</v>
          </cell>
          <cell r="O262">
            <v>99.9</v>
          </cell>
          <cell r="P262">
            <v>1.9</v>
          </cell>
          <cell r="Q262" t="str">
            <v>-</v>
          </cell>
          <cell r="R262" t="str">
            <v>-</v>
          </cell>
          <cell r="S262">
            <v>1.68</v>
          </cell>
          <cell r="T262">
            <v>-0.32</v>
          </cell>
          <cell r="U262">
            <v>1.94</v>
          </cell>
          <cell r="V262">
            <v>-1.19</v>
          </cell>
          <cell r="W262">
            <v>94.8</v>
          </cell>
          <cell r="X262">
            <v>-0.2</v>
          </cell>
          <cell r="Y262">
            <v>98</v>
          </cell>
          <cell r="Z262">
            <v>0.3</v>
          </cell>
          <cell r="AA262">
            <v>126.2</v>
          </cell>
          <cell r="AB262">
            <v>-20.2</v>
          </cell>
          <cell r="AC262">
            <v>11.2</v>
          </cell>
          <cell r="AD262">
            <v>-53.3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97.2</v>
          </cell>
          <cell r="D264">
            <v>-35.1</v>
          </cell>
          <cell r="E264">
            <v>98.9</v>
          </cell>
          <cell r="F264">
            <v>-35</v>
          </cell>
          <cell r="G264">
            <v>96.7</v>
          </cell>
          <cell r="H264">
            <v>-33.4</v>
          </cell>
          <cell r="I264">
            <v>103.8</v>
          </cell>
          <cell r="J264">
            <v>-25.8</v>
          </cell>
          <cell r="K264">
            <v>102.9</v>
          </cell>
          <cell r="L264">
            <v>-23.6</v>
          </cell>
          <cell r="M264">
            <v>188.9</v>
          </cell>
          <cell r="N264">
            <v>-72.599999999999994</v>
          </cell>
          <cell r="O264">
            <v>55.6</v>
          </cell>
          <cell r="P264">
            <v>36.9</v>
          </cell>
          <cell r="Q264" t="str">
            <v>-</v>
          </cell>
          <cell r="R264" t="str">
            <v>-</v>
          </cell>
          <cell r="S264">
            <v>0</v>
          </cell>
          <cell r="T264">
            <v>-1.9</v>
          </cell>
          <cell r="U264">
            <v>0</v>
          </cell>
          <cell r="V264">
            <v>0</v>
          </cell>
          <cell r="W264">
            <v>93</v>
          </cell>
          <cell r="X264">
            <v>-37.799999999999997</v>
          </cell>
          <cell r="Y264">
            <v>94.6</v>
          </cell>
          <cell r="Z264">
            <v>-37.700000000000003</v>
          </cell>
          <cell r="AA264">
            <v>316.60000000000002</v>
          </cell>
          <cell r="AB264">
            <v>-62.7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90.8</v>
          </cell>
          <cell r="D265">
            <v>-4.5</v>
          </cell>
          <cell r="E265">
            <v>93.6</v>
          </cell>
          <cell r="F265">
            <v>-5</v>
          </cell>
          <cell r="G265">
            <v>93.6</v>
          </cell>
          <cell r="H265">
            <v>-3.2</v>
          </cell>
          <cell r="I265">
            <v>84.7</v>
          </cell>
          <cell r="J265">
            <v>-8.3000000000000007</v>
          </cell>
          <cell r="K265">
            <v>85.3</v>
          </cell>
          <cell r="L265">
            <v>-6.9</v>
          </cell>
          <cell r="M265">
            <v>71.2</v>
          </cell>
          <cell r="N265">
            <v>-32.700000000000003</v>
          </cell>
          <cell r="O265">
            <v>79.599999999999994</v>
          </cell>
          <cell r="P265">
            <v>-1.6</v>
          </cell>
          <cell r="Q265" t="str">
            <v>-</v>
          </cell>
          <cell r="R265" t="str">
            <v>-</v>
          </cell>
          <cell r="S265">
            <v>0.56000000000000005</v>
          </cell>
          <cell r="T265">
            <v>-2.88</v>
          </cell>
          <cell r="U265">
            <v>2.09</v>
          </cell>
          <cell r="V265">
            <v>-1.56</v>
          </cell>
          <cell r="W265">
            <v>86.9</v>
          </cell>
          <cell r="X265">
            <v>-8.4</v>
          </cell>
          <cell r="Y265">
            <v>89.6</v>
          </cell>
          <cell r="Z265">
            <v>-8.9</v>
          </cell>
          <cell r="AA265">
            <v>93</v>
          </cell>
          <cell r="AB265">
            <v>-40.299999999999997</v>
          </cell>
          <cell r="AC265">
            <v>16.8</v>
          </cell>
          <cell r="AD265">
            <v>166.7</v>
          </cell>
        </row>
        <row r="266">
          <cell r="B266" t="str">
            <v>電気・ガス・熱供給・水道業</v>
          </cell>
          <cell r="C266">
            <v>78.099999999999994</v>
          </cell>
          <cell r="D266">
            <v>-10.3</v>
          </cell>
          <cell r="E266">
            <v>86.3</v>
          </cell>
          <cell r="F266">
            <v>-10.4</v>
          </cell>
          <cell r="G266">
            <v>86</v>
          </cell>
          <cell r="H266">
            <v>-10.6</v>
          </cell>
          <cell r="I266">
            <v>86.8</v>
          </cell>
          <cell r="J266">
            <v>-14.3</v>
          </cell>
          <cell r="K266">
            <v>86.7</v>
          </cell>
          <cell r="L266">
            <v>-13.7</v>
          </cell>
          <cell r="M266">
            <v>100</v>
          </cell>
          <cell r="N266">
            <v>-66.7</v>
          </cell>
          <cell r="O266">
            <v>56.3</v>
          </cell>
          <cell r="P266">
            <v>-44.4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1.56</v>
          </cell>
          <cell r="V266">
            <v>0.26</v>
          </cell>
          <cell r="W266">
            <v>74.7</v>
          </cell>
          <cell r="X266">
            <v>-14</v>
          </cell>
          <cell r="Y266">
            <v>82.6</v>
          </cell>
          <cell r="Z266">
            <v>-14</v>
          </cell>
          <cell r="AA266">
            <v>166.4</v>
          </cell>
          <cell r="AB266">
            <v>55.7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87.2</v>
          </cell>
          <cell r="D267">
            <v>-15.3</v>
          </cell>
          <cell r="E267">
            <v>85.9</v>
          </cell>
          <cell r="F267">
            <v>-16.7</v>
          </cell>
          <cell r="G267">
            <v>86.5</v>
          </cell>
          <cell r="H267">
            <v>-8.1999999999999993</v>
          </cell>
          <cell r="I267">
            <v>85.2</v>
          </cell>
          <cell r="J267">
            <v>-12.5</v>
          </cell>
          <cell r="K267">
            <v>84.6</v>
          </cell>
          <cell r="L267">
            <v>-6.9</v>
          </cell>
          <cell r="M267">
            <v>121.4</v>
          </cell>
          <cell r="N267">
            <v>-76.400000000000006</v>
          </cell>
          <cell r="O267">
            <v>13.6</v>
          </cell>
          <cell r="P267">
            <v>-4.2</v>
          </cell>
          <cell r="Q267" t="str">
            <v>-</v>
          </cell>
          <cell r="R267" t="str">
            <v>-</v>
          </cell>
          <cell r="S267">
            <v>0</v>
          </cell>
          <cell r="T267">
            <v>-1.84</v>
          </cell>
          <cell r="U267">
            <v>6.55</v>
          </cell>
          <cell r="V267">
            <v>4.71</v>
          </cell>
          <cell r="W267">
            <v>83.4</v>
          </cell>
          <cell r="X267">
            <v>-18.8</v>
          </cell>
          <cell r="Y267">
            <v>82.2</v>
          </cell>
          <cell r="Z267">
            <v>-20.100000000000001</v>
          </cell>
          <cell r="AA267">
            <v>62.2</v>
          </cell>
          <cell r="AB267">
            <v>-86.4</v>
          </cell>
          <cell r="AC267">
            <v>49.3</v>
          </cell>
          <cell r="AD267">
            <v>56.5</v>
          </cell>
        </row>
        <row r="268">
          <cell r="B268" t="str">
            <v>運輸業，郵便業</v>
          </cell>
          <cell r="C268">
            <v>69.900000000000006</v>
          </cell>
          <cell r="D268">
            <v>-32.5</v>
          </cell>
          <cell r="E268">
            <v>71.900000000000006</v>
          </cell>
          <cell r="F268">
            <v>-32.5</v>
          </cell>
          <cell r="G268">
            <v>77.8</v>
          </cell>
          <cell r="H268">
            <v>-29.3</v>
          </cell>
          <cell r="I268">
            <v>58.6</v>
          </cell>
          <cell r="J268">
            <v>-39</v>
          </cell>
          <cell r="K268">
            <v>61.7</v>
          </cell>
          <cell r="L268">
            <v>-35.200000000000003</v>
          </cell>
          <cell r="M268">
            <v>0</v>
          </cell>
          <cell r="N268">
            <v>-100</v>
          </cell>
          <cell r="O268">
            <v>81.5</v>
          </cell>
          <cell r="P268">
            <v>45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0.65</v>
          </cell>
          <cell r="V268">
            <v>0.65</v>
          </cell>
          <cell r="W268">
            <v>66.900000000000006</v>
          </cell>
          <cell r="X268">
            <v>-35.200000000000003</v>
          </cell>
          <cell r="Y268">
            <v>68.8</v>
          </cell>
          <cell r="Z268">
            <v>-35.299999999999997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110.3</v>
          </cell>
          <cell r="D269">
            <v>5.4</v>
          </cell>
          <cell r="E269">
            <v>112</v>
          </cell>
          <cell r="F269">
            <v>8.5</v>
          </cell>
          <cell r="G269">
            <v>111.5</v>
          </cell>
          <cell r="H269">
            <v>8.3000000000000007</v>
          </cell>
          <cell r="I269">
            <v>99.4</v>
          </cell>
          <cell r="J269">
            <v>1.3</v>
          </cell>
          <cell r="K269">
            <v>98.7</v>
          </cell>
          <cell r="L269">
            <v>1.6</v>
          </cell>
          <cell r="M269">
            <v>140</v>
          </cell>
          <cell r="N269">
            <v>-9.6999999999999993</v>
          </cell>
          <cell r="O269">
            <v>130.69999999999999</v>
          </cell>
          <cell r="P269">
            <v>13.4</v>
          </cell>
          <cell r="Q269" t="str">
            <v>-</v>
          </cell>
          <cell r="R269" t="str">
            <v>-</v>
          </cell>
          <cell r="S269">
            <v>1.05</v>
          </cell>
          <cell r="T269">
            <v>-0.51</v>
          </cell>
          <cell r="U269">
            <v>2.42</v>
          </cell>
          <cell r="V269">
            <v>0.56999999999999995</v>
          </cell>
          <cell r="W269">
            <v>105.6</v>
          </cell>
          <cell r="X269">
            <v>1.1000000000000001</v>
          </cell>
          <cell r="Y269">
            <v>107.2</v>
          </cell>
          <cell r="Z269">
            <v>4.0999999999999996</v>
          </cell>
          <cell r="AA269">
            <v>147.9</v>
          </cell>
          <cell r="AB269">
            <v>28.1</v>
          </cell>
          <cell r="AC269">
            <v>10.1</v>
          </cell>
          <cell r="AD269">
            <v>-94.5</v>
          </cell>
        </row>
        <row r="270">
          <cell r="B270" t="str">
            <v>金融業，保険業</v>
          </cell>
          <cell r="C270">
            <v>64</v>
          </cell>
          <cell r="D270">
            <v>-36</v>
          </cell>
          <cell r="E270">
            <v>66</v>
          </cell>
          <cell r="F270">
            <v>-36</v>
          </cell>
          <cell r="G270">
            <v>69.599999999999994</v>
          </cell>
          <cell r="H270">
            <v>-31.7</v>
          </cell>
          <cell r="I270">
            <v>65.900000000000006</v>
          </cell>
          <cell r="J270">
            <v>-29.3</v>
          </cell>
          <cell r="K270">
            <v>65</v>
          </cell>
          <cell r="L270">
            <v>-29.6</v>
          </cell>
          <cell r="M270">
            <v>72.3</v>
          </cell>
          <cell r="N270">
            <v>-25.9</v>
          </cell>
          <cell r="O270">
            <v>6.7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61.2</v>
          </cell>
          <cell r="X270">
            <v>-38.700000000000003</v>
          </cell>
          <cell r="Y270">
            <v>63.2</v>
          </cell>
          <cell r="Z270">
            <v>-38.6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124.4</v>
          </cell>
          <cell r="D271">
            <v>26.6</v>
          </cell>
          <cell r="E271">
            <v>125.5</v>
          </cell>
          <cell r="F271">
            <v>26.5</v>
          </cell>
          <cell r="G271">
            <v>129.69999999999999</v>
          </cell>
          <cell r="H271">
            <v>29.6</v>
          </cell>
          <cell r="I271">
            <v>89.5</v>
          </cell>
          <cell r="J271">
            <v>5.7</v>
          </cell>
          <cell r="K271">
            <v>91.8</v>
          </cell>
          <cell r="L271">
            <v>7.9</v>
          </cell>
          <cell r="M271">
            <v>0</v>
          </cell>
          <cell r="N271">
            <v>-100</v>
          </cell>
          <cell r="O271">
            <v>78.900000000000006</v>
          </cell>
          <cell r="P271">
            <v>-37.200000000000003</v>
          </cell>
          <cell r="Q271" t="str">
            <v>-</v>
          </cell>
          <cell r="R271" t="str">
            <v>-</v>
          </cell>
          <cell r="S271">
            <v>0</v>
          </cell>
          <cell r="T271">
            <v>-0.41</v>
          </cell>
          <cell r="U271">
            <v>1.33</v>
          </cell>
          <cell r="V271">
            <v>-2.37</v>
          </cell>
          <cell r="W271">
            <v>119</v>
          </cell>
          <cell r="X271">
            <v>21.3</v>
          </cell>
          <cell r="Y271">
            <v>120.1</v>
          </cell>
          <cell r="Z271">
            <v>21.3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66.7</v>
          </cell>
          <cell r="D272">
            <v>-32.9</v>
          </cell>
          <cell r="E272">
            <v>71.8</v>
          </cell>
          <cell r="F272">
            <v>-32.9</v>
          </cell>
          <cell r="G272">
            <v>74.8</v>
          </cell>
          <cell r="H272">
            <v>-30.9</v>
          </cell>
          <cell r="I272">
            <v>74.400000000000006</v>
          </cell>
          <cell r="J272">
            <v>-25.6</v>
          </cell>
          <cell r="K272">
            <v>78.599999999999994</v>
          </cell>
          <cell r="L272">
            <v>-19.100000000000001</v>
          </cell>
          <cell r="M272">
            <v>0</v>
          </cell>
          <cell r="N272">
            <v>-100</v>
          </cell>
          <cell r="O272">
            <v>30.1</v>
          </cell>
          <cell r="P272">
            <v>-44.4</v>
          </cell>
          <cell r="Q272" t="str">
            <v>-</v>
          </cell>
          <cell r="R272" t="str">
            <v>-</v>
          </cell>
          <cell r="S272">
            <v>0</v>
          </cell>
          <cell r="T272">
            <v>0</v>
          </cell>
          <cell r="U272">
            <v>4.3899999999999997</v>
          </cell>
          <cell r="V272">
            <v>3.42</v>
          </cell>
          <cell r="W272">
            <v>63.8</v>
          </cell>
          <cell r="X272">
            <v>-35.700000000000003</v>
          </cell>
          <cell r="Y272">
            <v>68.7</v>
          </cell>
          <cell r="Z272">
            <v>-35.700000000000003</v>
          </cell>
          <cell r="AA272">
            <v>2.8</v>
          </cell>
          <cell r="AB272">
            <v>-96.5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101.3</v>
          </cell>
          <cell r="D273">
            <v>5.9</v>
          </cell>
          <cell r="E273">
            <v>99.5</v>
          </cell>
          <cell r="F273">
            <v>3.8</v>
          </cell>
          <cell r="G273">
            <v>98.1</v>
          </cell>
          <cell r="H273">
            <v>3.4</v>
          </cell>
          <cell r="I273">
            <v>99.7</v>
          </cell>
          <cell r="J273">
            <v>3.4</v>
          </cell>
          <cell r="K273">
            <v>98.3</v>
          </cell>
          <cell r="L273">
            <v>3.9</v>
          </cell>
          <cell r="M273">
            <v>184.6</v>
          </cell>
          <cell r="N273">
            <v>-7.7</v>
          </cell>
          <cell r="O273">
            <v>97.5</v>
          </cell>
          <cell r="P273">
            <v>-6.3</v>
          </cell>
          <cell r="Q273" t="str">
            <v>-</v>
          </cell>
          <cell r="R273" t="str">
            <v>-</v>
          </cell>
          <cell r="S273">
            <v>1.84</v>
          </cell>
          <cell r="T273">
            <v>0.9</v>
          </cell>
          <cell r="U273">
            <v>1.69</v>
          </cell>
          <cell r="V273">
            <v>-0.91</v>
          </cell>
          <cell r="W273">
            <v>96.9</v>
          </cell>
          <cell r="X273">
            <v>1.5</v>
          </cell>
          <cell r="Y273">
            <v>95.2</v>
          </cell>
          <cell r="Z273">
            <v>-0.5</v>
          </cell>
          <cell r="AA273">
            <v>178.3</v>
          </cell>
          <cell r="AB273">
            <v>18.2</v>
          </cell>
          <cell r="AC273">
            <v>204.9</v>
          </cell>
          <cell r="AD273">
            <v>0</v>
          </cell>
        </row>
        <row r="274">
          <cell r="B274" t="str">
            <v>生活関連サービス業，娯楽業</v>
          </cell>
          <cell r="C274">
            <v>152.30000000000001</v>
          </cell>
          <cell r="D274">
            <v>100.9</v>
          </cell>
          <cell r="E274">
            <v>152.4</v>
          </cell>
          <cell r="F274">
            <v>101.1</v>
          </cell>
          <cell r="G274">
            <v>157.80000000000001</v>
          </cell>
          <cell r="H274">
            <v>99</v>
          </cell>
          <cell r="I274">
            <v>115.4</v>
          </cell>
          <cell r="J274">
            <v>40.4</v>
          </cell>
          <cell r="K274">
            <v>104.6</v>
          </cell>
          <cell r="L274">
            <v>27.1</v>
          </cell>
          <cell r="M274">
            <v>2500</v>
          </cell>
          <cell r="N274">
            <v>7407.5</v>
          </cell>
          <cell r="O274">
            <v>63.2</v>
          </cell>
          <cell r="P274">
            <v>-20.7</v>
          </cell>
          <cell r="Q274" t="str">
            <v>-</v>
          </cell>
          <cell r="R274" t="str">
            <v>-</v>
          </cell>
          <cell r="S274">
            <v>1.07</v>
          </cell>
          <cell r="T274">
            <v>-0.42</v>
          </cell>
          <cell r="U274">
            <v>1.82</v>
          </cell>
          <cell r="V274">
            <v>1.82</v>
          </cell>
          <cell r="W274">
            <v>145.69999999999999</v>
          </cell>
          <cell r="X274">
            <v>92.7</v>
          </cell>
          <cell r="Y274">
            <v>145.80000000000001</v>
          </cell>
          <cell r="Z274">
            <v>92.9</v>
          </cell>
          <cell r="AA274">
            <v>58</v>
          </cell>
          <cell r="AB274">
            <v>281.60000000000002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139.4</v>
          </cell>
          <cell r="D275">
            <v>18.2</v>
          </cell>
          <cell r="E275">
            <v>140.9</v>
          </cell>
          <cell r="F275">
            <v>16.7</v>
          </cell>
          <cell r="G275">
            <v>141.4</v>
          </cell>
          <cell r="H275">
            <v>16.899999999999999</v>
          </cell>
          <cell r="I275">
            <v>162.1</v>
          </cell>
          <cell r="J275">
            <v>13.4</v>
          </cell>
          <cell r="K275">
            <v>163.5</v>
          </cell>
          <cell r="L275">
            <v>13.5</v>
          </cell>
          <cell r="M275">
            <v>60</v>
          </cell>
          <cell r="N275">
            <v>-25</v>
          </cell>
          <cell r="O275">
            <v>92.3</v>
          </cell>
          <cell r="P275">
            <v>12.8</v>
          </cell>
          <cell r="Q275" t="str">
            <v>-</v>
          </cell>
          <cell r="R275" t="str">
            <v>-</v>
          </cell>
          <cell r="S275">
            <v>0.44</v>
          </cell>
          <cell r="T275">
            <v>0.19</v>
          </cell>
          <cell r="U275">
            <v>0.33</v>
          </cell>
          <cell r="V275">
            <v>0.12</v>
          </cell>
          <cell r="W275">
            <v>133.4</v>
          </cell>
          <cell r="X275">
            <v>13.3</v>
          </cell>
          <cell r="Y275">
            <v>134.80000000000001</v>
          </cell>
          <cell r="Z275">
            <v>11.9</v>
          </cell>
          <cell r="AA275">
            <v>72</v>
          </cell>
          <cell r="AB275">
            <v>-6.9</v>
          </cell>
          <cell r="AC275">
            <v>25.6</v>
          </cell>
          <cell r="AD275">
            <v>0</v>
          </cell>
        </row>
        <row r="276">
          <cell r="B276" t="str">
            <v>医療，福祉</v>
          </cell>
          <cell r="C276">
            <v>81.599999999999994</v>
          </cell>
          <cell r="D276">
            <v>5.2</v>
          </cell>
          <cell r="E276">
            <v>89</v>
          </cell>
          <cell r="F276">
            <v>5.0999999999999996</v>
          </cell>
          <cell r="G276">
            <v>85.4</v>
          </cell>
          <cell r="H276">
            <v>6.5</v>
          </cell>
          <cell r="I276">
            <v>92.4</v>
          </cell>
          <cell r="J276">
            <v>-1.3</v>
          </cell>
          <cell r="K276">
            <v>91.9</v>
          </cell>
          <cell r="L276">
            <v>-1.6</v>
          </cell>
          <cell r="M276">
            <v>140</v>
          </cell>
          <cell r="N276">
            <v>16.7</v>
          </cell>
          <cell r="O276">
            <v>98</v>
          </cell>
          <cell r="P276">
            <v>-5.0999999999999996</v>
          </cell>
          <cell r="Q276" t="str">
            <v>-</v>
          </cell>
          <cell r="R276" t="str">
            <v>-</v>
          </cell>
          <cell r="S276">
            <v>1.71</v>
          </cell>
          <cell r="T276">
            <v>-0.82</v>
          </cell>
          <cell r="U276">
            <v>0.69</v>
          </cell>
          <cell r="V276">
            <v>-4.22</v>
          </cell>
          <cell r="W276">
            <v>78.099999999999994</v>
          </cell>
          <cell r="X276">
            <v>0.9</v>
          </cell>
          <cell r="Y276">
            <v>85.2</v>
          </cell>
          <cell r="Z276">
            <v>0.8</v>
          </cell>
          <cell r="AA276">
            <v>297.89999999999998</v>
          </cell>
          <cell r="AB276">
            <v>-13.9</v>
          </cell>
          <cell r="AC276">
            <v>0.8</v>
          </cell>
          <cell r="AD276">
            <v>700</v>
          </cell>
        </row>
        <row r="277">
          <cell r="B277" t="str">
            <v>複合サービス事業</v>
          </cell>
          <cell r="C277">
            <v>80.3</v>
          </cell>
          <cell r="D277">
            <v>-22.9</v>
          </cell>
          <cell r="E277">
            <v>86.8</v>
          </cell>
          <cell r="F277">
            <v>-15.2</v>
          </cell>
          <cell r="G277">
            <v>90.2</v>
          </cell>
          <cell r="H277">
            <v>-13.2</v>
          </cell>
          <cell r="I277">
            <v>94.6</v>
          </cell>
          <cell r="J277">
            <v>-3.6</v>
          </cell>
          <cell r="K277">
            <v>98.5</v>
          </cell>
          <cell r="L277">
            <v>-1.8</v>
          </cell>
          <cell r="M277">
            <v>4.3</v>
          </cell>
          <cell r="N277">
            <v>-90.8</v>
          </cell>
          <cell r="O277">
            <v>131.9</v>
          </cell>
          <cell r="P277">
            <v>24.6</v>
          </cell>
          <cell r="Q277" t="str">
            <v>-</v>
          </cell>
          <cell r="R277" t="str">
            <v>-</v>
          </cell>
          <cell r="S277">
            <v>7.53</v>
          </cell>
          <cell r="T277">
            <v>6.74</v>
          </cell>
          <cell r="U277">
            <v>0</v>
          </cell>
          <cell r="V277">
            <v>-0.79</v>
          </cell>
          <cell r="W277">
            <v>76.8</v>
          </cell>
          <cell r="X277">
            <v>-26.2</v>
          </cell>
          <cell r="Y277">
            <v>83.1</v>
          </cell>
          <cell r="Z277">
            <v>-18.600000000000001</v>
          </cell>
          <cell r="AA277">
            <v>17.399999999999999</v>
          </cell>
          <cell r="AB277">
            <v>-74.7</v>
          </cell>
          <cell r="AC277">
            <v>0</v>
          </cell>
          <cell r="AD277">
            <v>-100</v>
          </cell>
        </row>
        <row r="278">
          <cell r="B278" t="str">
            <v>サービス業（他に分類されないもの）</v>
          </cell>
          <cell r="C278">
            <v>91.4</v>
          </cell>
          <cell r="D278">
            <v>-10</v>
          </cell>
          <cell r="E278">
            <v>93.2</v>
          </cell>
          <cell r="F278">
            <v>-9.9</v>
          </cell>
          <cell r="G278">
            <v>94.3</v>
          </cell>
          <cell r="H278">
            <v>-7.9</v>
          </cell>
          <cell r="I278">
            <v>90.9</v>
          </cell>
          <cell r="J278">
            <v>-7.2</v>
          </cell>
          <cell r="K278">
            <v>92.2</v>
          </cell>
          <cell r="L278">
            <v>-5.3</v>
          </cell>
          <cell r="M278">
            <v>51.6</v>
          </cell>
          <cell r="N278">
            <v>-54.3</v>
          </cell>
          <cell r="O278">
            <v>105.9</v>
          </cell>
          <cell r="P278">
            <v>9.1999999999999993</v>
          </cell>
          <cell r="Q278" t="str">
            <v>-</v>
          </cell>
          <cell r="R278" t="str">
            <v>-</v>
          </cell>
          <cell r="S278">
            <v>4.87</v>
          </cell>
          <cell r="T278">
            <v>1.1399999999999999</v>
          </cell>
          <cell r="U278">
            <v>4.1500000000000004</v>
          </cell>
          <cell r="V278">
            <v>-1.61</v>
          </cell>
          <cell r="W278">
            <v>87.5</v>
          </cell>
          <cell r="X278">
            <v>-13.7</v>
          </cell>
          <cell r="Y278">
            <v>89.2</v>
          </cell>
          <cell r="Z278">
            <v>-13.6</v>
          </cell>
          <cell r="AA278">
            <v>62.4</v>
          </cell>
          <cell r="AB278">
            <v>-52.6</v>
          </cell>
          <cell r="AC278">
            <v>0.7</v>
          </cell>
          <cell r="AD278">
            <v>-93.4</v>
          </cell>
        </row>
        <row r="279">
          <cell r="B279" t="str">
            <v>食料品・たばこ</v>
          </cell>
          <cell r="C279">
            <v>86.6</v>
          </cell>
          <cell r="D279">
            <v>-7.1</v>
          </cell>
          <cell r="E279">
            <v>89.8</v>
          </cell>
          <cell r="F279">
            <v>-6.9</v>
          </cell>
          <cell r="G279">
            <v>91.5</v>
          </cell>
          <cell r="H279">
            <v>-4.0999999999999996</v>
          </cell>
          <cell r="I279">
            <v>79.599999999999994</v>
          </cell>
          <cell r="J279">
            <v>-10.1</v>
          </cell>
          <cell r="K279">
            <v>81.5</v>
          </cell>
          <cell r="L279">
            <v>-8.3000000000000007</v>
          </cell>
          <cell r="M279">
            <v>51.9</v>
          </cell>
          <cell r="N279">
            <v>-37.5</v>
          </cell>
          <cell r="O279">
            <v>73.2</v>
          </cell>
          <cell r="P279">
            <v>-21.7</v>
          </cell>
          <cell r="Q279" t="str">
            <v>-</v>
          </cell>
          <cell r="R279" t="str">
            <v>-</v>
          </cell>
          <cell r="S279">
            <v>0.05</v>
          </cell>
          <cell r="T279">
            <v>-4.38</v>
          </cell>
          <cell r="U279">
            <v>2.33</v>
          </cell>
          <cell r="V279">
            <v>-2.17</v>
          </cell>
          <cell r="W279">
            <v>82.9</v>
          </cell>
          <cell r="X279">
            <v>-10.9</v>
          </cell>
          <cell r="Y279">
            <v>85.9</v>
          </cell>
          <cell r="Z279">
            <v>-10.8</v>
          </cell>
          <cell r="AA279">
            <v>46.2</v>
          </cell>
          <cell r="AB279">
            <v>-62.9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112.4</v>
          </cell>
          <cell r="D280">
            <v>60.1</v>
          </cell>
          <cell r="E280">
            <v>116.7</v>
          </cell>
          <cell r="F280">
            <v>60.1</v>
          </cell>
          <cell r="G280">
            <v>114</v>
          </cell>
          <cell r="H280">
            <v>54.3</v>
          </cell>
          <cell r="I280">
            <v>97.6</v>
          </cell>
          <cell r="J280">
            <v>36.9</v>
          </cell>
          <cell r="K280">
            <v>95.8</v>
          </cell>
          <cell r="L280">
            <v>33.200000000000003</v>
          </cell>
          <cell r="M280">
            <v>280</v>
          </cell>
          <cell r="N280">
            <v>0</v>
          </cell>
          <cell r="O280">
            <v>67.7</v>
          </cell>
          <cell r="P280">
            <v>41.3</v>
          </cell>
          <cell r="Q280" t="str">
            <v>-</v>
          </cell>
          <cell r="R280" t="str">
            <v>-</v>
          </cell>
          <cell r="S280">
            <v>0</v>
          </cell>
          <cell r="T280">
            <v>0</v>
          </cell>
          <cell r="U280">
            <v>0</v>
          </cell>
          <cell r="V280">
            <v>-7.07</v>
          </cell>
          <cell r="W280">
            <v>107.6</v>
          </cell>
          <cell r="X280">
            <v>53.5</v>
          </cell>
          <cell r="Y280">
            <v>111.7</v>
          </cell>
          <cell r="Z280">
            <v>53.4</v>
          </cell>
          <cell r="AA280">
            <v>293.60000000000002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133.6</v>
          </cell>
          <cell r="D281">
            <v>-7</v>
          </cell>
          <cell r="E281">
            <v>139</v>
          </cell>
          <cell r="F281">
            <v>-6.4</v>
          </cell>
          <cell r="G281">
            <v>136.19999999999999</v>
          </cell>
          <cell r="H281">
            <v>-8.6999999999999993</v>
          </cell>
          <cell r="I281">
            <v>110.8</v>
          </cell>
          <cell r="J281">
            <v>-16.3</v>
          </cell>
          <cell r="K281">
            <v>113</v>
          </cell>
          <cell r="L281">
            <v>-14.7</v>
          </cell>
          <cell r="M281">
            <v>7.1</v>
          </cell>
          <cell r="N281">
            <v>-94.5</v>
          </cell>
          <cell r="O281">
            <v>91.6</v>
          </cell>
          <cell r="P281">
            <v>206.4</v>
          </cell>
          <cell r="Q281" t="str">
            <v>-</v>
          </cell>
          <cell r="R281" t="str">
            <v>-</v>
          </cell>
          <cell r="S281">
            <v>0</v>
          </cell>
          <cell r="T281">
            <v>-10.87</v>
          </cell>
          <cell r="U281">
            <v>6.67</v>
          </cell>
          <cell r="V281">
            <v>-4.2</v>
          </cell>
          <cell r="W281">
            <v>127.8</v>
          </cell>
          <cell r="X281">
            <v>-10.8</v>
          </cell>
          <cell r="Y281">
            <v>133</v>
          </cell>
          <cell r="Z281">
            <v>-10.3</v>
          </cell>
          <cell r="AA281">
            <v>243.7</v>
          </cell>
          <cell r="AB281">
            <v>88.6</v>
          </cell>
          <cell r="AC281">
            <v>1.3</v>
          </cell>
          <cell r="AD281">
            <v>-84.3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48</v>
          </cell>
          <cell r="D284">
            <v>-2.2000000000000002</v>
          </cell>
          <cell r="E284">
            <v>57.3</v>
          </cell>
          <cell r="F284">
            <v>-2.2000000000000002</v>
          </cell>
          <cell r="G284">
            <v>58.6</v>
          </cell>
          <cell r="H284">
            <v>-3.1</v>
          </cell>
          <cell r="I284">
            <v>54.8</v>
          </cell>
          <cell r="J284">
            <v>1.7</v>
          </cell>
          <cell r="K284">
            <v>56</v>
          </cell>
          <cell r="L284">
            <v>0.9</v>
          </cell>
          <cell r="M284">
            <v>17.5</v>
          </cell>
          <cell r="N284">
            <v>600</v>
          </cell>
          <cell r="O284">
            <v>190.6</v>
          </cell>
          <cell r="P284">
            <v>-1.7</v>
          </cell>
          <cell r="Q284" t="str">
            <v>-</v>
          </cell>
          <cell r="R284" t="str">
            <v>-</v>
          </cell>
          <cell r="S284">
            <v>5.17</v>
          </cell>
          <cell r="T284">
            <v>2.67</v>
          </cell>
          <cell r="U284">
            <v>0.86</v>
          </cell>
          <cell r="V284">
            <v>0.86</v>
          </cell>
          <cell r="W284">
            <v>45.9</v>
          </cell>
          <cell r="X284">
            <v>-6.3</v>
          </cell>
          <cell r="Y284">
            <v>54.8</v>
          </cell>
          <cell r="Z284">
            <v>-6.3</v>
          </cell>
          <cell r="AA284">
            <v>19.399999999999999</v>
          </cell>
          <cell r="AB284">
            <v>781.8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53.5</v>
          </cell>
          <cell r="D285">
            <v>-13.7</v>
          </cell>
          <cell r="E285">
            <v>60.4</v>
          </cell>
          <cell r="F285">
            <v>-13.7</v>
          </cell>
          <cell r="G285">
            <v>63.2</v>
          </cell>
          <cell r="H285">
            <v>-5.4</v>
          </cell>
          <cell r="I285">
            <v>77.099999999999994</v>
          </cell>
          <cell r="J285">
            <v>-16.3</v>
          </cell>
          <cell r="K285">
            <v>78</v>
          </cell>
          <cell r="L285">
            <v>-11</v>
          </cell>
          <cell r="M285">
            <v>6.7</v>
          </cell>
          <cell r="N285">
            <v>-98.1</v>
          </cell>
          <cell r="O285">
            <v>135.9</v>
          </cell>
          <cell r="P285">
            <v>47.2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10.81</v>
          </cell>
          <cell r="V285">
            <v>10.81</v>
          </cell>
          <cell r="W285">
            <v>51.2</v>
          </cell>
          <cell r="X285">
            <v>-17.3</v>
          </cell>
          <cell r="Y285">
            <v>57.8</v>
          </cell>
          <cell r="Z285">
            <v>-17.3</v>
          </cell>
          <cell r="AA285">
            <v>5.2</v>
          </cell>
          <cell r="AB285">
            <v>-96.2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118.8</v>
          </cell>
          <cell r="D286">
            <v>-0.4</v>
          </cell>
          <cell r="E286">
            <v>120.3</v>
          </cell>
          <cell r="F286">
            <v>-5.3</v>
          </cell>
          <cell r="G286">
            <v>118.6</v>
          </cell>
          <cell r="H286">
            <v>4.4000000000000004</v>
          </cell>
          <cell r="I286">
            <v>134.4</v>
          </cell>
          <cell r="J286">
            <v>-20.3</v>
          </cell>
          <cell r="K286">
            <v>133.9</v>
          </cell>
          <cell r="L286">
            <v>-16.5</v>
          </cell>
          <cell r="M286">
            <v>183.3</v>
          </cell>
          <cell r="N286">
            <v>-84.3</v>
          </cell>
          <cell r="O286">
            <v>441.3</v>
          </cell>
          <cell r="P286">
            <v>681.1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113.7</v>
          </cell>
          <cell r="X286">
            <v>-4.5</v>
          </cell>
          <cell r="Y286">
            <v>115.1</v>
          </cell>
          <cell r="Z286">
            <v>-9.1999999999999993</v>
          </cell>
          <cell r="AA286">
            <v>323.5</v>
          </cell>
          <cell r="AB286">
            <v>-82.5</v>
          </cell>
          <cell r="AC286">
            <v>23.6</v>
          </cell>
          <cell r="AD286">
            <v>0</v>
          </cell>
        </row>
        <row r="287">
          <cell r="B287" t="str">
            <v>ゴム製品</v>
          </cell>
          <cell r="C287">
            <v>125.1</v>
          </cell>
          <cell r="D287">
            <v>-1.5</v>
          </cell>
          <cell r="E287">
            <v>130.6</v>
          </cell>
          <cell r="F287">
            <v>2.9</v>
          </cell>
          <cell r="G287">
            <v>130.9</v>
          </cell>
          <cell r="H287">
            <v>3.6</v>
          </cell>
          <cell r="I287">
            <v>99.5</v>
          </cell>
          <cell r="J287">
            <v>6.9</v>
          </cell>
          <cell r="K287">
            <v>98.2</v>
          </cell>
          <cell r="L287">
            <v>6.4</v>
          </cell>
          <cell r="M287">
            <v>225</v>
          </cell>
          <cell r="N287">
            <v>38.5</v>
          </cell>
          <cell r="O287">
            <v>53.4</v>
          </cell>
          <cell r="P287">
            <v>-26.2</v>
          </cell>
          <cell r="Q287" t="str">
            <v>-</v>
          </cell>
          <cell r="R287" t="str">
            <v>-</v>
          </cell>
          <cell r="S287">
            <v>0</v>
          </cell>
          <cell r="T287">
            <v>-5</v>
          </cell>
          <cell r="U287">
            <v>0</v>
          </cell>
          <cell r="V287">
            <v>0</v>
          </cell>
          <cell r="W287">
            <v>119.7</v>
          </cell>
          <cell r="X287">
            <v>-5.5</v>
          </cell>
          <cell r="Y287">
            <v>125</v>
          </cell>
          <cell r="Z287">
            <v>-1.3</v>
          </cell>
          <cell r="AA287">
            <v>70.900000000000006</v>
          </cell>
          <cell r="AB287">
            <v>-52.4</v>
          </cell>
          <cell r="AC287">
            <v>38.799999999999997</v>
          </cell>
          <cell r="AD287">
            <v>-39.700000000000003</v>
          </cell>
        </row>
        <row r="288">
          <cell r="B288" t="str">
            <v>窯業・土石製品</v>
          </cell>
          <cell r="C288">
            <v>104.8</v>
          </cell>
          <cell r="D288">
            <v>0.6</v>
          </cell>
          <cell r="E288">
            <v>109.2</v>
          </cell>
          <cell r="F288">
            <v>9.1999999999999993</v>
          </cell>
          <cell r="G288">
            <v>110.6</v>
          </cell>
          <cell r="H288">
            <v>9.1999999999999993</v>
          </cell>
          <cell r="I288">
            <v>98.6</v>
          </cell>
          <cell r="J288">
            <v>0.9</v>
          </cell>
          <cell r="K288">
            <v>99.6</v>
          </cell>
          <cell r="L288">
            <v>0.8</v>
          </cell>
          <cell r="M288">
            <v>65.2</v>
          </cell>
          <cell r="N288">
            <v>15.4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1.69</v>
          </cell>
          <cell r="V288">
            <v>1.69</v>
          </cell>
          <cell r="W288">
            <v>100.3</v>
          </cell>
          <cell r="X288">
            <v>-3.6</v>
          </cell>
          <cell r="Y288">
            <v>104.5</v>
          </cell>
          <cell r="Z288">
            <v>4.7</v>
          </cell>
          <cell r="AA288">
            <v>63.5</v>
          </cell>
          <cell r="AB288">
            <v>15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129.80000000000001</v>
          </cell>
          <cell r="D291">
            <v>30.3</v>
          </cell>
          <cell r="E291">
            <v>131.30000000000001</v>
          </cell>
          <cell r="F291">
            <v>28.2</v>
          </cell>
          <cell r="G291">
            <v>109.3</v>
          </cell>
          <cell r="H291">
            <v>21.4</v>
          </cell>
          <cell r="I291">
            <v>125.5</v>
          </cell>
          <cell r="J291">
            <v>9.1</v>
          </cell>
          <cell r="K291">
            <v>105.4</v>
          </cell>
          <cell r="L291">
            <v>2.5</v>
          </cell>
          <cell r="M291">
            <v>7266.7</v>
          </cell>
          <cell r="N291">
            <v>63.9</v>
          </cell>
          <cell r="O291">
            <v>160.19999999999999</v>
          </cell>
          <cell r="P291">
            <v>10.3</v>
          </cell>
          <cell r="Q291" t="str">
            <v>-</v>
          </cell>
          <cell r="R291" t="str">
            <v>-</v>
          </cell>
          <cell r="S291">
            <v>6.22</v>
          </cell>
          <cell r="T291">
            <v>5.68</v>
          </cell>
          <cell r="U291">
            <v>0</v>
          </cell>
          <cell r="V291">
            <v>0</v>
          </cell>
          <cell r="W291">
            <v>124.2</v>
          </cell>
          <cell r="X291">
            <v>24.9</v>
          </cell>
          <cell r="Y291">
            <v>125.6</v>
          </cell>
          <cell r="Z291">
            <v>22.9</v>
          </cell>
          <cell r="AA291">
            <v>1489.6</v>
          </cell>
          <cell r="AB291">
            <v>71.900000000000006</v>
          </cell>
          <cell r="AC291">
            <v>13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99.2</v>
          </cell>
          <cell r="D294">
            <v>-17.5</v>
          </cell>
          <cell r="E294">
            <v>108.2</v>
          </cell>
          <cell r="F294">
            <v>-17.5</v>
          </cell>
          <cell r="G294">
            <v>107.9</v>
          </cell>
          <cell r="H294">
            <v>-14.6</v>
          </cell>
          <cell r="I294">
            <v>88.9</v>
          </cell>
          <cell r="J294">
            <v>-24</v>
          </cell>
          <cell r="K294">
            <v>88.7</v>
          </cell>
          <cell r="L294">
            <v>-19.399999999999999</v>
          </cell>
          <cell r="M294">
            <v>0</v>
          </cell>
          <cell r="N294">
            <v>0</v>
          </cell>
          <cell r="O294">
            <v>151.6</v>
          </cell>
          <cell r="P294">
            <v>63.5</v>
          </cell>
          <cell r="Q294" t="str">
            <v>-</v>
          </cell>
          <cell r="R294" t="str">
            <v>-</v>
          </cell>
          <cell r="S294">
            <v>1.08</v>
          </cell>
          <cell r="T294">
            <v>1.08</v>
          </cell>
          <cell r="U294">
            <v>0</v>
          </cell>
          <cell r="V294">
            <v>-1.71</v>
          </cell>
          <cell r="W294">
            <v>94.9</v>
          </cell>
          <cell r="X294">
            <v>-21</v>
          </cell>
          <cell r="Y294">
            <v>103.5</v>
          </cell>
          <cell r="Z294">
            <v>-20.9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88.3</v>
          </cell>
          <cell r="D295">
            <v>2.6</v>
          </cell>
          <cell r="E295">
            <v>92.2</v>
          </cell>
          <cell r="F295">
            <v>2.6</v>
          </cell>
          <cell r="G295">
            <v>94</v>
          </cell>
          <cell r="H295">
            <v>3.1</v>
          </cell>
          <cell r="I295">
            <v>90</v>
          </cell>
          <cell r="J295">
            <v>-7.9</v>
          </cell>
          <cell r="K295">
            <v>91.5</v>
          </cell>
          <cell r="L295">
            <v>-7.5</v>
          </cell>
          <cell r="M295">
            <v>15.8</v>
          </cell>
          <cell r="N295">
            <v>-57.1</v>
          </cell>
          <cell r="O295">
            <v>332.4</v>
          </cell>
          <cell r="P295">
            <v>44</v>
          </cell>
          <cell r="Q295" t="str">
            <v>-</v>
          </cell>
          <cell r="R295" t="str">
            <v>-</v>
          </cell>
          <cell r="S295">
            <v>0</v>
          </cell>
          <cell r="T295">
            <v>-2.33</v>
          </cell>
          <cell r="U295">
            <v>4.76</v>
          </cell>
          <cell r="V295">
            <v>1.85</v>
          </cell>
          <cell r="W295">
            <v>84.5</v>
          </cell>
          <cell r="X295">
            <v>-1.6</v>
          </cell>
          <cell r="Y295">
            <v>88.2</v>
          </cell>
          <cell r="Z295">
            <v>-1.7</v>
          </cell>
          <cell r="AA295">
            <v>16.100000000000001</v>
          </cell>
          <cell r="AB295">
            <v>-55.4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85.4</v>
          </cell>
          <cell r="D296">
            <v>11.8</v>
          </cell>
          <cell r="E296">
            <v>85.5</v>
          </cell>
          <cell r="F296">
            <v>11.8</v>
          </cell>
          <cell r="G296">
            <v>85.8</v>
          </cell>
          <cell r="H296">
            <v>13.6</v>
          </cell>
          <cell r="I296">
            <v>79.5</v>
          </cell>
          <cell r="J296">
            <v>-1.5</v>
          </cell>
          <cell r="K296">
            <v>79.7</v>
          </cell>
          <cell r="L296">
            <v>-0.1</v>
          </cell>
          <cell r="M296">
            <v>0</v>
          </cell>
          <cell r="N296">
            <v>-100</v>
          </cell>
          <cell r="O296">
            <v>5.3</v>
          </cell>
          <cell r="P296">
            <v>-75.5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-0.74</v>
          </cell>
          <cell r="W296">
            <v>81.7</v>
          </cell>
          <cell r="X296">
            <v>7.2</v>
          </cell>
          <cell r="Y296">
            <v>81.8</v>
          </cell>
          <cell r="Z296">
            <v>7.2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75.099999999999994</v>
          </cell>
          <cell r="D298">
            <v>-14.4</v>
          </cell>
          <cell r="E298">
            <v>78.2</v>
          </cell>
          <cell r="F298">
            <v>-14.3</v>
          </cell>
          <cell r="G298">
            <v>79.7</v>
          </cell>
          <cell r="H298">
            <v>-13.4</v>
          </cell>
          <cell r="I298">
            <v>94.8</v>
          </cell>
          <cell r="J298">
            <v>6.9</v>
          </cell>
          <cell r="K298">
            <v>96.7</v>
          </cell>
          <cell r="L298">
            <v>7.9</v>
          </cell>
          <cell r="M298">
            <v>0</v>
          </cell>
          <cell r="N298">
            <v>-100</v>
          </cell>
          <cell r="O298">
            <v>3.6</v>
          </cell>
          <cell r="P298">
            <v>-62.5</v>
          </cell>
          <cell r="Q298" t="str">
            <v>-</v>
          </cell>
          <cell r="R298" t="str">
            <v>-</v>
          </cell>
          <cell r="S298">
            <v>0</v>
          </cell>
          <cell r="T298">
            <v>-15.38</v>
          </cell>
          <cell r="U298">
            <v>0</v>
          </cell>
          <cell r="V298">
            <v>0</v>
          </cell>
          <cell r="W298">
            <v>71.900000000000006</v>
          </cell>
          <cell r="X298">
            <v>-17.8</v>
          </cell>
          <cell r="Y298">
            <v>74.8</v>
          </cell>
          <cell r="Z298">
            <v>-17.899999999999999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86.9</v>
          </cell>
          <cell r="D299">
            <v>-9.8000000000000007</v>
          </cell>
          <cell r="E299">
            <v>88.7</v>
          </cell>
          <cell r="F299">
            <v>-9.6999999999999993</v>
          </cell>
          <cell r="G299">
            <v>90.7</v>
          </cell>
          <cell r="H299">
            <v>-8.6999999999999993</v>
          </cell>
          <cell r="I299">
            <v>72.7</v>
          </cell>
          <cell r="J299">
            <v>-23.3</v>
          </cell>
          <cell r="K299">
            <v>73.7</v>
          </cell>
          <cell r="L299">
            <v>-22.5</v>
          </cell>
          <cell r="M299">
            <v>0</v>
          </cell>
          <cell r="N299">
            <v>-100</v>
          </cell>
          <cell r="O299">
            <v>41.8</v>
          </cell>
          <cell r="P299">
            <v>-65.400000000000006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-1.23</v>
          </cell>
          <cell r="U299">
            <v>0</v>
          </cell>
          <cell r="V299">
            <v>-2.4700000000000002</v>
          </cell>
          <cell r="W299">
            <v>83.2</v>
          </cell>
          <cell r="X299">
            <v>-13.4</v>
          </cell>
          <cell r="Y299">
            <v>84.9</v>
          </cell>
          <cell r="Z299">
            <v>-13.4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82.3</v>
          </cell>
          <cell r="D300">
            <v>-30.2</v>
          </cell>
          <cell r="E300">
            <v>89.5</v>
          </cell>
          <cell r="F300">
            <v>-30.2</v>
          </cell>
          <cell r="G300">
            <v>89.6</v>
          </cell>
          <cell r="H300">
            <v>-30.1</v>
          </cell>
          <cell r="I300">
            <v>111.4</v>
          </cell>
          <cell r="J300">
            <v>0.1</v>
          </cell>
          <cell r="K300">
            <v>111.5</v>
          </cell>
          <cell r="L300">
            <v>0.4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78.8</v>
          </cell>
          <cell r="X300">
            <v>-33.1</v>
          </cell>
          <cell r="Y300">
            <v>85.6</v>
          </cell>
          <cell r="Z300">
            <v>-33.1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209.1</v>
          </cell>
          <cell r="D303">
            <v>55.8</v>
          </cell>
          <cell r="E303">
            <v>217.3</v>
          </cell>
          <cell r="F303">
            <v>56.6</v>
          </cell>
          <cell r="G303">
            <v>222.4</v>
          </cell>
          <cell r="H303">
            <v>60.2</v>
          </cell>
          <cell r="I303">
            <v>149.19999999999999</v>
          </cell>
          <cell r="J303">
            <v>23.2</v>
          </cell>
          <cell r="K303">
            <v>151.69999999999999</v>
          </cell>
          <cell r="L303">
            <v>25.7</v>
          </cell>
          <cell r="M303">
            <v>22.2</v>
          </cell>
          <cell r="N303">
            <v>-84.6</v>
          </cell>
          <cell r="O303">
            <v>133.69999999999999</v>
          </cell>
          <cell r="P303">
            <v>37</v>
          </cell>
          <cell r="Q303" t="str">
            <v>-</v>
          </cell>
          <cell r="R303" t="str">
            <v>-</v>
          </cell>
          <cell r="S303">
            <v>2.29</v>
          </cell>
          <cell r="T303">
            <v>7.0000000000000007E-2</v>
          </cell>
          <cell r="U303">
            <v>1.77</v>
          </cell>
          <cell r="V303">
            <v>-0.45</v>
          </cell>
          <cell r="W303">
            <v>200.1</v>
          </cell>
          <cell r="X303">
            <v>49.4</v>
          </cell>
          <cell r="Y303">
            <v>207.9</v>
          </cell>
          <cell r="Z303">
            <v>50.1</v>
          </cell>
          <cell r="AA303">
            <v>23.6</v>
          </cell>
          <cell r="AB303">
            <v>-82.9</v>
          </cell>
          <cell r="AC303">
            <v>0</v>
          </cell>
          <cell r="AD303">
            <v>-100</v>
          </cell>
        </row>
        <row r="304">
          <cell r="B304" t="str">
            <v>小売業</v>
          </cell>
          <cell r="C304">
            <v>104.2</v>
          </cell>
          <cell r="D304">
            <v>1.4</v>
          </cell>
          <cell r="E304">
            <v>105.6</v>
          </cell>
          <cell r="F304">
            <v>4.3</v>
          </cell>
          <cell r="G304">
            <v>104.9</v>
          </cell>
          <cell r="H304">
            <v>3.9</v>
          </cell>
          <cell r="I304">
            <v>96</v>
          </cell>
          <cell r="J304">
            <v>-0.7</v>
          </cell>
          <cell r="K304">
            <v>95.1</v>
          </cell>
          <cell r="L304">
            <v>-0.4</v>
          </cell>
          <cell r="M304">
            <v>145</v>
          </cell>
          <cell r="N304">
            <v>-6.5</v>
          </cell>
          <cell r="O304">
            <v>131.69999999999999</v>
          </cell>
          <cell r="P304">
            <v>11.9</v>
          </cell>
          <cell r="Q304" t="str">
            <v>-</v>
          </cell>
          <cell r="R304" t="str">
            <v>-</v>
          </cell>
          <cell r="S304">
            <v>0.96</v>
          </cell>
          <cell r="T304">
            <v>-0.56000000000000005</v>
          </cell>
          <cell r="U304">
            <v>2.4700000000000002</v>
          </cell>
          <cell r="V304">
            <v>0.64</v>
          </cell>
          <cell r="W304">
            <v>99.7</v>
          </cell>
          <cell r="X304">
            <v>-2.8</v>
          </cell>
          <cell r="Y304">
            <v>101.1</v>
          </cell>
          <cell r="Z304">
            <v>0.1</v>
          </cell>
          <cell r="AA304">
            <v>162.30000000000001</v>
          </cell>
          <cell r="AB304">
            <v>42.4</v>
          </cell>
          <cell r="AC304">
            <v>11.6</v>
          </cell>
          <cell r="AD304">
            <v>-94.3</v>
          </cell>
        </row>
        <row r="305">
          <cell r="B305" t="str">
            <v>宿泊業</v>
          </cell>
          <cell r="C305">
            <v>144.69999999999999</v>
          </cell>
          <cell r="D305">
            <v>7.3</v>
          </cell>
          <cell r="E305">
            <v>137.19999999999999</v>
          </cell>
          <cell r="F305">
            <v>1.1000000000000001</v>
          </cell>
          <cell r="G305">
            <v>134.4</v>
          </cell>
          <cell r="H305">
            <v>1</v>
          </cell>
          <cell r="I305">
            <v>146.6</v>
          </cell>
          <cell r="J305">
            <v>0</v>
          </cell>
          <cell r="K305">
            <v>142.1</v>
          </cell>
          <cell r="L305">
            <v>-0.4</v>
          </cell>
          <cell r="M305">
            <v>350</v>
          </cell>
          <cell r="N305">
            <v>7.7</v>
          </cell>
          <cell r="O305">
            <v>97.7</v>
          </cell>
          <cell r="P305">
            <v>6.7</v>
          </cell>
          <cell r="Q305" t="str">
            <v>-</v>
          </cell>
          <cell r="R305" t="str">
            <v>-</v>
          </cell>
          <cell r="S305">
            <v>0.82</v>
          </cell>
          <cell r="T305">
            <v>-0.08</v>
          </cell>
          <cell r="U305">
            <v>3.26</v>
          </cell>
          <cell r="V305">
            <v>3.26</v>
          </cell>
          <cell r="W305">
            <v>138.5</v>
          </cell>
          <cell r="X305">
            <v>3</v>
          </cell>
          <cell r="Y305">
            <v>131.30000000000001</v>
          </cell>
          <cell r="Z305">
            <v>-3</v>
          </cell>
          <cell r="AA305">
            <v>270.8</v>
          </cell>
          <cell r="AB305">
            <v>3.4</v>
          </cell>
          <cell r="AC305">
            <v>203</v>
          </cell>
          <cell r="AD305">
            <v>0</v>
          </cell>
        </row>
        <row r="306">
          <cell r="B306" t="str">
            <v>Ｍ一括分</v>
          </cell>
          <cell r="C306">
            <v>88.2</v>
          </cell>
          <cell r="D306">
            <v>3.2</v>
          </cell>
          <cell r="E306">
            <v>88.2</v>
          </cell>
          <cell r="F306">
            <v>3.2</v>
          </cell>
          <cell r="G306">
            <v>87.2</v>
          </cell>
          <cell r="H306">
            <v>2.6</v>
          </cell>
          <cell r="I306">
            <v>86.7</v>
          </cell>
          <cell r="J306">
            <v>3.2</v>
          </cell>
          <cell r="K306">
            <v>86</v>
          </cell>
          <cell r="L306">
            <v>4</v>
          </cell>
          <cell r="M306">
            <v>128.6</v>
          </cell>
          <cell r="N306">
            <v>-18.100000000000001</v>
          </cell>
          <cell r="O306">
            <v>97.6</v>
          </cell>
          <cell r="P306">
            <v>-10</v>
          </cell>
          <cell r="Q306" t="str">
            <v>-</v>
          </cell>
          <cell r="R306" t="str">
            <v>-</v>
          </cell>
          <cell r="S306">
            <v>2.21</v>
          </cell>
          <cell r="T306">
            <v>1.26</v>
          </cell>
          <cell r="U306">
            <v>1.1200000000000001</v>
          </cell>
          <cell r="V306">
            <v>-2.2200000000000002</v>
          </cell>
          <cell r="W306">
            <v>84.4</v>
          </cell>
          <cell r="X306">
            <v>-1.1000000000000001</v>
          </cell>
          <cell r="Y306">
            <v>84.4</v>
          </cell>
          <cell r="Z306">
            <v>-1.1000000000000001</v>
          </cell>
          <cell r="AA306">
            <v>143.69999999999999</v>
          </cell>
          <cell r="AB306">
            <v>22.3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72.2</v>
          </cell>
          <cell r="D307">
            <v>10.199999999999999</v>
          </cell>
          <cell r="E307">
            <v>79.599999999999994</v>
          </cell>
          <cell r="F307">
            <v>10.199999999999999</v>
          </cell>
          <cell r="G307">
            <v>75.3</v>
          </cell>
          <cell r="H307">
            <v>11.9</v>
          </cell>
          <cell r="I307">
            <v>92.8</v>
          </cell>
          <cell r="J307">
            <v>1.5</v>
          </cell>
          <cell r="K307">
            <v>92.7</v>
          </cell>
          <cell r="L307">
            <v>1.3</v>
          </cell>
          <cell r="M307">
            <v>100</v>
          </cell>
          <cell r="N307">
            <v>20</v>
          </cell>
          <cell r="O307">
            <v>78.2</v>
          </cell>
          <cell r="P307">
            <v>-15.6</v>
          </cell>
          <cell r="Q307" t="str">
            <v>-</v>
          </cell>
          <cell r="R307" t="str">
            <v>-</v>
          </cell>
          <cell r="S307">
            <v>1.68</v>
          </cell>
          <cell r="T307">
            <v>1.49</v>
          </cell>
          <cell r="U307">
            <v>1.04</v>
          </cell>
          <cell r="V307">
            <v>-3.37</v>
          </cell>
          <cell r="W307">
            <v>69.099999999999994</v>
          </cell>
          <cell r="X307">
            <v>5.7</v>
          </cell>
          <cell r="Y307">
            <v>76.2</v>
          </cell>
          <cell r="Z307">
            <v>5.7</v>
          </cell>
          <cell r="AA307">
            <v>247.7</v>
          </cell>
          <cell r="AB307">
            <v>-5.4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92.6</v>
          </cell>
          <cell r="D308">
            <v>1.8</v>
          </cell>
          <cell r="E308">
            <v>98.9</v>
          </cell>
          <cell r="F308">
            <v>1.4</v>
          </cell>
          <cell r="G308">
            <v>97.9</v>
          </cell>
          <cell r="H308">
            <v>1.3</v>
          </cell>
          <cell r="I308">
            <v>89.2</v>
          </cell>
          <cell r="J308">
            <v>-3.8</v>
          </cell>
          <cell r="K308">
            <v>88.5</v>
          </cell>
          <cell r="L308">
            <v>-4.3</v>
          </cell>
          <cell r="M308">
            <v>400</v>
          </cell>
          <cell r="N308">
            <v>100</v>
          </cell>
          <cell r="O308">
            <v>118.1</v>
          </cell>
          <cell r="P308">
            <v>14.9</v>
          </cell>
          <cell r="Q308" t="str">
            <v>-</v>
          </cell>
          <cell r="R308" t="str">
            <v>-</v>
          </cell>
          <cell r="S308">
            <v>1.76</v>
          </cell>
          <cell r="T308">
            <v>-5.52</v>
          </cell>
          <cell r="U308">
            <v>0.19</v>
          </cell>
          <cell r="V308">
            <v>-5.72</v>
          </cell>
          <cell r="W308">
            <v>88.6</v>
          </cell>
          <cell r="X308">
            <v>-2.4</v>
          </cell>
          <cell r="Y308">
            <v>94.6</v>
          </cell>
          <cell r="Z308">
            <v>-2.8</v>
          </cell>
          <cell r="AA308">
            <v>779.7</v>
          </cell>
          <cell r="AB308">
            <v>17.7</v>
          </cell>
          <cell r="AC308">
            <v>3.3</v>
          </cell>
          <cell r="AD308">
            <v>1000</v>
          </cell>
        </row>
        <row r="309">
          <cell r="B309" t="str">
            <v>職業紹介・派遣業</v>
          </cell>
          <cell r="C309">
            <v>99.9</v>
          </cell>
          <cell r="D309">
            <v>0.1</v>
          </cell>
          <cell r="E309">
            <v>100.1</v>
          </cell>
          <cell r="F309">
            <v>0.5</v>
          </cell>
          <cell r="G309">
            <v>100.8</v>
          </cell>
          <cell r="H309">
            <v>1.5</v>
          </cell>
          <cell r="I309">
            <v>89.6</v>
          </cell>
          <cell r="J309">
            <v>-4.4000000000000004</v>
          </cell>
          <cell r="K309">
            <v>89.5</v>
          </cell>
          <cell r="L309">
            <v>-4.2</v>
          </cell>
          <cell r="M309">
            <v>88.9</v>
          </cell>
          <cell r="N309">
            <v>-14.3</v>
          </cell>
          <cell r="O309">
            <v>94.8</v>
          </cell>
          <cell r="P309">
            <v>-22.4</v>
          </cell>
          <cell r="Q309" t="str">
            <v>-</v>
          </cell>
          <cell r="R309" t="str">
            <v>-</v>
          </cell>
          <cell r="S309">
            <v>7.43</v>
          </cell>
          <cell r="T309">
            <v>0.53</v>
          </cell>
          <cell r="U309">
            <v>10.08</v>
          </cell>
          <cell r="V309">
            <v>-0.88</v>
          </cell>
          <cell r="W309">
            <v>95.6</v>
          </cell>
          <cell r="X309">
            <v>-4</v>
          </cell>
          <cell r="Y309">
            <v>95.8</v>
          </cell>
          <cell r="Z309">
            <v>-3.6</v>
          </cell>
          <cell r="AA309">
            <v>82.6</v>
          </cell>
          <cell r="AB309">
            <v>-22.4</v>
          </cell>
          <cell r="AC309">
            <v>30.5</v>
          </cell>
          <cell r="AD309">
            <v>-82.4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90.2</v>
          </cell>
          <cell r="D311">
            <v>-10.7</v>
          </cell>
          <cell r="E311">
            <v>92.4</v>
          </cell>
          <cell r="F311">
            <v>-10.6</v>
          </cell>
          <cell r="G311">
            <v>93.6</v>
          </cell>
          <cell r="H311">
            <v>-8.3000000000000007</v>
          </cell>
          <cell r="I311">
            <v>91.6</v>
          </cell>
          <cell r="J311">
            <v>-6.7</v>
          </cell>
          <cell r="K311">
            <v>93.1</v>
          </cell>
          <cell r="L311">
            <v>-4.5</v>
          </cell>
          <cell r="M311">
            <v>48.4</v>
          </cell>
          <cell r="N311">
            <v>-58.3</v>
          </cell>
          <cell r="O311">
            <v>107.5</v>
          </cell>
          <cell r="P311">
            <v>15.8</v>
          </cell>
          <cell r="Q311" t="str">
            <v>-</v>
          </cell>
          <cell r="R311" t="str">
            <v>-</v>
          </cell>
          <cell r="S311">
            <v>4.5</v>
          </cell>
          <cell r="T311">
            <v>1.47</v>
          </cell>
          <cell r="U311">
            <v>3.27</v>
          </cell>
          <cell r="V311">
            <v>-1.35</v>
          </cell>
          <cell r="W311">
            <v>86.3</v>
          </cell>
          <cell r="X311">
            <v>-14.4</v>
          </cell>
          <cell r="Y311">
            <v>88.4</v>
          </cell>
          <cell r="Z311">
            <v>-14.3</v>
          </cell>
          <cell r="AA311">
            <v>58.9</v>
          </cell>
          <cell r="AB311">
            <v>-57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87.1</v>
          </cell>
          <cell r="D326">
            <v>-2.6</v>
          </cell>
          <cell r="E326">
            <v>101.1</v>
          </cell>
          <cell r="F326">
            <v>-2.1</v>
          </cell>
          <cell r="G326">
            <v>100.9</v>
          </cell>
          <cell r="H326">
            <v>-1.9</v>
          </cell>
          <cell r="I326">
            <v>93.5</v>
          </cell>
          <cell r="J326">
            <v>-4.3</v>
          </cell>
          <cell r="K326">
            <v>92.6</v>
          </cell>
          <cell r="L326">
            <v>-4.3</v>
          </cell>
          <cell r="M326">
            <v>108.3</v>
          </cell>
          <cell r="N326">
            <v>-3.2</v>
          </cell>
          <cell r="O326">
            <v>99.9</v>
          </cell>
          <cell r="P326">
            <v>1.8</v>
          </cell>
          <cell r="Q326">
            <v>29.4</v>
          </cell>
          <cell r="R326">
            <v>3.6</v>
          </cell>
          <cell r="S326">
            <v>1.43</v>
          </cell>
          <cell r="T326">
            <v>0.34</v>
          </cell>
          <cell r="U326">
            <v>1.54</v>
          </cell>
          <cell r="V326">
            <v>-0.05</v>
          </cell>
          <cell r="W326">
            <v>83.3</v>
          </cell>
          <cell r="X326">
            <v>-6.6</v>
          </cell>
          <cell r="Y326">
            <v>96.7</v>
          </cell>
          <cell r="Z326">
            <v>-6.2</v>
          </cell>
          <cell r="AA326">
            <v>104.6</v>
          </cell>
          <cell r="AB326">
            <v>-4.9000000000000004</v>
          </cell>
          <cell r="AC326">
            <v>6</v>
          </cell>
          <cell r="AD326">
            <v>-33.299999999999997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79.7</v>
          </cell>
          <cell r="D328">
            <v>-0.5</v>
          </cell>
          <cell r="E328">
            <v>96.1</v>
          </cell>
          <cell r="F328">
            <v>-0.3</v>
          </cell>
          <cell r="G328">
            <v>95.7</v>
          </cell>
          <cell r="H328">
            <v>-1.7</v>
          </cell>
          <cell r="I328">
            <v>92.6</v>
          </cell>
          <cell r="J328">
            <v>-8.6999999999999993</v>
          </cell>
          <cell r="K328">
            <v>90.2</v>
          </cell>
          <cell r="L328">
            <v>-10.5</v>
          </cell>
          <cell r="M328">
            <v>135.4</v>
          </cell>
          <cell r="N328">
            <v>20.7</v>
          </cell>
          <cell r="O328">
            <v>88.5</v>
          </cell>
          <cell r="P328">
            <v>2</v>
          </cell>
          <cell r="Q328">
            <v>4.3</v>
          </cell>
          <cell r="R328">
            <v>1.2</v>
          </cell>
          <cell r="S328">
            <v>0.5</v>
          </cell>
          <cell r="T328">
            <v>-0.15</v>
          </cell>
          <cell r="U328">
            <v>0.39</v>
          </cell>
          <cell r="V328">
            <v>0.36</v>
          </cell>
          <cell r="W328">
            <v>76.3</v>
          </cell>
          <cell r="X328">
            <v>-4.5</v>
          </cell>
          <cell r="Y328">
            <v>92</v>
          </cell>
          <cell r="Z328">
            <v>-4.4000000000000004</v>
          </cell>
          <cell r="AA328">
            <v>103.2</v>
          </cell>
          <cell r="AB328">
            <v>30.3</v>
          </cell>
          <cell r="AC328">
            <v>0.2</v>
          </cell>
          <cell r="AD328">
            <v>-60</v>
          </cell>
        </row>
        <row r="329">
          <cell r="B329" t="str">
            <v>製造業</v>
          </cell>
          <cell r="C329">
            <v>91</v>
          </cell>
          <cell r="D329">
            <v>-3.7</v>
          </cell>
          <cell r="E329">
            <v>107.1</v>
          </cell>
          <cell r="F329">
            <v>-3.6</v>
          </cell>
          <cell r="G329">
            <v>104.2</v>
          </cell>
          <cell r="H329">
            <v>-3</v>
          </cell>
          <cell r="I329">
            <v>92.4</v>
          </cell>
          <cell r="J329">
            <v>-5.0999999999999996</v>
          </cell>
          <cell r="K329">
            <v>90.4</v>
          </cell>
          <cell r="L329">
            <v>-4.8</v>
          </cell>
          <cell r="M329">
            <v>120.2</v>
          </cell>
          <cell r="N329">
            <v>-7.8</v>
          </cell>
          <cell r="O329">
            <v>98.1</v>
          </cell>
          <cell r="P329">
            <v>-2.7</v>
          </cell>
          <cell r="Q329">
            <v>15.7</v>
          </cell>
          <cell r="R329">
            <v>2.4</v>
          </cell>
          <cell r="S329">
            <v>1.57</v>
          </cell>
          <cell r="T329">
            <v>0.48</v>
          </cell>
          <cell r="U329">
            <v>1.47</v>
          </cell>
          <cell r="V329">
            <v>0.13</v>
          </cell>
          <cell r="W329">
            <v>87.1</v>
          </cell>
          <cell r="X329">
            <v>-7.6</v>
          </cell>
          <cell r="Y329">
            <v>102.5</v>
          </cell>
          <cell r="Z329">
            <v>-7.6</v>
          </cell>
          <cell r="AA329">
            <v>139.30000000000001</v>
          </cell>
          <cell r="AB329">
            <v>-8.9</v>
          </cell>
          <cell r="AC329">
            <v>6</v>
          </cell>
          <cell r="AD329">
            <v>-16.7</v>
          </cell>
        </row>
        <row r="330">
          <cell r="B330" t="str">
            <v>電気・ガス・熱供給・水道業</v>
          </cell>
          <cell r="C330">
            <v>98.7</v>
          </cell>
          <cell r="D330">
            <v>10.9</v>
          </cell>
          <cell r="E330">
            <v>124.5</v>
          </cell>
          <cell r="F330">
            <v>10.8</v>
          </cell>
          <cell r="G330">
            <v>116.8</v>
          </cell>
          <cell r="H330">
            <v>4.7</v>
          </cell>
          <cell r="I330">
            <v>93.4</v>
          </cell>
          <cell r="J330">
            <v>2.5</v>
          </cell>
          <cell r="K330">
            <v>91.8</v>
          </cell>
          <cell r="L330">
            <v>1.7</v>
          </cell>
          <cell r="M330">
            <v>114.7</v>
          </cell>
          <cell r="N330">
            <v>11.5</v>
          </cell>
          <cell r="O330">
            <v>205.3</v>
          </cell>
          <cell r="P330">
            <v>-2</v>
          </cell>
          <cell r="Q330">
            <v>4.3</v>
          </cell>
          <cell r="R330">
            <v>-3.6</v>
          </cell>
          <cell r="S330">
            <v>0.14000000000000001</v>
          </cell>
          <cell r="T330">
            <v>0.14000000000000001</v>
          </cell>
          <cell r="U330">
            <v>7.0000000000000007E-2</v>
          </cell>
          <cell r="V330">
            <v>-2.84</v>
          </cell>
          <cell r="W330">
            <v>94.4</v>
          </cell>
          <cell r="X330">
            <v>6.3</v>
          </cell>
          <cell r="Y330">
            <v>119.1</v>
          </cell>
          <cell r="Z330">
            <v>6.1</v>
          </cell>
          <cell r="AA330">
            <v>220.6</v>
          </cell>
          <cell r="AB330">
            <v>82</v>
          </cell>
          <cell r="AC330">
            <v>0.2</v>
          </cell>
          <cell r="AD330">
            <v>0</v>
          </cell>
        </row>
        <row r="331">
          <cell r="B331" t="str">
            <v>情報通信業</v>
          </cell>
          <cell r="C331">
            <v>114.8</v>
          </cell>
          <cell r="D331">
            <v>-2</v>
          </cell>
          <cell r="E331">
            <v>138.69999999999999</v>
          </cell>
          <cell r="F331">
            <v>-2</v>
          </cell>
          <cell r="G331">
            <v>136.1</v>
          </cell>
          <cell r="H331">
            <v>-1.6</v>
          </cell>
          <cell r="I331">
            <v>98.7</v>
          </cell>
          <cell r="J331">
            <v>0.7</v>
          </cell>
          <cell r="K331">
            <v>98.5</v>
          </cell>
          <cell r="L331">
            <v>0.7</v>
          </cell>
          <cell r="M331">
            <v>101.7</v>
          </cell>
          <cell r="N331">
            <v>1.7</v>
          </cell>
          <cell r="O331">
            <v>95.2</v>
          </cell>
          <cell r="P331">
            <v>-3.8</v>
          </cell>
          <cell r="Q331">
            <v>4.0999999999999996</v>
          </cell>
          <cell r="R331">
            <v>1</v>
          </cell>
          <cell r="S331">
            <v>0.22</v>
          </cell>
          <cell r="T331">
            <v>-0.01</v>
          </cell>
          <cell r="U331">
            <v>0.85</v>
          </cell>
          <cell r="V331">
            <v>0.5</v>
          </cell>
          <cell r="W331">
            <v>109.9</v>
          </cell>
          <cell r="X331">
            <v>-6</v>
          </cell>
          <cell r="Y331">
            <v>132.69999999999999</v>
          </cell>
          <cell r="Z331">
            <v>-6.1</v>
          </cell>
          <cell r="AA331">
            <v>174.8</v>
          </cell>
          <cell r="AB331">
            <v>-7.3</v>
          </cell>
          <cell r="AC331">
            <v>1.4</v>
          </cell>
          <cell r="AD331">
            <v>40</v>
          </cell>
        </row>
        <row r="332">
          <cell r="B332" t="str">
            <v>運輸業，郵便業</v>
          </cell>
          <cell r="C332">
            <v>75.3</v>
          </cell>
          <cell r="D332">
            <v>-8.1</v>
          </cell>
          <cell r="E332">
            <v>84.9</v>
          </cell>
          <cell r="F332">
            <v>-7.8</v>
          </cell>
          <cell r="G332">
            <v>92.5</v>
          </cell>
          <cell r="H332">
            <v>-2.2000000000000002</v>
          </cell>
          <cell r="I332">
            <v>86.9</v>
          </cell>
          <cell r="J332">
            <v>-8.3000000000000007</v>
          </cell>
          <cell r="K332">
            <v>90</v>
          </cell>
          <cell r="L332">
            <v>-7.1</v>
          </cell>
          <cell r="M332">
            <v>73.8</v>
          </cell>
          <cell r="N332">
            <v>-14.4</v>
          </cell>
          <cell r="O332">
            <v>103.7</v>
          </cell>
          <cell r="P332">
            <v>-3.4</v>
          </cell>
          <cell r="Q332">
            <v>6.9</v>
          </cell>
          <cell r="R332">
            <v>-3</v>
          </cell>
          <cell r="S332">
            <v>0.13</v>
          </cell>
          <cell r="T332">
            <v>-0.26</v>
          </cell>
          <cell r="U332">
            <v>0.52</v>
          </cell>
          <cell r="V332">
            <v>0.16</v>
          </cell>
          <cell r="W332">
            <v>72.099999999999994</v>
          </cell>
          <cell r="X332">
            <v>-11.8</v>
          </cell>
          <cell r="Y332">
            <v>81.2</v>
          </cell>
          <cell r="Z332">
            <v>-11.6</v>
          </cell>
          <cell r="AA332">
            <v>51.8</v>
          </cell>
          <cell r="AB332">
            <v>-36</v>
          </cell>
          <cell r="AC332">
            <v>0.4</v>
          </cell>
          <cell r="AD332">
            <v>-84</v>
          </cell>
        </row>
        <row r="333">
          <cell r="B333" t="str">
            <v>卸売業，小売業</v>
          </cell>
          <cell r="C333">
            <v>98</v>
          </cell>
          <cell r="D333">
            <v>-1.6</v>
          </cell>
          <cell r="E333">
            <v>106.9</v>
          </cell>
          <cell r="F333">
            <v>-0.7</v>
          </cell>
          <cell r="G333">
            <v>106.3</v>
          </cell>
          <cell r="H333">
            <v>-1.9</v>
          </cell>
          <cell r="I333">
            <v>94.8</v>
          </cell>
          <cell r="J333">
            <v>-0.6</v>
          </cell>
          <cell r="K333">
            <v>93.9</v>
          </cell>
          <cell r="L333">
            <v>-2</v>
          </cell>
          <cell r="M333">
            <v>111.6</v>
          </cell>
          <cell r="N333">
            <v>26.2</v>
          </cell>
          <cell r="O333">
            <v>100.2</v>
          </cell>
          <cell r="P333">
            <v>3.2</v>
          </cell>
          <cell r="Q333">
            <v>45.2</v>
          </cell>
          <cell r="R333">
            <v>6.1</v>
          </cell>
          <cell r="S333">
            <v>2.1800000000000002</v>
          </cell>
          <cell r="T333">
            <v>1.33</v>
          </cell>
          <cell r="U333">
            <v>1.21</v>
          </cell>
          <cell r="V333">
            <v>-1.07</v>
          </cell>
          <cell r="W333">
            <v>93.8</v>
          </cell>
          <cell r="X333">
            <v>-5.6</v>
          </cell>
          <cell r="Y333">
            <v>102.3</v>
          </cell>
          <cell r="Z333">
            <v>-4.7</v>
          </cell>
          <cell r="AA333">
            <v>118.7</v>
          </cell>
          <cell r="AB333">
            <v>31.7</v>
          </cell>
          <cell r="AC333">
            <v>19.2</v>
          </cell>
          <cell r="AD333">
            <v>-34.5</v>
          </cell>
        </row>
        <row r="334">
          <cell r="B334" t="str">
            <v>金融業，保険業</v>
          </cell>
          <cell r="C334">
            <v>83.6</v>
          </cell>
          <cell r="D334">
            <v>9.6999999999999993</v>
          </cell>
          <cell r="E334">
            <v>102.2</v>
          </cell>
          <cell r="F334">
            <v>8.1</v>
          </cell>
          <cell r="G334">
            <v>104.6</v>
          </cell>
          <cell r="H334">
            <v>8.1</v>
          </cell>
          <cell r="I334">
            <v>84.6</v>
          </cell>
          <cell r="J334">
            <v>3.8</v>
          </cell>
          <cell r="K334">
            <v>84.6</v>
          </cell>
          <cell r="L334">
            <v>1.8</v>
          </cell>
          <cell r="M334">
            <v>84.9</v>
          </cell>
          <cell r="N334">
            <v>104.6</v>
          </cell>
          <cell r="O334">
            <v>96.3</v>
          </cell>
          <cell r="P334">
            <v>0.3</v>
          </cell>
          <cell r="Q334">
            <v>8</v>
          </cell>
          <cell r="R334">
            <v>-0.1</v>
          </cell>
          <cell r="S334">
            <v>1.0900000000000001</v>
          </cell>
          <cell r="T334">
            <v>0.37</v>
          </cell>
          <cell r="U334">
            <v>0.93</v>
          </cell>
          <cell r="V334">
            <v>-0.84</v>
          </cell>
          <cell r="W334">
            <v>80</v>
          </cell>
          <cell r="X334">
            <v>5.3</v>
          </cell>
          <cell r="Y334">
            <v>97.8</v>
          </cell>
          <cell r="Z334">
            <v>3.7</v>
          </cell>
          <cell r="AA334">
            <v>48</v>
          </cell>
          <cell r="AB334">
            <v>15.9</v>
          </cell>
          <cell r="AC334">
            <v>5.8</v>
          </cell>
          <cell r="AD334">
            <v>0</v>
          </cell>
        </row>
        <row r="335">
          <cell r="B335" t="str">
            <v>不動産業，物品賃貸業</v>
          </cell>
          <cell r="C335">
            <v>99.8</v>
          </cell>
          <cell r="D335">
            <v>-23.1</v>
          </cell>
          <cell r="E335">
            <v>114.8</v>
          </cell>
          <cell r="F335">
            <v>-22</v>
          </cell>
          <cell r="G335">
            <v>118.7</v>
          </cell>
          <cell r="H335">
            <v>-17.5</v>
          </cell>
          <cell r="I335">
            <v>90.8</v>
          </cell>
          <cell r="J335">
            <v>-19.899999999999999</v>
          </cell>
          <cell r="K335">
            <v>92.7</v>
          </cell>
          <cell r="L335">
            <v>-13.8</v>
          </cell>
          <cell r="M335">
            <v>47.1</v>
          </cell>
          <cell r="N335">
            <v>-80.5</v>
          </cell>
          <cell r="O335">
            <v>78.5</v>
          </cell>
          <cell r="P335">
            <v>-9.6999999999999993</v>
          </cell>
          <cell r="Q335">
            <v>58.2</v>
          </cell>
          <cell r="R335">
            <v>34.700000000000003</v>
          </cell>
          <cell r="S335">
            <v>0</v>
          </cell>
          <cell r="T335">
            <v>-1.31</v>
          </cell>
          <cell r="U335">
            <v>0.13</v>
          </cell>
          <cell r="V335">
            <v>-1.65</v>
          </cell>
          <cell r="W335">
            <v>95.5</v>
          </cell>
          <cell r="X335">
            <v>-26.3</v>
          </cell>
          <cell r="Y335">
            <v>109.9</v>
          </cell>
          <cell r="Z335">
            <v>-25.2</v>
          </cell>
          <cell r="AA335">
            <v>44</v>
          </cell>
          <cell r="AB335">
            <v>-78.7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81.099999999999994</v>
          </cell>
          <cell r="D336">
            <v>1.9</v>
          </cell>
          <cell r="E336">
            <v>100.9</v>
          </cell>
          <cell r="F336">
            <v>1.6</v>
          </cell>
          <cell r="G336">
            <v>99.9</v>
          </cell>
          <cell r="H336">
            <v>-0.8</v>
          </cell>
          <cell r="I336">
            <v>83.1</v>
          </cell>
          <cell r="J336">
            <v>-7.9</v>
          </cell>
          <cell r="K336">
            <v>82.1</v>
          </cell>
          <cell r="L336">
            <v>-9</v>
          </cell>
          <cell r="M336">
            <v>101.3</v>
          </cell>
          <cell r="N336">
            <v>12.6</v>
          </cell>
          <cell r="O336">
            <v>103.2</v>
          </cell>
          <cell r="P336">
            <v>4.2</v>
          </cell>
          <cell r="Q336">
            <v>10.5</v>
          </cell>
          <cell r="R336">
            <v>-9.6</v>
          </cell>
          <cell r="S336">
            <v>1.02</v>
          </cell>
          <cell r="T336">
            <v>-0.66</v>
          </cell>
          <cell r="U336">
            <v>0.16</v>
          </cell>
          <cell r="V336">
            <v>-2.78</v>
          </cell>
          <cell r="W336">
            <v>77.599999999999994</v>
          </cell>
          <cell r="X336">
            <v>-2.2999999999999998</v>
          </cell>
          <cell r="Y336">
            <v>96.6</v>
          </cell>
          <cell r="Z336">
            <v>-2.5</v>
          </cell>
          <cell r="AA336">
            <v>122.9</v>
          </cell>
          <cell r="AB336">
            <v>84.8</v>
          </cell>
          <cell r="AC336">
            <v>1.1000000000000001</v>
          </cell>
          <cell r="AD336">
            <v>450</v>
          </cell>
        </row>
        <row r="337">
          <cell r="B337" t="str">
            <v>宿泊業，飲食サービス業</v>
          </cell>
          <cell r="C337">
            <v>90.9</v>
          </cell>
          <cell r="D337">
            <v>-18.2</v>
          </cell>
          <cell r="E337">
            <v>91.8</v>
          </cell>
          <cell r="F337">
            <v>-16.7</v>
          </cell>
          <cell r="G337">
            <v>93.4</v>
          </cell>
          <cell r="H337">
            <v>-16.2</v>
          </cell>
          <cell r="I337">
            <v>95.6</v>
          </cell>
          <cell r="J337">
            <v>-18.3</v>
          </cell>
          <cell r="K337">
            <v>94.8</v>
          </cell>
          <cell r="L337">
            <v>-20.100000000000001</v>
          </cell>
          <cell r="M337">
            <v>117.6</v>
          </cell>
          <cell r="N337">
            <v>53.7</v>
          </cell>
          <cell r="O337">
            <v>97.9</v>
          </cell>
          <cell r="P337">
            <v>16.5</v>
          </cell>
          <cell r="Q337">
            <v>88.9</v>
          </cell>
          <cell r="R337">
            <v>12</v>
          </cell>
          <cell r="S337">
            <v>2.65</v>
          </cell>
          <cell r="T337">
            <v>2.23</v>
          </cell>
          <cell r="U337">
            <v>4.51</v>
          </cell>
          <cell r="V337">
            <v>3.22</v>
          </cell>
          <cell r="W337">
            <v>87</v>
          </cell>
          <cell r="X337">
            <v>-21.6</v>
          </cell>
          <cell r="Y337">
            <v>87.8</v>
          </cell>
          <cell r="Z337">
            <v>-20.2</v>
          </cell>
          <cell r="AA337">
            <v>53.1</v>
          </cell>
          <cell r="AB337">
            <v>-33.9</v>
          </cell>
          <cell r="AC337">
            <v>54.7</v>
          </cell>
          <cell r="AD337">
            <v>-52.1</v>
          </cell>
        </row>
        <row r="338">
          <cell r="B338" t="str">
            <v>生活関連サービス業，娯楽業</v>
          </cell>
          <cell r="C338">
            <v>88.2</v>
          </cell>
          <cell r="D338">
            <v>2.6</v>
          </cell>
          <cell r="E338">
            <v>93.7</v>
          </cell>
          <cell r="F338">
            <v>2.7</v>
          </cell>
          <cell r="G338">
            <v>97.7</v>
          </cell>
          <cell r="H338">
            <v>2.5</v>
          </cell>
          <cell r="I338">
            <v>88.9</v>
          </cell>
          <cell r="J338">
            <v>-6.6</v>
          </cell>
          <cell r="K338">
            <v>91.2</v>
          </cell>
          <cell r="L338">
            <v>-8.1999999999999993</v>
          </cell>
          <cell r="M338">
            <v>59.4</v>
          </cell>
          <cell r="N338">
            <v>42.4</v>
          </cell>
          <cell r="O338">
            <v>95</v>
          </cell>
          <cell r="P338">
            <v>1.4</v>
          </cell>
          <cell r="Q338">
            <v>51</v>
          </cell>
          <cell r="R338">
            <v>6</v>
          </cell>
          <cell r="S338">
            <v>1.74</v>
          </cell>
          <cell r="T338">
            <v>0.46</v>
          </cell>
          <cell r="U338">
            <v>1.25</v>
          </cell>
          <cell r="V338">
            <v>-0.8</v>
          </cell>
          <cell r="W338">
            <v>84.4</v>
          </cell>
          <cell r="X338">
            <v>-1.6</v>
          </cell>
          <cell r="Y338">
            <v>89.7</v>
          </cell>
          <cell r="Z338">
            <v>-1.4</v>
          </cell>
          <cell r="AA338">
            <v>41.3</v>
          </cell>
          <cell r="AB338">
            <v>10.4</v>
          </cell>
          <cell r="AC338">
            <v>1.6</v>
          </cell>
          <cell r="AD338">
            <v>-57.9</v>
          </cell>
        </row>
        <row r="339">
          <cell r="B339" t="str">
            <v>教育，学習支援業</v>
          </cell>
          <cell r="C339">
            <v>81.599999999999994</v>
          </cell>
          <cell r="D339">
            <v>-10.9</v>
          </cell>
          <cell r="E339">
            <v>99.7</v>
          </cell>
          <cell r="F339">
            <v>-10.9</v>
          </cell>
          <cell r="G339">
            <v>99.7</v>
          </cell>
          <cell r="H339">
            <v>-10.1</v>
          </cell>
          <cell r="I339">
            <v>102.9</v>
          </cell>
          <cell r="J339">
            <v>-5.5</v>
          </cell>
          <cell r="K339">
            <v>95.5</v>
          </cell>
          <cell r="L339">
            <v>-2.2999999999999998</v>
          </cell>
          <cell r="M339">
            <v>237.7</v>
          </cell>
          <cell r="N339">
            <v>-24.1</v>
          </cell>
          <cell r="O339">
            <v>108.8</v>
          </cell>
          <cell r="P339">
            <v>3.2</v>
          </cell>
          <cell r="Q339">
            <v>21.3</v>
          </cell>
          <cell r="R339">
            <v>5.2</v>
          </cell>
          <cell r="S339">
            <v>0.43</v>
          </cell>
          <cell r="T339">
            <v>-0.61</v>
          </cell>
          <cell r="U339">
            <v>1.02</v>
          </cell>
          <cell r="V339">
            <v>0.99</v>
          </cell>
          <cell r="W339">
            <v>78.099999999999994</v>
          </cell>
          <cell r="X339">
            <v>-14.6</v>
          </cell>
          <cell r="Y339">
            <v>95.4</v>
          </cell>
          <cell r="Z339">
            <v>-14.6</v>
          </cell>
          <cell r="AA339">
            <v>103.8</v>
          </cell>
          <cell r="AB339">
            <v>-36.4</v>
          </cell>
          <cell r="AC339">
            <v>0.3</v>
          </cell>
          <cell r="AD339">
            <v>-25</v>
          </cell>
        </row>
        <row r="340">
          <cell r="B340" t="str">
            <v>医療，福祉</v>
          </cell>
          <cell r="C340">
            <v>85.3</v>
          </cell>
          <cell r="D340">
            <v>3.5</v>
          </cell>
          <cell r="E340">
            <v>101.5</v>
          </cell>
          <cell r="F340">
            <v>4.0999999999999996</v>
          </cell>
          <cell r="G340">
            <v>99.6</v>
          </cell>
          <cell r="H340">
            <v>4</v>
          </cell>
          <cell r="I340">
            <v>96</v>
          </cell>
          <cell r="J340">
            <v>0.3</v>
          </cell>
          <cell r="K340">
            <v>95.5</v>
          </cell>
          <cell r="L340">
            <v>-0.2</v>
          </cell>
          <cell r="M340">
            <v>112.2</v>
          </cell>
          <cell r="N340">
            <v>18</v>
          </cell>
          <cell r="O340">
            <v>101.8</v>
          </cell>
          <cell r="P340">
            <v>3</v>
          </cell>
          <cell r="Q340">
            <v>24.9</v>
          </cell>
          <cell r="R340">
            <v>-0.5</v>
          </cell>
          <cell r="S340">
            <v>1.02</v>
          </cell>
          <cell r="T340">
            <v>-0.16</v>
          </cell>
          <cell r="U340">
            <v>1.52</v>
          </cell>
          <cell r="V340">
            <v>-0.27</v>
          </cell>
          <cell r="W340">
            <v>81.599999999999994</v>
          </cell>
          <cell r="X340">
            <v>-0.7</v>
          </cell>
          <cell r="Y340">
            <v>97.1</v>
          </cell>
          <cell r="Z340">
            <v>-0.2</v>
          </cell>
          <cell r="AA340">
            <v>158.4</v>
          </cell>
          <cell r="AB340">
            <v>8.9</v>
          </cell>
          <cell r="AC340">
            <v>2.8</v>
          </cell>
          <cell r="AD340">
            <v>-50</v>
          </cell>
        </row>
        <row r="341">
          <cell r="B341" t="str">
            <v>複合サービス事業</v>
          </cell>
          <cell r="C341">
            <v>78.7</v>
          </cell>
          <cell r="D341">
            <v>-3</v>
          </cell>
          <cell r="E341">
            <v>91.3</v>
          </cell>
          <cell r="F341">
            <v>-2.8</v>
          </cell>
          <cell r="G341">
            <v>94.3</v>
          </cell>
          <cell r="H341">
            <v>-3.1</v>
          </cell>
          <cell r="I341">
            <v>92.4</v>
          </cell>
          <cell r="J341">
            <v>-0.3</v>
          </cell>
          <cell r="K341">
            <v>95.3</v>
          </cell>
          <cell r="L341">
            <v>2</v>
          </cell>
          <cell r="M341">
            <v>41.7</v>
          </cell>
          <cell r="N341">
            <v>-47.7</v>
          </cell>
          <cell r="O341">
            <v>98.2</v>
          </cell>
          <cell r="P341">
            <v>-2.5</v>
          </cell>
          <cell r="Q341">
            <v>11.9</v>
          </cell>
          <cell r="R341">
            <v>2</v>
          </cell>
          <cell r="S341">
            <v>0.28999999999999998</v>
          </cell>
          <cell r="T341">
            <v>-0.08</v>
          </cell>
          <cell r="U341">
            <v>0.34</v>
          </cell>
          <cell r="V341">
            <v>0.14000000000000001</v>
          </cell>
          <cell r="W341">
            <v>75.3</v>
          </cell>
          <cell r="X341">
            <v>-6.9</v>
          </cell>
          <cell r="Y341">
            <v>87.4</v>
          </cell>
          <cell r="Z341">
            <v>-6.7</v>
          </cell>
          <cell r="AA341">
            <v>41.2</v>
          </cell>
          <cell r="AB341">
            <v>14.8</v>
          </cell>
          <cell r="AC341">
            <v>19.8</v>
          </cell>
          <cell r="AD341">
            <v>-6.2</v>
          </cell>
        </row>
        <row r="342">
          <cell r="B342" t="str">
            <v>サービス業（他に分類されないもの）</v>
          </cell>
          <cell r="C342">
            <v>82</v>
          </cell>
          <cell r="D342">
            <v>-2.6</v>
          </cell>
          <cell r="E342">
            <v>90.4</v>
          </cell>
          <cell r="F342">
            <v>-1</v>
          </cell>
          <cell r="G342">
            <v>92.5</v>
          </cell>
          <cell r="H342">
            <v>0.4</v>
          </cell>
          <cell r="I342">
            <v>92.5</v>
          </cell>
          <cell r="J342">
            <v>-3.5</v>
          </cell>
          <cell r="K342">
            <v>93.2</v>
          </cell>
          <cell r="L342">
            <v>-3.5</v>
          </cell>
          <cell r="M342">
            <v>83</v>
          </cell>
          <cell r="N342">
            <v>-4.8</v>
          </cell>
          <cell r="O342">
            <v>99.6</v>
          </cell>
          <cell r="P342">
            <v>-2.8</v>
          </cell>
          <cell r="Q342">
            <v>26.3</v>
          </cell>
          <cell r="R342">
            <v>2</v>
          </cell>
          <cell r="S342">
            <v>2.96</v>
          </cell>
          <cell r="T342">
            <v>-0.18</v>
          </cell>
          <cell r="U342">
            <v>3.18</v>
          </cell>
          <cell r="V342">
            <v>-7.0000000000000007E-2</v>
          </cell>
          <cell r="W342">
            <v>78.5</v>
          </cell>
          <cell r="X342">
            <v>-6.5</v>
          </cell>
          <cell r="Y342">
            <v>86.5</v>
          </cell>
          <cell r="Z342">
            <v>-5</v>
          </cell>
          <cell r="AA342">
            <v>67.3</v>
          </cell>
          <cell r="AB342">
            <v>-17.3</v>
          </cell>
          <cell r="AC342">
            <v>21</v>
          </cell>
          <cell r="AD342">
            <v>-37.1</v>
          </cell>
        </row>
        <row r="343">
          <cell r="B343" t="str">
            <v>食料品・たばこ</v>
          </cell>
          <cell r="C343">
            <v>84.3</v>
          </cell>
          <cell r="D343">
            <v>-12.6</v>
          </cell>
          <cell r="E343">
            <v>99</v>
          </cell>
          <cell r="F343">
            <v>-13.5</v>
          </cell>
          <cell r="G343">
            <v>97.1</v>
          </cell>
          <cell r="H343">
            <v>-15</v>
          </cell>
          <cell r="I343">
            <v>90.3</v>
          </cell>
          <cell r="J343">
            <v>-5.9</v>
          </cell>
          <cell r="K343">
            <v>89.6</v>
          </cell>
          <cell r="L343">
            <v>-6.3</v>
          </cell>
          <cell r="M343">
            <v>99.1</v>
          </cell>
          <cell r="N343">
            <v>-1.8</v>
          </cell>
          <cell r="O343">
            <v>99.3</v>
          </cell>
          <cell r="P343">
            <v>2.6</v>
          </cell>
          <cell r="Q343">
            <v>28.2</v>
          </cell>
          <cell r="R343">
            <v>2.5</v>
          </cell>
          <cell r="S343">
            <v>2.62</v>
          </cell>
          <cell r="T343">
            <v>1.7</v>
          </cell>
          <cell r="U343">
            <v>1.35</v>
          </cell>
          <cell r="V343">
            <v>-0.13</v>
          </cell>
          <cell r="W343">
            <v>80.7</v>
          </cell>
          <cell r="X343">
            <v>-16.100000000000001</v>
          </cell>
          <cell r="Y343">
            <v>94.7</v>
          </cell>
          <cell r="Z343">
            <v>-17.100000000000001</v>
          </cell>
          <cell r="AA343">
            <v>124.4</v>
          </cell>
          <cell r="AB343">
            <v>6.1</v>
          </cell>
          <cell r="AC343">
            <v>4.3</v>
          </cell>
          <cell r="AD343">
            <v>2050</v>
          </cell>
        </row>
        <row r="344">
          <cell r="B344" t="str">
            <v>繊維工業</v>
          </cell>
          <cell r="C344">
            <v>121.1</v>
          </cell>
          <cell r="D344">
            <v>2.5</v>
          </cell>
          <cell r="E344">
            <v>135.9</v>
          </cell>
          <cell r="F344">
            <v>2.5</v>
          </cell>
          <cell r="G344">
            <v>122.5</v>
          </cell>
          <cell r="H344">
            <v>-1.2</v>
          </cell>
          <cell r="I344">
            <v>93.5</v>
          </cell>
          <cell r="J344">
            <v>5.6</v>
          </cell>
          <cell r="K344">
            <v>88.3</v>
          </cell>
          <cell r="L344">
            <v>3.8</v>
          </cell>
          <cell r="M344">
            <v>202.8</v>
          </cell>
          <cell r="N344">
            <v>25.9</v>
          </cell>
          <cell r="O344">
            <v>92.8</v>
          </cell>
          <cell r="P344">
            <v>17.5</v>
          </cell>
          <cell r="Q344">
            <v>3.3</v>
          </cell>
          <cell r="R344">
            <v>0.6</v>
          </cell>
          <cell r="S344">
            <v>1.49</v>
          </cell>
          <cell r="T344">
            <v>0.96</v>
          </cell>
          <cell r="U344">
            <v>5.53</v>
          </cell>
          <cell r="V344">
            <v>3.56</v>
          </cell>
          <cell r="W344">
            <v>115.9</v>
          </cell>
          <cell r="X344">
            <v>-1.8</v>
          </cell>
          <cell r="Y344">
            <v>130</v>
          </cell>
          <cell r="Z344">
            <v>-1.7</v>
          </cell>
          <cell r="AA344">
            <v>424.2</v>
          </cell>
          <cell r="AB344">
            <v>33.799999999999997</v>
          </cell>
          <cell r="AC344">
            <v>0</v>
          </cell>
          <cell r="AD344">
            <v>0</v>
          </cell>
        </row>
        <row r="345">
          <cell r="B345" t="str">
            <v>木材・木製品</v>
          </cell>
          <cell r="C345">
            <v>102.1</v>
          </cell>
          <cell r="D345">
            <v>-2</v>
          </cell>
          <cell r="E345">
            <v>119</v>
          </cell>
          <cell r="F345">
            <v>-1.9</v>
          </cell>
          <cell r="G345">
            <v>125.9</v>
          </cell>
          <cell r="H345">
            <v>6.4</v>
          </cell>
          <cell r="I345">
            <v>84.8</v>
          </cell>
          <cell r="J345">
            <v>-20.6</v>
          </cell>
          <cell r="K345">
            <v>86.5</v>
          </cell>
          <cell r="L345">
            <v>-15.4</v>
          </cell>
          <cell r="M345">
            <v>66.400000000000006</v>
          </cell>
          <cell r="N345">
            <v>-57.2</v>
          </cell>
          <cell r="O345">
            <v>97.7</v>
          </cell>
          <cell r="P345">
            <v>1.6</v>
          </cell>
          <cell r="Q345">
            <v>22.2</v>
          </cell>
          <cell r="R345">
            <v>16.7</v>
          </cell>
          <cell r="S345">
            <v>5.39</v>
          </cell>
          <cell r="T345">
            <v>4.78</v>
          </cell>
          <cell r="U345">
            <v>0.68</v>
          </cell>
          <cell r="V345">
            <v>-1.01</v>
          </cell>
          <cell r="W345">
            <v>97.7</v>
          </cell>
          <cell r="X345">
            <v>-6.1</v>
          </cell>
          <cell r="Y345">
            <v>113.9</v>
          </cell>
          <cell r="Z345">
            <v>-5.9</v>
          </cell>
          <cell r="AA345">
            <v>52.4</v>
          </cell>
          <cell r="AB345">
            <v>-65.2</v>
          </cell>
          <cell r="AC345">
            <v>0.3</v>
          </cell>
          <cell r="AD345">
            <v>-57.1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66.2</v>
          </cell>
          <cell r="D347">
            <v>-0.5</v>
          </cell>
          <cell r="E347">
            <v>87.7</v>
          </cell>
          <cell r="F347">
            <v>-0.3</v>
          </cell>
          <cell r="G347">
            <v>92.3</v>
          </cell>
          <cell r="H347">
            <v>2.9</v>
          </cell>
          <cell r="I347">
            <v>99.5</v>
          </cell>
          <cell r="J347">
            <v>-2.6</v>
          </cell>
          <cell r="K347">
            <v>103.1</v>
          </cell>
          <cell r="L347">
            <v>-0.7</v>
          </cell>
          <cell r="M347">
            <v>69.599999999999994</v>
          </cell>
          <cell r="N347">
            <v>-21.6</v>
          </cell>
          <cell r="O347">
            <v>119.4</v>
          </cell>
          <cell r="P347">
            <v>1.1000000000000001</v>
          </cell>
          <cell r="Q347">
            <v>4.7</v>
          </cell>
          <cell r="R347">
            <v>-2.2999999999999998</v>
          </cell>
          <cell r="S347">
            <v>0.6</v>
          </cell>
          <cell r="T347">
            <v>0.11</v>
          </cell>
          <cell r="U347">
            <v>0</v>
          </cell>
          <cell r="V347">
            <v>-0.24</v>
          </cell>
          <cell r="W347">
            <v>63.3</v>
          </cell>
          <cell r="X347">
            <v>-4.7</v>
          </cell>
          <cell r="Y347">
            <v>83.9</v>
          </cell>
          <cell r="Z347">
            <v>-4.4000000000000004</v>
          </cell>
          <cell r="AA347">
            <v>58.1</v>
          </cell>
          <cell r="AB347">
            <v>-24.8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91</v>
          </cell>
          <cell r="D348">
            <v>-17.899999999999999</v>
          </cell>
          <cell r="E348">
            <v>99.7</v>
          </cell>
          <cell r="F348">
            <v>-17.899999999999999</v>
          </cell>
          <cell r="G348">
            <v>94.8</v>
          </cell>
          <cell r="H348">
            <v>-16.3</v>
          </cell>
          <cell r="I348">
            <v>90.6</v>
          </cell>
          <cell r="J348">
            <v>14.8</v>
          </cell>
          <cell r="K348">
            <v>88.5</v>
          </cell>
          <cell r="L348">
            <v>11.3</v>
          </cell>
          <cell r="M348">
            <v>133.30000000000001</v>
          </cell>
          <cell r="N348">
            <v>104.1</v>
          </cell>
          <cell r="O348">
            <v>98.6</v>
          </cell>
          <cell r="P348">
            <v>1.3</v>
          </cell>
          <cell r="Q348">
            <v>16.899999999999999</v>
          </cell>
          <cell r="R348">
            <v>-2.8</v>
          </cell>
          <cell r="S348">
            <v>0.69</v>
          </cell>
          <cell r="T348">
            <v>-1.06</v>
          </cell>
          <cell r="U348">
            <v>0.69</v>
          </cell>
          <cell r="V348">
            <v>-0.48</v>
          </cell>
          <cell r="W348">
            <v>87.1</v>
          </cell>
          <cell r="X348">
            <v>-21.2</v>
          </cell>
          <cell r="Y348">
            <v>95.4</v>
          </cell>
          <cell r="Z348">
            <v>-21.3</v>
          </cell>
          <cell r="AA348">
            <v>200.6</v>
          </cell>
          <cell r="AB348">
            <v>-30.4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89.5</v>
          </cell>
          <cell r="D349">
            <v>-2.6</v>
          </cell>
          <cell r="E349">
            <v>117.2</v>
          </cell>
          <cell r="F349">
            <v>-2.2999999999999998</v>
          </cell>
          <cell r="G349">
            <v>115.3</v>
          </cell>
          <cell r="H349">
            <v>3.7</v>
          </cell>
          <cell r="I349">
            <v>94.2</v>
          </cell>
          <cell r="J349">
            <v>-7.3</v>
          </cell>
          <cell r="K349">
            <v>90</v>
          </cell>
          <cell r="L349">
            <v>-5.0999999999999996</v>
          </cell>
          <cell r="M349">
            <v>132.9</v>
          </cell>
          <cell r="N349">
            <v>-18.600000000000001</v>
          </cell>
          <cell r="O349">
            <v>99.5</v>
          </cell>
          <cell r="P349">
            <v>-3.7</v>
          </cell>
          <cell r="Q349">
            <v>2.1</v>
          </cell>
          <cell r="R349">
            <v>0.7</v>
          </cell>
          <cell r="S349">
            <v>0.39</v>
          </cell>
          <cell r="T349">
            <v>0.13</v>
          </cell>
          <cell r="U349">
            <v>0.89</v>
          </cell>
          <cell r="V349">
            <v>0.59</v>
          </cell>
          <cell r="W349">
            <v>85.6</v>
          </cell>
          <cell r="X349">
            <v>-6.7</v>
          </cell>
          <cell r="Y349">
            <v>112.2</v>
          </cell>
          <cell r="Z349">
            <v>-6.3</v>
          </cell>
          <cell r="AA349">
            <v>129.30000000000001</v>
          </cell>
          <cell r="AB349">
            <v>-26.2</v>
          </cell>
          <cell r="AC349">
            <v>0.3</v>
          </cell>
          <cell r="AD349">
            <v>-62.5</v>
          </cell>
        </row>
        <row r="350">
          <cell r="B350" t="str">
            <v>プラスチック製品</v>
          </cell>
          <cell r="C350">
            <v>101.3</v>
          </cell>
          <cell r="D350">
            <v>-9.6</v>
          </cell>
          <cell r="E350">
            <v>110.5</v>
          </cell>
          <cell r="F350">
            <v>-10.5</v>
          </cell>
          <cell r="G350">
            <v>106.2</v>
          </cell>
          <cell r="H350">
            <v>-5.7</v>
          </cell>
          <cell r="I350">
            <v>91.6</v>
          </cell>
          <cell r="J350">
            <v>-11.2</v>
          </cell>
          <cell r="K350">
            <v>90.1</v>
          </cell>
          <cell r="L350">
            <v>-7.7</v>
          </cell>
          <cell r="M350">
            <v>114.7</v>
          </cell>
          <cell r="N350">
            <v>-38.799999999999997</v>
          </cell>
          <cell r="O350">
            <v>255.2</v>
          </cell>
          <cell r="P350">
            <v>-29.6</v>
          </cell>
          <cell r="Q350">
            <v>22.8</v>
          </cell>
          <cell r="R350">
            <v>20.7</v>
          </cell>
          <cell r="S350">
            <v>0.39</v>
          </cell>
          <cell r="T350">
            <v>-0.28000000000000003</v>
          </cell>
          <cell r="U350">
            <v>0.34</v>
          </cell>
          <cell r="V350">
            <v>-1.03</v>
          </cell>
          <cell r="W350">
            <v>96.9</v>
          </cell>
          <cell r="X350">
            <v>-13.4</v>
          </cell>
          <cell r="Y350">
            <v>105.7</v>
          </cell>
          <cell r="Z350">
            <v>-14.2</v>
          </cell>
          <cell r="AA350">
            <v>165.1</v>
          </cell>
          <cell r="AB350">
            <v>-36.5</v>
          </cell>
          <cell r="AC350">
            <v>3.1</v>
          </cell>
          <cell r="AD350">
            <v>0</v>
          </cell>
        </row>
        <row r="351">
          <cell r="B351" t="str">
            <v>ゴム製品</v>
          </cell>
          <cell r="C351">
            <v>101.4</v>
          </cell>
          <cell r="D351">
            <v>-4.8</v>
          </cell>
          <cell r="E351">
            <v>117.6</v>
          </cell>
          <cell r="F351">
            <v>1</v>
          </cell>
          <cell r="G351">
            <v>113</v>
          </cell>
          <cell r="H351">
            <v>5.5</v>
          </cell>
          <cell r="I351">
            <v>93.6</v>
          </cell>
          <cell r="J351">
            <v>0.9</v>
          </cell>
          <cell r="K351">
            <v>88.1</v>
          </cell>
          <cell r="L351">
            <v>2.6</v>
          </cell>
          <cell r="M351">
            <v>153.69999999999999</v>
          </cell>
          <cell r="N351">
            <v>-8.5</v>
          </cell>
          <cell r="O351">
            <v>96.2</v>
          </cell>
          <cell r="P351">
            <v>-0.1</v>
          </cell>
          <cell r="Q351">
            <v>1.5</v>
          </cell>
          <cell r="R351">
            <v>-0.6</v>
          </cell>
          <cell r="S351">
            <v>0.39</v>
          </cell>
          <cell r="T351">
            <v>-0.39</v>
          </cell>
          <cell r="U351">
            <v>1.03</v>
          </cell>
          <cell r="V351">
            <v>-0.28999999999999998</v>
          </cell>
          <cell r="W351">
            <v>97</v>
          </cell>
          <cell r="X351">
            <v>-8.6999999999999993</v>
          </cell>
          <cell r="Y351">
            <v>112.5</v>
          </cell>
          <cell r="Z351">
            <v>-3.2</v>
          </cell>
          <cell r="AA351">
            <v>144.4</v>
          </cell>
          <cell r="AB351">
            <v>-15.2</v>
          </cell>
          <cell r="AC351">
            <v>29.8</v>
          </cell>
          <cell r="AD351">
            <v>-37.799999999999997</v>
          </cell>
        </row>
        <row r="352">
          <cell r="B352" t="str">
            <v>窯業・土石製品</v>
          </cell>
          <cell r="C352">
            <v>102.8</v>
          </cell>
          <cell r="D352">
            <v>9.5</v>
          </cell>
          <cell r="E352">
            <v>117.8</v>
          </cell>
          <cell r="F352">
            <v>17.2</v>
          </cell>
          <cell r="G352">
            <v>113.4</v>
          </cell>
          <cell r="H352">
            <v>11.8</v>
          </cell>
          <cell r="I352">
            <v>83.3</v>
          </cell>
          <cell r="J352">
            <v>4.8</v>
          </cell>
          <cell r="K352">
            <v>78.599999999999994</v>
          </cell>
          <cell r="L352">
            <v>-1.4</v>
          </cell>
          <cell r="M352">
            <v>189.7</v>
          </cell>
          <cell r="N352">
            <v>152.9</v>
          </cell>
          <cell r="O352">
            <v>95.1</v>
          </cell>
          <cell r="P352">
            <v>-1.5</v>
          </cell>
          <cell r="Q352">
            <v>3.2</v>
          </cell>
          <cell r="R352">
            <v>-10.1</v>
          </cell>
          <cell r="S352">
            <v>0.11</v>
          </cell>
          <cell r="T352">
            <v>0.05</v>
          </cell>
          <cell r="U352">
            <v>1.94</v>
          </cell>
          <cell r="V352">
            <v>1.77</v>
          </cell>
          <cell r="W352">
            <v>98.4</v>
          </cell>
          <cell r="X352">
            <v>5</v>
          </cell>
          <cell r="Y352">
            <v>112.7</v>
          </cell>
          <cell r="Z352">
            <v>12.4</v>
          </cell>
          <cell r="AA352">
            <v>204.6</v>
          </cell>
          <cell r="AB352">
            <v>146.80000000000001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>
            <v>141.69999999999999</v>
          </cell>
          <cell r="D353">
            <v>14.1</v>
          </cell>
          <cell r="E353">
            <v>152.19999999999999</v>
          </cell>
          <cell r="F353">
            <v>14.1</v>
          </cell>
          <cell r="G353">
            <v>128.4</v>
          </cell>
          <cell r="H353">
            <v>9.8000000000000007</v>
          </cell>
          <cell r="I353">
            <v>101.3</v>
          </cell>
          <cell r="J353">
            <v>2.5</v>
          </cell>
          <cell r="K353">
            <v>89.4</v>
          </cell>
          <cell r="L353">
            <v>1.2</v>
          </cell>
          <cell r="M353">
            <v>1920</v>
          </cell>
          <cell r="N353">
            <v>12.9</v>
          </cell>
          <cell r="O353">
            <v>342.1</v>
          </cell>
          <cell r="P353">
            <v>2.9</v>
          </cell>
          <cell r="Q353">
            <v>9.8000000000000007</v>
          </cell>
          <cell r="R353">
            <v>-0.3</v>
          </cell>
          <cell r="S353">
            <v>1.86</v>
          </cell>
          <cell r="T353">
            <v>0.59</v>
          </cell>
          <cell r="U353">
            <v>0.93</v>
          </cell>
          <cell r="V353">
            <v>0.28999999999999998</v>
          </cell>
          <cell r="W353">
            <v>135.6</v>
          </cell>
          <cell r="X353">
            <v>9.4</v>
          </cell>
          <cell r="Y353">
            <v>145.6</v>
          </cell>
          <cell r="Z353">
            <v>9.4</v>
          </cell>
          <cell r="AA353">
            <v>4845.3999999999996</v>
          </cell>
          <cell r="AB353">
            <v>42.6</v>
          </cell>
          <cell r="AC353">
            <v>0.9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82.1</v>
          </cell>
          <cell r="D355">
            <v>29.7</v>
          </cell>
          <cell r="E355">
            <v>90.9</v>
          </cell>
          <cell r="F355">
            <v>28.9</v>
          </cell>
          <cell r="G355">
            <v>91.8</v>
          </cell>
          <cell r="H355">
            <v>34.6</v>
          </cell>
          <cell r="I355">
            <v>91.1</v>
          </cell>
          <cell r="J355">
            <v>8.3000000000000007</v>
          </cell>
          <cell r="K355">
            <v>90.8</v>
          </cell>
          <cell r="L355">
            <v>8.1999999999999993</v>
          </cell>
          <cell r="M355">
            <v>94.2</v>
          </cell>
          <cell r="N355">
            <v>8.6999999999999993</v>
          </cell>
          <cell r="O355">
            <v>278.10000000000002</v>
          </cell>
          <cell r="P355">
            <v>2.6</v>
          </cell>
          <cell r="Q355">
            <v>22</v>
          </cell>
          <cell r="R355">
            <v>-3.5</v>
          </cell>
          <cell r="S355">
            <v>0.84</v>
          </cell>
          <cell r="T355">
            <v>-0.12</v>
          </cell>
          <cell r="U355">
            <v>0.1</v>
          </cell>
          <cell r="V355">
            <v>-0.51</v>
          </cell>
          <cell r="W355">
            <v>78.599999999999994</v>
          </cell>
          <cell r="X355">
            <v>24.4</v>
          </cell>
          <cell r="Y355">
            <v>87</v>
          </cell>
          <cell r="Z355">
            <v>23.6</v>
          </cell>
          <cell r="AA355">
            <v>73.5</v>
          </cell>
          <cell r="AB355">
            <v>-35</v>
          </cell>
          <cell r="AC355">
            <v>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86.5</v>
          </cell>
          <cell r="D358">
            <v>-4.5</v>
          </cell>
          <cell r="E358">
            <v>105.3</v>
          </cell>
          <cell r="F358">
            <v>-4.5</v>
          </cell>
          <cell r="G358">
            <v>104.3</v>
          </cell>
          <cell r="H358">
            <v>-2.2000000000000002</v>
          </cell>
          <cell r="I358">
            <v>88.9</v>
          </cell>
          <cell r="J358">
            <v>-8.6</v>
          </cell>
          <cell r="K358">
            <v>88.2</v>
          </cell>
          <cell r="L358">
            <v>-7.5</v>
          </cell>
          <cell r="M358">
            <v>101.2</v>
          </cell>
          <cell r="N358">
            <v>-23.4</v>
          </cell>
          <cell r="O358">
            <v>235.4</v>
          </cell>
          <cell r="P358">
            <v>-3.5</v>
          </cell>
          <cell r="Q358">
            <v>9.3000000000000007</v>
          </cell>
          <cell r="R358">
            <v>3.8</v>
          </cell>
          <cell r="S358">
            <v>0.5</v>
          </cell>
          <cell r="T358">
            <v>-0.37</v>
          </cell>
          <cell r="U358">
            <v>0.5</v>
          </cell>
          <cell r="V358">
            <v>0.21</v>
          </cell>
          <cell r="W358">
            <v>82.8</v>
          </cell>
          <cell r="X358">
            <v>-8.4</v>
          </cell>
          <cell r="Y358">
            <v>100.8</v>
          </cell>
          <cell r="Z358">
            <v>-8.4</v>
          </cell>
          <cell r="AA358">
            <v>116.6</v>
          </cell>
          <cell r="AB358">
            <v>-22.9</v>
          </cell>
          <cell r="AC358">
            <v>0.1</v>
          </cell>
          <cell r="AD358">
            <v>0</v>
          </cell>
        </row>
        <row r="359">
          <cell r="B359" t="str">
            <v>電子・デバイス</v>
          </cell>
          <cell r="C359">
            <v>78.400000000000006</v>
          </cell>
          <cell r="D359">
            <v>3.6</v>
          </cell>
          <cell r="E359">
            <v>89.7</v>
          </cell>
          <cell r="F359">
            <v>3.7</v>
          </cell>
          <cell r="G359">
            <v>87.9</v>
          </cell>
          <cell r="H359">
            <v>6.5</v>
          </cell>
          <cell r="I359">
            <v>99.6</v>
          </cell>
          <cell r="J359">
            <v>-5</v>
          </cell>
          <cell r="K359">
            <v>99.4</v>
          </cell>
          <cell r="L359">
            <v>-2.6</v>
          </cell>
          <cell r="M359">
            <v>102</v>
          </cell>
          <cell r="N359">
            <v>-22.7</v>
          </cell>
          <cell r="O359">
            <v>75.599999999999994</v>
          </cell>
          <cell r="P359">
            <v>0.7</v>
          </cell>
          <cell r="Q359">
            <v>6.6</v>
          </cell>
          <cell r="R359">
            <v>2</v>
          </cell>
          <cell r="S359">
            <v>0.49</v>
          </cell>
          <cell r="T359">
            <v>-0.83</v>
          </cell>
          <cell r="U359">
            <v>1.07</v>
          </cell>
          <cell r="V359">
            <v>-0.05</v>
          </cell>
          <cell r="W359">
            <v>75</v>
          </cell>
          <cell r="X359">
            <v>-0.7</v>
          </cell>
          <cell r="Y359">
            <v>85.8</v>
          </cell>
          <cell r="Z359">
            <v>-0.6</v>
          </cell>
          <cell r="AA359">
            <v>104.9</v>
          </cell>
          <cell r="AB359">
            <v>-12.9</v>
          </cell>
          <cell r="AC359">
            <v>0.2</v>
          </cell>
          <cell r="AD359">
            <v>100</v>
          </cell>
        </row>
        <row r="360">
          <cell r="B360" t="str">
            <v>電気機械器具</v>
          </cell>
          <cell r="C360">
            <v>131</v>
          </cell>
          <cell r="D360">
            <v>-3.4</v>
          </cell>
          <cell r="E360">
            <v>144.6</v>
          </cell>
          <cell r="F360">
            <v>-3.4</v>
          </cell>
          <cell r="G360">
            <v>143</v>
          </cell>
          <cell r="H360">
            <v>-1.9</v>
          </cell>
          <cell r="I360">
            <v>94.1</v>
          </cell>
          <cell r="J360">
            <v>-19.399999999999999</v>
          </cell>
          <cell r="K360">
            <v>92.8</v>
          </cell>
          <cell r="L360">
            <v>-17</v>
          </cell>
          <cell r="M360">
            <v>126.3</v>
          </cell>
          <cell r="N360">
            <v>-46.7</v>
          </cell>
          <cell r="O360">
            <v>73.2</v>
          </cell>
          <cell r="P360">
            <v>-23.8</v>
          </cell>
          <cell r="Q360">
            <v>3.2</v>
          </cell>
          <cell r="R360">
            <v>-6.8</v>
          </cell>
          <cell r="S360">
            <v>0.1</v>
          </cell>
          <cell r="T360">
            <v>-0.5</v>
          </cell>
          <cell r="U360">
            <v>0.78</v>
          </cell>
          <cell r="V360">
            <v>0.18</v>
          </cell>
          <cell r="W360">
            <v>125.4</v>
          </cell>
          <cell r="X360">
            <v>-7.3</v>
          </cell>
          <cell r="Y360">
            <v>138.4</v>
          </cell>
          <cell r="Z360">
            <v>-7.4</v>
          </cell>
          <cell r="AA360">
            <v>203.6</v>
          </cell>
          <cell r="AB360">
            <v>-30.4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93.2</v>
          </cell>
          <cell r="D362">
            <v>-4.2</v>
          </cell>
          <cell r="E362">
            <v>120.1</v>
          </cell>
          <cell r="F362">
            <v>-4.2</v>
          </cell>
          <cell r="G362">
            <v>111.7</v>
          </cell>
          <cell r="H362">
            <v>-3</v>
          </cell>
          <cell r="I362">
            <v>96.6</v>
          </cell>
          <cell r="J362">
            <v>-8.6</v>
          </cell>
          <cell r="K362">
            <v>90.8</v>
          </cell>
          <cell r="L362">
            <v>-6.5</v>
          </cell>
          <cell r="M362">
            <v>169.7</v>
          </cell>
          <cell r="N362">
            <v>-21</v>
          </cell>
          <cell r="O362">
            <v>70.400000000000006</v>
          </cell>
          <cell r="P362">
            <v>-1.8</v>
          </cell>
          <cell r="Q362">
            <v>0.3</v>
          </cell>
          <cell r="R362">
            <v>-0.5</v>
          </cell>
          <cell r="S362">
            <v>0.43</v>
          </cell>
          <cell r="T362">
            <v>-3.88</v>
          </cell>
          <cell r="U362">
            <v>2.1800000000000002</v>
          </cell>
          <cell r="V362">
            <v>-2.04</v>
          </cell>
          <cell r="W362">
            <v>89.2</v>
          </cell>
          <cell r="X362">
            <v>-8.1</v>
          </cell>
          <cell r="Y362">
            <v>114.9</v>
          </cell>
          <cell r="Z362">
            <v>-8.1</v>
          </cell>
          <cell r="AA362">
            <v>251.3</v>
          </cell>
          <cell r="AB362">
            <v>-11.8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109</v>
          </cell>
          <cell r="D363">
            <v>23.6</v>
          </cell>
          <cell r="E363">
            <v>126.6</v>
          </cell>
          <cell r="F363">
            <v>23.5</v>
          </cell>
          <cell r="G363">
            <v>119.3</v>
          </cell>
          <cell r="H363">
            <v>17.8</v>
          </cell>
          <cell r="I363">
            <v>92.6</v>
          </cell>
          <cell r="J363">
            <v>-2.8</v>
          </cell>
          <cell r="K363">
            <v>82.8</v>
          </cell>
          <cell r="L363">
            <v>-10.9</v>
          </cell>
          <cell r="M363">
            <v>228.2</v>
          </cell>
          <cell r="N363">
            <v>79.400000000000006</v>
          </cell>
          <cell r="O363">
            <v>78.5</v>
          </cell>
          <cell r="P363">
            <v>-42</v>
          </cell>
          <cell r="Q363">
            <v>5.5</v>
          </cell>
          <cell r="R363">
            <v>-3.8</v>
          </cell>
          <cell r="S363">
            <v>1.39</v>
          </cell>
          <cell r="T363">
            <v>-1.67</v>
          </cell>
          <cell r="U363">
            <v>0.4</v>
          </cell>
          <cell r="V363">
            <v>-3.45</v>
          </cell>
          <cell r="W363">
            <v>104.3</v>
          </cell>
          <cell r="X363">
            <v>18.5</v>
          </cell>
          <cell r="Y363">
            <v>121.1</v>
          </cell>
          <cell r="Z363">
            <v>18.399999999999999</v>
          </cell>
          <cell r="AA363">
            <v>230.9</v>
          </cell>
          <cell r="AB363">
            <v>93.5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95.4</v>
          </cell>
          <cell r="D364">
            <v>12.1</v>
          </cell>
          <cell r="E364">
            <v>108.3</v>
          </cell>
          <cell r="F364">
            <v>11</v>
          </cell>
          <cell r="G364">
            <v>98.5</v>
          </cell>
          <cell r="H364">
            <v>11.2</v>
          </cell>
          <cell r="I364">
            <v>103.6</v>
          </cell>
          <cell r="J364">
            <v>-2.7</v>
          </cell>
          <cell r="K364">
            <v>95.3</v>
          </cell>
          <cell r="L364">
            <v>-4.5999999999999996</v>
          </cell>
          <cell r="M364">
            <v>259.5</v>
          </cell>
          <cell r="N364">
            <v>12</v>
          </cell>
          <cell r="O364">
            <v>106.5</v>
          </cell>
          <cell r="P364">
            <v>39.200000000000003</v>
          </cell>
          <cell r="Q364">
            <v>6.6</v>
          </cell>
          <cell r="R364">
            <v>4.5999999999999996</v>
          </cell>
          <cell r="S364">
            <v>0</v>
          </cell>
          <cell r="T364">
            <v>-0.57999999999999996</v>
          </cell>
          <cell r="U364">
            <v>1.08</v>
          </cell>
          <cell r="V364">
            <v>-0.08</v>
          </cell>
          <cell r="W364">
            <v>91.3</v>
          </cell>
          <cell r="X364">
            <v>7.5</v>
          </cell>
          <cell r="Y364">
            <v>103.6</v>
          </cell>
          <cell r="Z364">
            <v>6.4</v>
          </cell>
          <cell r="AA364">
            <v>286.60000000000002</v>
          </cell>
          <cell r="AB364">
            <v>10.4</v>
          </cell>
          <cell r="AC364">
            <v>6.6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107.7</v>
          </cell>
          <cell r="D367">
            <v>12.1</v>
          </cell>
          <cell r="E367">
            <v>122.7</v>
          </cell>
          <cell r="F367">
            <v>12.2</v>
          </cell>
          <cell r="G367">
            <v>120.6</v>
          </cell>
          <cell r="H367">
            <v>9.5</v>
          </cell>
          <cell r="I367">
            <v>101.8</v>
          </cell>
          <cell r="J367">
            <v>13.6</v>
          </cell>
          <cell r="K367">
            <v>100.7</v>
          </cell>
          <cell r="L367">
            <v>9.9</v>
          </cell>
          <cell r="M367">
            <v>125.3</v>
          </cell>
          <cell r="N367">
            <v>161</v>
          </cell>
          <cell r="O367">
            <v>87.5</v>
          </cell>
          <cell r="P367">
            <v>-3.1</v>
          </cell>
          <cell r="Q367">
            <v>11.3</v>
          </cell>
          <cell r="R367">
            <v>-3</v>
          </cell>
          <cell r="S367">
            <v>2.48</v>
          </cell>
          <cell r="T367">
            <v>1.0900000000000001</v>
          </cell>
          <cell r="U367">
            <v>0.49</v>
          </cell>
          <cell r="V367">
            <v>-1.9</v>
          </cell>
          <cell r="W367">
            <v>103.1</v>
          </cell>
          <cell r="X367">
            <v>7.5</v>
          </cell>
          <cell r="Y367">
            <v>117.4</v>
          </cell>
          <cell r="Z367">
            <v>7.5</v>
          </cell>
          <cell r="AA367">
            <v>186.6</v>
          </cell>
          <cell r="AB367">
            <v>116.7</v>
          </cell>
          <cell r="AC367">
            <v>6.3</v>
          </cell>
          <cell r="AD367">
            <v>8.6</v>
          </cell>
        </row>
        <row r="368">
          <cell r="B368" t="str">
            <v>小売業</v>
          </cell>
          <cell r="C368">
            <v>95.7</v>
          </cell>
          <cell r="D368">
            <v>-7.2</v>
          </cell>
          <cell r="E368">
            <v>101.8</v>
          </cell>
          <cell r="F368">
            <v>-5.7</v>
          </cell>
          <cell r="G368">
            <v>101.9</v>
          </cell>
          <cell r="H368">
            <v>-6.6</v>
          </cell>
          <cell r="I368">
            <v>92.9</v>
          </cell>
          <cell r="J368">
            <v>-5.8</v>
          </cell>
          <cell r="K368">
            <v>92.2</v>
          </cell>
          <cell r="L368">
            <v>-6.2</v>
          </cell>
          <cell r="M368">
            <v>106</v>
          </cell>
          <cell r="N368">
            <v>1.4</v>
          </cell>
          <cell r="O368">
            <v>105.4</v>
          </cell>
          <cell r="P368">
            <v>5.5</v>
          </cell>
          <cell r="Q368">
            <v>56.7</v>
          </cell>
          <cell r="R368">
            <v>8.5</v>
          </cell>
          <cell r="S368">
            <v>2.08</v>
          </cell>
          <cell r="T368">
            <v>1.43</v>
          </cell>
          <cell r="U368">
            <v>1.45</v>
          </cell>
          <cell r="V368">
            <v>-0.79</v>
          </cell>
          <cell r="W368">
            <v>91.6</v>
          </cell>
          <cell r="X368">
            <v>-11</v>
          </cell>
          <cell r="Y368">
            <v>97.4</v>
          </cell>
          <cell r="Z368">
            <v>-9.6</v>
          </cell>
          <cell r="AA368">
            <v>99</v>
          </cell>
          <cell r="AB368">
            <v>9.1999999999999993</v>
          </cell>
          <cell r="AC368">
            <v>29.8</v>
          </cell>
          <cell r="AD368">
            <v>-39.9</v>
          </cell>
        </row>
        <row r="369">
          <cell r="B369" t="str">
            <v>宿泊業</v>
          </cell>
          <cell r="C369">
            <v>93.2</v>
          </cell>
          <cell r="D369">
            <v>-9.1999999999999993</v>
          </cell>
          <cell r="E369">
            <v>89.9</v>
          </cell>
          <cell r="F369">
            <v>-7.4</v>
          </cell>
          <cell r="G369">
            <v>90.3</v>
          </cell>
          <cell r="H369">
            <v>-7.1</v>
          </cell>
          <cell r="I369">
            <v>90.2</v>
          </cell>
          <cell r="J369">
            <v>-14.3</v>
          </cell>
          <cell r="K369">
            <v>87.1</v>
          </cell>
          <cell r="L369">
            <v>-15.8</v>
          </cell>
          <cell r="M369">
            <v>174.4</v>
          </cell>
          <cell r="N369">
            <v>11.9</v>
          </cell>
          <cell r="O369">
            <v>72.099999999999994</v>
          </cell>
          <cell r="P369">
            <v>5.6</v>
          </cell>
          <cell r="Q369">
            <v>57.5</v>
          </cell>
          <cell r="R369">
            <v>-1.2</v>
          </cell>
          <cell r="S369">
            <v>0.33</v>
          </cell>
          <cell r="T369">
            <v>-0.69</v>
          </cell>
          <cell r="U369">
            <v>1.32</v>
          </cell>
          <cell r="V369">
            <v>-1.32</v>
          </cell>
          <cell r="W369">
            <v>89.2</v>
          </cell>
          <cell r="X369">
            <v>-12.9</v>
          </cell>
          <cell r="Y369">
            <v>86</v>
          </cell>
          <cell r="Z369">
            <v>-11.2</v>
          </cell>
          <cell r="AA369">
            <v>80.8</v>
          </cell>
          <cell r="AB369">
            <v>-14.6</v>
          </cell>
          <cell r="AC369">
            <v>48.3</v>
          </cell>
          <cell r="AD369">
            <v>-23.9</v>
          </cell>
        </row>
        <row r="370">
          <cell r="B370" t="str">
            <v>Ｍ一括分</v>
          </cell>
          <cell r="C370">
            <v>95.6</v>
          </cell>
          <cell r="D370">
            <v>-19.8</v>
          </cell>
          <cell r="E370">
            <v>97.5</v>
          </cell>
          <cell r="F370">
            <v>-18.5</v>
          </cell>
          <cell r="G370">
            <v>99.7</v>
          </cell>
          <cell r="H370">
            <v>-17.899999999999999</v>
          </cell>
          <cell r="I370">
            <v>101</v>
          </cell>
          <cell r="J370">
            <v>-18.8</v>
          </cell>
          <cell r="K370">
            <v>100.7</v>
          </cell>
          <cell r="L370">
            <v>-20.8</v>
          </cell>
          <cell r="M370">
            <v>109.7</v>
          </cell>
          <cell r="N370">
            <v>100.2</v>
          </cell>
          <cell r="O370">
            <v>105.3</v>
          </cell>
          <cell r="P370">
            <v>19</v>
          </cell>
          <cell r="Q370">
            <v>95</v>
          </cell>
          <cell r="R370">
            <v>14.1</v>
          </cell>
          <cell r="S370">
            <v>3.1</v>
          </cell>
          <cell r="T370">
            <v>2.82</v>
          </cell>
          <cell r="U370">
            <v>5.12</v>
          </cell>
          <cell r="V370">
            <v>4.13</v>
          </cell>
          <cell r="W370">
            <v>91.5</v>
          </cell>
          <cell r="X370">
            <v>-23.1</v>
          </cell>
          <cell r="Y370">
            <v>93.3</v>
          </cell>
          <cell r="Z370">
            <v>-21.9</v>
          </cell>
          <cell r="AA370">
            <v>46.4</v>
          </cell>
          <cell r="AB370">
            <v>-40.200000000000003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77.5</v>
          </cell>
          <cell r="D371">
            <v>7.2</v>
          </cell>
          <cell r="E371">
            <v>92.6</v>
          </cell>
          <cell r="F371">
            <v>6.9</v>
          </cell>
          <cell r="G371">
            <v>88.5</v>
          </cell>
          <cell r="H371">
            <v>6.2</v>
          </cell>
          <cell r="I371">
            <v>92</v>
          </cell>
          <cell r="J371">
            <v>1.7</v>
          </cell>
          <cell r="K371">
            <v>91.1</v>
          </cell>
          <cell r="L371">
            <v>1.1000000000000001</v>
          </cell>
          <cell r="M371">
            <v>121.3</v>
          </cell>
          <cell r="N371">
            <v>16.3</v>
          </cell>
          <cell r="O371">
            <v>99.7</v>
          </cell>
          <cell r="P371">
            <v>1</v>
          </cell>
          <cell r="Q371">
            <v>24</v>
          </cell>
          <cell r="R371">
            <v>-3.4</v>
          </cell>
          <cell r="S371">
            <v>0.39</v>
          </cell>
          <cell r="T371">
            <v>-0.05</v>
          </cell>
          <cell r="U371">
            <v>0.82</v>
          </cell>
          <cell r="V371">
            <v>-0.26</v>
          </cell>
          <cell r="W371">
            <v>74.2</v>
          </cell>
          <cell r="X371">
            <v>2.8</v>
          </cell>
          <cell r="Y371">
            <v>88.6</v>
          </cell>
          <cell r="Z371">
            <v>2.5</v>
          </cell>
          <cell r="AA371">
            <v>220</v>
          </cell>
          <cell r="AB371">
            <v>17.7</v>
          </cell>
          <cell r="AC371">
            <v>1.3</v>
          </cell>
          <cell r="AD371">
            <v>0</v>
          </cell>
        </row>
        <row r="372">
          <cell r="B372" t="str">
            <v>Ｐ一括分</v>
          </cell>
          <cell r="C372">
            <v>98.5</v>
          </cell>
          <cell r="D372">
            <v>0.2</v>
          </cell>
          <cell r="E372">
            <v>116.4</v>
          </cell>
          <cell r="F372">
            <v>1.7</v>
          </cell>
          <cell r="G372">
            <v>117.3</v>
          </cell>
          <cell r="H372">
            <v>1.9</v>
          </cell>
          <cell r="I372">
            <v>100.7</v>
          </cell>
          <cell r="J372">
            <v>-0.8</v>
          </cell>
          <cell r="K372">
            <v>100.7</v>
          </cell>
          <cell r="L372">
            <v>-1.4</v>
          </cell>
          <cell r="M372">
            <v>100</v>
          </cell>
          <cell r="N372">
            <v>20</v>
          </cell>
          <cell r="O372">
            <v>103.6</v>
          </cell>
          <cell r="P372">
            <v>4.9000000000000004</v>
          </cell>
          <cell r="Q372">
            <v>25.7</v>
          </cell>
          <cell r="R372">
            <v>2</v>
          </cell>
          <cell r="S372">
            <v>1.55</v>
          </cell>
          <cell r="T372">
            <v>-0.28000000000000003</v>
          </cell>
          <cell r="U372">
            <v>2.12</v>
          </cell>
          <cell r="V372">
            <v>-0.3</v>
          </cell>
          <cell r="W372">
            <v>94.3</v>
          </cell>
          <cell r="X372">
            <v>-3.9</v>
          </cell>
          <cell r="Y372">
            <v>111.4</v>
          </cell>
          <cell r="Z372">
            <v>-2.5</v>
          </cell>
          <cell r="AA372">
            <v>91.4</v>
          </cell>
          <cell r="AB372">
            <v>-7.3</v>
          </cell>
          <cell r="AC372">
            <v>4.9000000000000004</v>
          </cell>
          <cell r="AD372">
            <v>-63.7</v>
          </cell>
        </row>
        <row r="373">
          <cell r="B373" t="str">
            <v>職業紹介・派遣業</v>
          </cell>
          <cell r="C373">
            <v>101.6</v>
          </cell>
          <cell r="D373">
            <v>8.9</v>
          </cell>
          <cell r="E373">
            <v>103.6</v>
          </cell>
          <cell r="F373">
            <v>9.1</v>
          </cell>
          <cell r="G373">
            <v>103.3</v>
          </cell>
          <cell r="H373">
            <v>7.7</v>
          </cell>
          <cell r="I373">
            <v>101.9</v>
          </cell>
          <cell r="J373">
            <v>8.8000000000000007</v>
          </cell>
          <cell r="K373">
            <v>101.9</v>
          </cell>
          <cell r="L373">
            <v>8.1999999999999993</v>
          </cell>
          <cell r="M373">
            <v>101.4</v>
          </cell>
          <cell r="N373">
            <v>19.399999999999999</v>
          </cell>
          <cell r="O373">
            <v>133.30000000000001</v>
          </cell>
          <cell r="P373">
            <v>1.2</v>
          </cell>
          <cell r="Q373">
            <v>17</v>
          </cell>
          <cell r="R373">
            <v>-7.5</v>
          </cell>
          <cell r="S373">
            <v>7.02</v>
          </cell>
          <cell r="T373">
            <v>-1.1399999999999999</v>
          </cell>
          <cell r="U373">
            <v>6.79</v>
          </cell>
          <cell r="V373">
            <v>-1.51</v>
          </cell>
          <cell r="W373">
            <v>97.2</v>
          </cell>
          <cell r="X373">
            <v>4.4000000000000004</v>
          </cell>
          <cell r="Y373">
            <v>99.1</v>
          </cell>
          <cell r="Z373">
            <v>4.5</v>
          </cell>
          <cell r="AA373">
            <v>107</v>
          </cell>
          <cell r="AB373">
            <v>25.3</v>
          </cell>
          <cell r="AC373">
            <v>20.5</v>
          </cell>
          <cell r="AD373">
            <v>-15.3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80.099999999999994</v>
          </cell>
          <cell r="D375">
            <v>-4.4000000000000004</v>
          </cell>
          <cell r="E375">
            <v>89</v>
          </cell>
          <cell r="F375">
            <v>-2.5</v>
          </cell>
          <cell r="G375">
            <v>91.4</v>
          </cell>
          <cell r="H375">
            <v>-0.8</v>
          </cell>
          <cell r="I375">
            <v>91</v>
          </cell>
          <cell r="J375">
            <v>-5.8</v>
          </cell>
          <cell r="K375">
            <v>91.7</v>
          </cell>
          <cell r="L375">
            <v>-5.7</v>
          </cell>
          <cell r="M375">
            <v>81.400000000000006</v>
          </cell>
          <cell r="N375">
            <v>-8.1999999999999993</v>
          </cell>
          <cell r="O375">
            <v>94.7</v>
          </cell>
          <cell r="P375">
            <v>-3.6</v>
          </cell>
          <cell r="Q375">
            <v>28.2</v>
          </cell>
          <cell r="R375">
            <v>4</v>
          </cell>
          <cell r="S375">
            <v>2.15</v>
          </cell>
          <cell r="T375">
            <v>-0.03</v>
          </cell>
          <cell r="U375">
            <v>2.46</v>
          </cell>
          <cell r="V375">
            <v>0.18</v>
          </cell>
          <cell r="W375">
            <v>76.7</v>
          </cell>
          <cell r="X375">
            <v>-8.3000000000000007</v>
          </cell>
          <cell r="Y375">
            <v>85.2</v>
          </cell>
          <cell r="Z375">
            <v>-6.5</v>
          </cell>
          <cell r="AA375">
            <v>61.6</v>
          </cell>
          <cell r="AB375">
            <v>-24.4</v>
          </cell>
          <cell r="AC375">
            <v>21.9</v>
          </cell>
          <cell r="AD375">
            <v>-37.1</v>
          </cell>
        </row>
        <row r="376">
          <cell r="B376" t="str">
            <v>特掲産業１</v>
          </cell>
          <cell r="C376">
            <v>75.099999999999994</v>
          </cell>
          <cell r="D376">
            <v>-28.8</v>
          </cell>
          <cell r="E376">
            <v>79.099999999999994</v>
          </cell>
          <cell r="F376">
            <v>-28.5</v>
          </cell>
          <cell r="G376">
            <v>78.2</v>
          </cell>
          <cell r="H376">
            <v>-31.9</v>
          </cell>
          <cell r="I376">
            <v>91.4</v>
          </cell>
          <cell r="J376">
            <v>-23.4</v>
          </cell>
          <cell r="K376">
            <v>90.3</v>
          </cell>
          <cell r="L376">
            <v>-24.6</v>
          </cell>
          <cell r="M376">
            <v>143.5</v>
          </cell>
          <cell r="N376">
            <v>49.9</v>
          </cell>
          <cell r="O376">
            <v>99.4</v>
          </cell>
          <cell r="P376">
            <v>8.1999999999999993</v>
          </cell>
          <cell r="Q376">
            <v>54.9</v>
          </cell>
          <cell r="R376">
            <v>12.6</v>
          </cell>
          <cell r="S376">
            <v>0.55000000000000004</v>
          </cell>
          <cell r="T376">
            <v>0.37</v>
          </cell>
          <cell r="U376">
            <v>0.21</v>
          </cell>
          <cell r="V376">
            <v>-1.65</v>
          </cell>
          <cell r="W376">
            <v>71.900000000000006</v>
          </cell>
          <cell r="X376">
            <v>-31.7</v>
          </cell>
          <cell r="Y376">
            <v>75.7</v>
          </cell>
          <cell r="Z376">
            <v>-31.4</v>
          </cell>
          <cell r="AA376">
            <v>92.5</v>
          </cell>
          <cell r="AB376">
            <v>100.2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87.3</v>
          </cell>
          <cell r="D377">
            <v>-8.5</v>
          </cell>
          <cell r="E377">
            <v>104.1</v>
          </cell>
          <cell r="F377">
            <v>-3.8</v>
          </cell>
          <cell r="G377">
            <v>128.69999999999999</v>
          </cell>
          <cell r="H377">
            <v>6.9</v>
          </cell>
          <cell r="I377">
            <v>70.8</v>
          </cell>
          <cell r="J377">
            <v>-18.2</v>
          </cell>
          <cell r="K377">
            <v>79.5</v>
          </cell>
          <cell r="L377">
            <v>-13.3</v>
          </cell>
          <cell r="M377">
            <v>9.4</v>
          </cell>
          <cell r="N377">
            <v>-81.3</v>
          </cell>
          <cell r="O377">
            <v>101.3</v>
          </cell>
          <cell r="P377">
            <v>-6.8</v>
          </cell>
          <cell r="Q377">
            <v>11.1</v>
          </cell>
          <cell r="R377">
            <v>5.7</v>
          </cell>
          <cell r="S377">
            <v>0</v>
          </cell>
          <cell r="T377">
            <v>0</v>
          </cell>
          <cell r="U377">
            <v>0.12</v>
          </cell>
          <cell r="V377">
            <v>0.12</v>
          </cell>
          <cell r="W377">
            <v>83.5</v>
          </cell>
          <cell r="X377">
            <v>-12.3</v>
          </cell>
          <cell r="Y377">
            <v>99.6</v>
          </cell>
          <cell r="Z377">
            <v>-7.8</v>
          </cell>
          <cell r="AA377">
            <v>1.1000000000000001</v>
          </cell>
          <cell r="AB377">
            <v>-98.1</v>
          </cell>
          <cell r="AC377">
            <v>2.8</v>
          </cell>
          <cell r="AD377">
            <v>-70.2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86.2</v>
          </cell>
          <cell r="D518">
            <v>0.7</v>
          </cell>
          <cell r="E518">
            <v>101.6</v>
          </cell>
          <cell r="F518">
            <v>1</v>
          </cell>
          <cell r="G518">
            <v>101.4</v>
          </cell>
          <cell r="H518">
            <v>1.2</v>
          </cell>
          <cell r="I518">
            <v>93.4</v>
          </cell>
          <cell r="J518">
            <v>-1.8</v>
          </cell>
          <cell r="K518">
            <v>92.4</v>
          </cell>
          <cell r="L518">
            <v>-1.9</v>
          </cell>
          <cell r="M518">
            <v>107.2</v>
          </cell>
          <cell r="N518">
            <v>-0.8</v>
          </cell>
          <cell r="O518">
            <v>96</v>
          </cell>
          <cell r="P518">
            <v>-3.1</v>
          </cell>
          <cell r="Q518" t="str">
            <v>-</v>
          </cell>
          <cell r="R518" t="str">
            <v>-</v>
          </cell>
          <cell r="S518">
            <v>1</v>
          </cell>
          <cell r="T518">
            <v>0.21</v>
          </cell>
          <cell r="U518">
            <v>0.91</v>
          </cell>
          <cell r="V518">
            <v>-0.22</v>
          </cell>
          <cell r="W518">
            <v>82.5</v>
          </cell>
          <cell r="X518">
            <v>-3.4</v>
          </cell>
          <cell r="Y518">
            <v>97.2</v>
          </cell>
          <cell r="Z518">
            <v>-3.2</v>
          </cell>
          <cell r="AA518">
            <v>105</v>
          </cell>
          <cell r="AB518">
            <v>-0.3</v>
          </cell>
          <cell r="AC518">
            <v>5.8</v>
          </cell>
          <cell r="AD518">
            <v>-27.5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77</v>
          </cell>
          <cell r="D520">
            <v>1.2</v>
          </cell>
          <cell r="E520">
            <v>93.3</v>
          </cell>
          <cell r="F520">
            <v>1.3</v>
          </cell>
          <cell r="G520">
            <v>92.9</v>
          </cell>
          <cell r="H520">
            <v>-0.2</v>
          </cell>
          <cell r="I520">
            <v>90.2</v>
          </cell>
          <cell r="J520">
            <v>-8</v>
          </cell>
          <cell r="K520">
            <v>88</v>
          </cell>
          <cell r="L520">
            <v>-9.6999999999999993</v>
          </cell>
          <cell r="M520">
            <v>130.30000000000001</v>
          </cell>
          <cell r="N520">
            <v>22.1</v>
          </cell>
          <cell r="O520">
            <v>92.4</v>
          </cell>
          <cell r="P520">
            <v>0.7</v>
          </cell>
          <cell r="Q520" t="str">
            <v>-</v>
          </cell>
          <cell r="R520" t="str">
            <v>-</v>
          </cell>
          <cell r="S520">
            <v>0.53</v>
          </cell>
          <cell r="T520">
            <v>-0.13</v>
          </cell>
          <cell r="U520">
            <v>0.41</v>
          </cell>
          <cell r="V520">
            <v>0.37</v>
          </cell>
          <cell r="W520">
            <v>73.7</v>
          </cell>
          <cell r="X520">
            <v>-2.9</v>
          </cell>
          <cell r="Y520">
            <v>89.3</v>
          </cell>
          <cell r="Z520">
            <v>-2.8</v>
          </cell>
          <cell r="AA520">
            <v>99.8</v>
          </cell>
          <cell r="AB520">
            <v>33.6</v>
          </cell>
          <cell r="AC520">
            <v>0.2</v>
          </cell>
          <cell r="AD520">
            <v>-50</v>
          </cell>
        </row>
        <row r="521">
          <cell r="B521" t="str">
            <v>製造業</v>
          </cell>
          <cell r="C521">
            <v>90</v>
          </cell>
          <cell r="D521">
            <v>-2.8</v>
          </cell>
          <cell r="E521">
            <v>107.1</v>
          </cell>
          <cell r="F521">
            <v>-2.5</v>
          </cell>
          <cell r="G521">
            <v>104</v>
          </cell>
          <cell r="H521">
            <v>-2.1</v>
          </cell>
          <cell r="I521">
            <v>91.7</v>
          </cell>
          <cell r="J521">
            <v>-5.0999999999999996</v>
          </cell>
          <cell r="K521">
            <v>89.3</v>
          </cell>
          <cell r="L521">
            <v>-5</v>
          </cell>
          <cell r="M521">
            <v>122</v>
          </cell>
          <cell r="N521">
            <v>-5.0999999999999996</v>
          </cell>
          <cell r="O521">
            <v>94.2</v>
          </cell>
          <cell r="P521">
            <v>-5.5</v>
          </cell>
          <cell r="Q521" t="str">
            <v>-</v>
          </cell>
          <cell r="R521" t="str">
            <v>-</v>
          </cell>
          <cell r="S521">
            <v>0.72</v>
          </cell>
          <cell r="T521">
            <v>-0.18</v>
          </cell>
          <cell r="U521">
            <v>1.52</v>
          </cell>
          <cell r="V521">
            <v>0.3</v>
          </cell>
          <cell r="W521">
            <v>86.1</v>
          </cell>
          <cell r="X521">
            <v>-6.8</v>
          </cell>
          <cell r="Y521">
            <v>102.5</v>
          </cell>
          <cell r="Z521">
            <v>-6.6</v>
          </cell>
          <cell r="AA521">
            <v>139.9</v>
          </cell>
          <cell r="AB521">
            <v>-6.4</v>
          </cell>
          <cell r="AC521">
            <v>5.5</v>
          </cell>
          <cell r="AD521">
            <v>-22.5</v>
          </cell>
        </row>
        <row r="522">
          <cell r="B522" t="str">
            <v>電気・ガス・熱供給・水道業</v>
          </cell>
          <cell r="C522">
            <v>97.4</v>
          </cell>
          <cell r="D522">
            <v>8.6999999999999993</v>
          </cell>
          <cell r="E522">
            <v>123.4</v>
          </cell>
          <cell r="F522">
            <v>8.6</v>
          </cell>
          <cell r="G522">
            <v>115.8</v>
          </cell>
          <cell r="H522">
            <v>2.6</v>
          </cell>
          <cell r="I522">
            <v>93</v>
          </cell>
          <cell r="J522">
            <v>2.4</v>
          </cell>
          <cell r="K522">
            <v>91.5</v>
          </cell>
          <cell r="L522">
            <v>1.9</v>
          </cell>
          <cell r="M522">
            <v>112.8</v>
          </cell>
          <cell r="N522">
            <v>8.8000000000000007</v>
          </cell>
          <cell r="O522">
            <v>210.3</v>
          </cell>
          <cell r="P522">
            <v>1.7</v>
          </cell>
          <cell r="Q522" t="str">
            <v>-</v>
          </cell>
          <cell r="R522" t="str">
            <v>-</v>
          </cell>
          <cell r="S522">
            <v>0.14000000000000001</v>
          </cell>
          <cell r="T522">
            <v>0.14000000000000001</v>
          </cell>
          <cell r="U522">
            <v>0</v>
          </cell>
          <cell r="V522">
            <v>-3.05</v>
          </cell>
          <cell r="W522">
            <v>93.2</v>
          </cell>
          <cell r="X522">
            <v>4.3</v>
          </cell>
          <cell r="Y522">
            <v>118.1</v>
          </cell>
          <cell r="Z522">
            <v>4.0999999999999996</v>
          </cell>
          <cell r="AA522">
            <v>215.1</v>
          </cell>
          <cell r="AB522">
            <v>75.7</v>
          </cell>
          <cell r="AC522">
            <v>0.2</v>
          </cell>
          <cell r="AD522">
            <v>0</v>
          </cell>
        </row>
        <row r="523">
          <cell r="B523" t="str">
            <v>情報通信業</v>
          </cell>
          <cell r="C523">
            <v>107.8</v>
          </cell>
          <cell r="D523">
            <v>-1</v>
          </cell>
          <cell r="E523">
            <v>131.80000000000001</v>
          </cell>
          <cell r="F523">
            <v>-1.1000000000000001</v>
          </cell>
          <cell r="G523">
            <v>129.69999999999999</v>
          </cell>
          <cell r="H523">
            <v>-0.7</v>
          </cell>
          <cell r="I523">
            <v>95.4</v>
          </cell>
          <cell r="J523">
            <v>1.4</v>
          </cell>
          <cell r="K523">
            <v>95.7</v>
          </cell>
          <cell r="L523">
            <v>1.2</v>
          </cell>
          <cell r="M523">
            <v>91.7</v>
          </cell>
          <cell r="N523">
            <v>4.3</v>
          </cell>
          <cell r="O523">
            <v>107.2</v>
          </cell>
          <cell r="P523">
            <v>-4.7</v>
          </cell>
          <cell r="Q523" t="str">
            <v>-</v>
          </cell>
          <cell r="R523" t="str">
            <v>-</v>
          </cell>
          <cell r="S523">
            <v>0.23</v>
          </cell>
          <cell r="T523">
            <v>0.05</v>
          </cell>
          <cell r="U523">
            <v>0.66</v>
          </cell>
          <cell r="V523">
            <v>0.36</v>
          </cell>
          <cell r="W523">
            <v>103.2</v>
          </cell>
          <cell r="X523">
            <v>-5.0999999999999996</v>
          </cell>
          <cell r="Y523">
            <v>126.1</v>
          </cell>
          <cell r="Z523">
            <v>-5.2</v>
          </cell>
          <cell r="AA523">
            <v>159.9</v>
          </cell>
          <cell r="AB523">
            <v>-5.3</v>
          </cell>
          <cell r="AC523">
            <v>1.1000000000000001</v>
          </cell>
          <cell r="AD523">
            <v>37.5</v>
          </cell>
        </row>
        <row r="524">
          <cell r="B524" t="str">
            <v>運輸業，郵便業</v>
          </cell>
          <cell r="C524">
            <v>71.599999999999994</v>
          </cell>
          <cell r="D524">
            <v>-8.8000000000000007</v>
          </cell>
          <cell r="E524">
            <v>81.2</v>
          </cell>
          <cell r="F524">
            <v>-8.5</v>
          </cell>
          <cell r="G524">
            <v>88.8</v>
          </cell>
          <cell r="H524">
            <v>-2.6</v>
          </cell>
          <cell r="I524">
            <v>84.6</v>
          </cell>
          <cell r="J524">
            <v>-7.9</v>
          </cell>
          <cell r="K524">
            <v>88.4</v>
          </cell>
          <cell r="L524">
            <v>-6.2</v>
          </cell>
          <cell r="M524">
            <v>69.8</v>
          </cell>
          <cell r="N524">
            <v>-16.100000000000001</v>
          </cell>
          <cell r="O524">
            <v>110.6</v>
          </cell>
          <cell r="P524">
            <v>-0.1</v>
          </cell>
          <cell r="Q524" t="str">
            <v>-</v>
          </cell>
          <cell r="R524" t="str">
            <v>-</v>
          </cell>
          <cell r="S524">
            <v>0.14000000000000001</v>
          </cell>
          <cell r="T524">
            <v>-0.28999999999999998</v>
          </cell>
          <cell r="U524">
            <v>0.51</v>
          </cell>
          <cell r="V524">
            <v>0.11</v>
          </cell>
          <cell r="W524">
            <v>68.5</v>
          </cell>
          <cell r="X524">
            <v>-12.5</v>
          </cell>
          <cell r="Y524">
            <v>77.7</v>
          </cell>
          <cell r="Z524">
            <v>-12.2</v>
          </cell>
          <cell r="AA524">
            <v>49.1</v>
          </cell>
          <cell r="AB524">
            <v>-37.5</v>
          </cell>
          <cell r="AC524">
            <v>0.4</v>
          </cell>
          <cell r="AD524">
            <v>-82.6</v>
          </cell>
        </row>
        <row r="525">
          <cell r="B525" t="str">
            <v>卸売業，小売業</v>
          </cell>
          <cell r="C525">
            <v>95.6</v>
          </cell>
          <cell r="D525">
            <v>3.5</v>
          </cell>
          <cell r="E525">
            <v>106.3</v>
          </cell>
          <cell r="F525">
            <v>4.0999999999999996</v>
          </cell>
          <cell r="G525">
            <v>106.1</v>
          </cell>
          <cell r="H525">
            <v>2.8</v>
          </cell>
          <cell r="I525">
            <v>92.9</v>
          </cell>
          <cell r="J525">
            <v>3.2</v>
          </cell>
          <cell r="K525">
            <v>92.3</v>
          </cell>
          <cell r="L525">
            <v>1.5</v>
          </cell>
          <cell r="M525">
            <v>100.9</v>
          </cell>
          <cell r="N525">
            <v>32.1</v>
          </cell>
          <cell r="O525">
            <v>90.8</v>
          </cell>
          <cell r="P525">
            <v>-7.3</v>
          </cell>
          <cell r="Q525" t="str">
            <v>-</v>
          </cell>
          <cell r="R525" t="str">
            <v>-</v>
          </cell>
          <cell r="S525">
            <v>1.68</v>
          </cell>
          <cell r="T525">
            <v>1.61</v>
          </cell>
          <cell r="U525">
            <v>0.59</v>
          </cell>
          <cell r="V525">
            <v>-1.57</v>
          </cell>
          <cell r="W525">
            <v>91.5</v>
          </cell>
          <cell r="X525">
            <v>-0.8</v>
          </cell>
          <cell r="Y525">
            <v>101.7</v>
          </cell>
          <cell r="Z525">
            <v>-0.2</v>
          </cell>
          <cell r="AA525">
            <v>111.1</v>
          </cell>
          <cell r="AB525">
            <v>34.5</v>
          </cell>
          <cell r="AC525">
            <v>20</v>
          </cell>
          <cell r="AD525">
            <v>-16.3</v>
          </cell>
        </row>
        <row r="526">
          <cell r="B526" t="str">
            <v>金融業，保険業</v>
          </cell>
          <cell r="C526">
            <v>84.3</v>
          </cell>
          <cell r="D526">
            <v>10.199999999999999</v>
          </cell>
          <cell r="E526">
            <v>103.9</v>
          </cell>
          <cell r="F526">
            <v>8.6999999999999993</v>
          </cell>
          <cell r="G526">
            <v>106.3</v>
          </cell>
          <cell r="H526">
            <v>8.5</v>
          </cell>
          <cell r="I526">
            <v>84.9</v>
          </cell>
          <cell r="J526">
            <v>2.7</v>
          </cell>
          <cell r="K526">
            <v>84.7</v>
          </cell>
          <cell r="L526">
            <v>0.4</v>
          </cell>
          <cell r="M526">
            <v>89.1</v>
          </cell>
          <cell r="N526">
            <v>122.8</v>
          </cell>
          <cell r="O526">
            <v>93.1</v>
          </cell>
          <cell r="P526">
            <v>0.4</v>
          </cell>
          <cell r="Q526" t="str">
            <v>-</v>
          </cell>
          <cell r="R526" t="str">
            <v>-</v>
          </cell>
          <cell r="S526">
            <v>1.19</v>
          </cell>
          <cell r="T526">
            <v>0.96</v>
          </cell>
          <cell r="U526">
            <v>1.01</v>
          </cell>
          <cell r="V526">
            <v>-0.91</v>
          </cell>
          <cell r="W526">
            <v>80.7</v>
          </cell>
          <cell r="X526">
            <v>5.8</v>
          </cell>
          <cell r="Y526">
            <v>99.4</v>
          </cell>
          <cell r="Z526">
            <v>4.2</v>
          </cell>
          <cell r="AA526">
            <v>49.5</v>
          </cell>
          <cell r="AB526">
            <v>19.3</v>
          </cell>
          <cell r="AC526">
            <v>5.3</v>
          </cell>
          <cell r="AD526">
            <v>0</v>
          </cell>
        </row>
        <row r="527">
          <cell r="B527" t="str">
            <v>不動産業，物品賃貸業</v>
          </cell>
          <cell r="C527">
            <v>96.6</v>
          </cell>
          <cell r="D527">
            <v>4.0999999999999996</v>
          </cell>
          <cell r="E527">
            <v>115.2</v>
          </cell>
          <cell r="F527">
            <v>5.7</v>
          </cell>
          <cell r="G527">
            <v>118.6</v>
          </cell>
          <cell r="H527">
            <v>10.8</v>
          </cell>
          <cell r="I527">
            <v>101.6</v>
          </cell>
          <cell r="J527">
            <v>11.4</v>
          </cell>
          <cell r="K527">
            <v>103.9</v>
          </cell>
          <cell r="L527">
            <v>19.399999999999999</v>
          </cell>
          <cell r="M527">
            <v>63.3</v>
          </cell>
          <cell r="N527">
            <v>-61</v>
          </cell>
          <cell r="O527">
            <v>64.8</v>
          </cell>
          <cell r="P527">
            <v>-50.7</v>
          </cell>
          <cell r="Q527" t="str">
            <v>-</v>
          </cell>
          <cell r="R527" t="str">
            <v>-</v>
          </cell>
          <cell r="S527">
            <v>0</v>
          </cell>
          <cell r="T527">
            <v>-1.64</v>
          </cell>
          <cell r="U527">
            <v>0</v>
          </cell>
          <cell r="V527">
            <v>-1.64</v>
          </cell>
          <cell r="W527">
            <v>92.4</v>
          </cell>
          <cell r="X527">
            <v>-0.2</v>
          </cell>
          <cell r="Y527">
            <v>110.2</v>
          </cell>
          <cell r="Z527">
            <v>1.3</v>
          </cell>
          <cell r="AA527">
            <v>59.3</v>
          </cell>
          <cell r="AB527">
            <v>-58.2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73.2</v>
          </cell>
          <cell r="D528">
            <v>-5.7</v>
          </cell>
          <cell r="E528">
            <v>92.9</v>
          </cell>
          <cell r="F528">
            <v>-6</v>
          </cell>
          <cell r="G528">
            <v>92</v>
          </cell>
          <cell r="H528">
            <v>-8.3000000000000007</v>
          </cell>
          <cell r="I528">
            <v>78.8</v>
          </cell>
          <cell r="J528">
            <v>-13.4</v>
          </cell>
          <cell r="K528">
            <v>78.8</v>
          </cell>
          <cell r="L528">
            <v>-13.5</v>
          </cell>
          <cell r="M528">
            <v>79.2</v>
          </cell>
          <cell r="N528">
            <v>-11.6</v>
          </cell>
          <cell r="O528">
            <v>117.8</v>
          </cell>
          <cell r="P528">
            <v>16.7</v>
          </cell>
          <cell r="Q528" t="str">
            <v>-</v>
          </cell>
          <cell r="R528" t="str">
            <v>-</v>
          </cell>
          <cell r="S528">
            <v>1.1399999999999999</v>
          </cell>
          <cell r="T528">
            <v>-0.99</v>
          </cell>
          <cell r="U528">
            <v>0.09</v>
          </cell>
          <cell r="V528">
            <v>-2.36</v>
          </cell>
          <cell r="W528">
            <v>70</v>
          </cell>
          <cell r="X528">
            <v>-9.6</v>
          </cell>
          <cell r="Y528">
            <v>88.9</v>
          </cell>
          <cell r="Z528">
            <v>-9.8000000000000007</v>
          </cell>
          <cell r="AA528">
            <v>112.2</v>
          </cell>
          <cell r="AB528">
            <v>70</v>
          </cell>
          <cell r="AC528">
            <v>0.8</v>
          </cell>
          <cell r="AD528">
            <v>300</v>
          </cell>
        </row>
        <row r="529">
          <cell r="B529" t="str">
            <v>宿泊業，飲食サービス業</v>
          </cell>
          <cell r="C529">
            <v>98.8</v>
          </cell>
          <cell r="D529">
            <v>0.2</v>
          </cell>
          <cell r="E529">
            <v>97.1</v>
          </cell>
          <cell r="F529">
            <v>-0.3</v>
          </cell>
          <cell r="G529">
            <v>98.2</v>
          </cell>
          <cell r="H529">
            <v>-1</v>
          </cell>
          <cell r="I529">
            <v>100.5</v>
          </cell>
          <cell r="J529">
            <v>-3.8</v>
          </cell>
          <cell r="K529">
            <v>100.1</v>
          </cell>
          <cell r="L529">
            <v>-7.7</v>
          </cell>
          <cell r="M529">
            <v>105.6</v>
          </cell>
          <cell r="N529">
            <v>115.1</v>
          </cell>
          <cell r="O529">
            <v>50</v>
          </cell>
          <cell r="P529">
            <v>-44.1</v>
          </cell>
          <cell r="Q529" t="str">
            <v>-</v>
          </cell>
          <cell r="R529" t="str">
            <v>-</v>
          </cell>
          <cell r="S529">
            <v>1.57</v>
          </cell>
          <cell r="T529">
            <v>1.04</v>
          </cell>
          <cell r="U529">
            <v>0.31</v>
          </cell>
          <cell r="V529">
            <v>0.08</v>
          </cell>
          <cell r="W529">
            <v>94.5</v>
          </cell>
          <cell r="X529">
            <v>-4</v>
          </cell>
          <cell r="Y529">
            <v>92.9</v>
          </cell>
          <cell r="Z529">
            <v>-4.4000000000000004</v>
          </cell>
          <cell r="AA529">
            <v>81.099999999999994</v>
          </cell>
          <cell r="AB529">
            <v>15.2</v>
          </cell>
          <cell r="AC529">
            <v>84.2</v>
          </cell>
          <cell r="AD529">
            <v>6.9</v>
          </cell>
        </row>
        <row r="530">
          <cell r="B530" t="str">
            <v>生活関連サービス業，娯楽業</v>
          </cell>
          <cell r="C530">
            <v>89.5</v>
          </cell>
          <cell r="D530">
            <v>10.1</v>
          </cell>
          <cell r="E530">
            <v>96.5</v>
          </cell>
          <cell r="F530">
            <v>10.4</v>
          </cell>
          <cell r="G530">
            <v>100.3</v>
          </cell>
          <cell r="H530">
            <v>9.6999999999999993</v>
          </cell>
          <cell r="I530">
            <v>95.3</v>
          </cell>
          <cell r="J530">
            <v>5.4</v>
          </cell>
          <cell r="K530">
            <v>99.3</v>
          </cell>
          <cell r="L530">
            <v>3.8</v>
          </cell>
          <cell r="M530">
            <v>56.3</v>
          </cell>
          <cell r="N530">
            <v>45.9</v>
          </cell>
          <cell r="O530">
            <v>102.1</v>
          </cell>
          <cell r="P530">
            <v>-9.6999999999999993</v>
          </cell>
          <cell r="Q530" t="str">
            <v>-</v>
          </cell>
          <cell r="R530" t="str">
            <v>-</v>
          </cell>
          <cell r="S530">
            <v>1.67</v>
          </cell>
          <cell r="T530">
            <v>0.42</v>
          </cell>
          <cell r="U530">
            <v>1.98</v>
          </cell>
          <cell r="V530">
            <v>0.6</v>
          </cell>
          <cell r="W530">
            <v>85.6</v>
          </cell>
          <cell r="X530">
            <v>5.5</v>
          </cell>
          <cell r="Y530">
            <v>92.3</v>
          </cell>
          <cell r="Z530">
            <v>5.8</v>
          </cell>
          <cell r="AA530">
            <v>49.1</v>
          </cell>
          <cell r="AB530">
            <v>32.700000000000003</v>
          </cell>
          <cell r="AC530">
            <v>1.4</v>
          </cell>
          <cell r="AD530">
            <v>-48.1</v>
          </cell>
        </row>
        <row r="531">
          <cell r="B531" t="str">
            <v>教育，学習支援業</v>
          </cell>
          <cell r="C531">
            <v>79.2</v>
          </cell>
          <cell r="D531">
            <v>-5.5</v>
          </cell>
          <cell r="E531">
            <v>98.1</v>
          </cell>
          <cell r="F531">
            <v>-5.4</v>
          </cell>
          <cell r="G531">
            <v>98</v>
          </cell>
          <cell r="H531">
            <v>-4.5999999999999996</v>
          </cell>
          <cell r="I531">
            <v>100.7</v>
          </cell>
          <cell r="J531">
            <v>-0.8</v>
          </cell>
          <cell r="K531">
            <v>92.6</v>
          </cell>
          <cell r="L531">
            <v>2.5</v>
          </cell>
          <cell r="M531">
            <v>237.5</v>
          </cell>
          <cell r="N531">
            <v>-18.399999999999999</v>
          </cell>
          <cell r="O531">
            <v>104.6</v>
          </cell>
          <cell r="P531">
            <v>-3.1</v>
          </cell>
          <cell r="Q531" t="str">
            <v>-</v>
          </cell>
          <cell r="R531" t="str">
            <v>-</v>
          </cell>
          <cell r="S531">
            <v>0.5</v>
          </cell>
          <cell r="T531">
            <v>0.42</v>
          </cell>
          <cell r="U531">
            <v>0.32</v>
          </cell>
          <cell r="V531">
            <v>0.31</v>
          </cell>
          <cell r="W531">
            <v>75.8</v>
          </cell>
          <cell r="X531">
            <v>-9.3000000000000007</v>
          </cell>
          <cell r="Y531">
            <v>93.9</v>
          </cell>
          <cell r="Z531">
            <v>-9.3000000000000007</v>
          </cell>
          <cell r="AA531">
            <v>102.6</v>
          </cell>
          <cell r="AB531">
            <v>-32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85.3</v>
          </cell>
          <cell r="D532">
            <v>4</v>
          </cell>
          <cell r="E532">
            <v>103.1</v>
          </cell>
          <cell r="F532">
            <v>4.7</v>
          </cell>
          <cell r="G532">
            <v>101.1</v>
          </cell>
          <cell r="H532">
            <v>4.2</v>
          </cell>
          <cell r="I532">
            <v>97.7</v>
          </cell>
          <cell r="J532">
            <v>1.1000000000000001</v>
          </cell>
          <cell r="K532">
            <v>97.1</v>
          </cell>
          <cell r="L532">
            <v>0.5</v>
          </cell>
          <cell r="M532">
            <v>115.7</v>
          </cell>
          <cell r="N532">
            <v>20.399999999999999</v>
          </cell>
          <cell r="O532">
            <v>96.1</v>
          </cell>
          <cell r="P532">
            <v>3.8</v>
          </cell>
          <cell r="Q532" t="str">
            <v>-</v>
          </cell>
          <cell r="R532" t="str">
            <v>-</v>
          </cell>
          <cell r="S532">
            <v>0.92</v>
          </cell>
          <cell r="T532">
            <v>0.09</v>
          </cell>
          <cell r="U532">
            <v>0.62</v>
          </cell>
          <cell r="V532">
            <v>-0.1</v>
          </cell>
          <cell r="W532">
            <v>81.599999999999994</v>
          </cell>
          <cell r="X532">
            <v>-0.2</v>
          </cell>
          <cell r="Y532">
            <v>98.7</v>
          </cell>
          <cell r="Z532">
            <v>0.4</v>
          </cell>
          <cell r="AA532">
            <v>157</v>
          </cell>
          <cell r="AB532">
            <v>12.6</v>
          </cell>
          <cell r="AC532">
            <v>2.6</v>
          </cell>
          <cell r="AD532">
            <v>-48</v>
          </cell>
        </row>
        <row r="533">
          <cell r="B533" t="str">
            <v>複合サービス事業</v>
          </cell>
          <cell r="C533">
            <v>81.2</v>
          </cell>
          <cell r="D533">
            <v>-3.1</v>
          </cell>
          <cell r="E533">
            <v>93.9</v>
          </cell>
          <cell r="F533">
            <v>-3.2</v>
          </cell>
          <cell r="G533">
            <v>96.8</v>
          </cell>
          <cell r="H533">
            <v>-3.7</v>
          </cell>
          <cell r="I533">
            <v>92.7</v>
          </cell>
          <cell r="J533">
            <v>-2</v>
          </cell>
          <cell r="K533">
            <v>95.4</v>
          </cell>
          <cell r="L533">
            <v>0.3</v>
          </cell>
          <cell r="M533">
            <v>46</v>
          </cell>
          <cell r="N533">
            <v>-45.9</v>
          </cell>
          <cell r="O533">
            <v>92.9</v>
          </cell>
          <cell r="P533">
            <v>-4.5999999999999996</v>
          </cell>
          <cell r="Q533" t="str">
            <v>-</v>
          </cell>
          <cell r="R533" t="str">
            <v>-</v>
          </cell>
          <cell r="S533">
            <v>0.05</v>
          </cell>
          <cell r="T533">
            <v>-0.34</v>
          </cell>
          <cell r="U533">
            <v>0.38</v>
          </cell>
          <cell r="V533">
            <v>0.19</v>
          </cell>
          <cell r="W533">
            <v>77.7</v>
          </cell>
          <cell r="X533">
            <v>-7.1</v>
          </cell>
          <cell r="Y533">
            <v>89.9</v>
          </cell>
          <cell r="Z533">
            <v>-7.1</v>
          </cell>
          <cell r="AA533">
            <v>44.8</v>
          </cell>
          <cell r="AB533">
            <v>18.5</v>
          </cell>
          <cell r="AC533">
            <v>21.8</v>
          </cell>
          <cell r="AD533">
            <v>-1.8</v>
          </cell>
        </row>
        <row r="534">
          <cell r="B534" t="str">
            <v>サービス業（他に分類されないもの）</v>
          </cell>
          <cell r="C534">
            <v>82.2</v>
          </cell>
          <cell r="D534">
            <v>-0.7</v>
          </cell>
          <cell r="E534">
            <v>91.6</v>
          </cell>
          <cell r="F534">
            <v>1.3</v>
          </cell>
          <cell r="G534">
            <v>93.8</v>
          </cell>
          <cell r="H534">
            <v>2.5</v>
          </cell>
          <cell r="I534">
            <v>93.9</v>
          </cell>
          <cell r="J534">
            <v>-2.7</v>
          </cell>
          <cell r="K534">
            <v>94.3</v>
          </cell>
          <cell r="L534">
            <v>-3</v>
          </cell>
          <cell r="M534">
            <v>87.1</v>
          </cell>
          <cell r="N534">
            <v>1</v>
          </cell>
          <cell r="O534">
            <v>96.3</v>
          </cell>
          <cell r="P534">
            <v>-5.4</v>
          </cell>
          <cell r="Q534" t="str">
            <v>-</v>
          </cell>
          <cell r="R534" t="str">
            <v>-</v>
          </cell>
          <cell r="S534">
            <v>2.52</v>
          </cell>
          <cell r="T534">
            <v>-0.63</v>
          </cell>
          <cell r="U534">
            <v>3.04</v>
          </cell>
          <cell r="V534">
            <v>0.41</v>
          </cell>
          <cell r="W534">
            <v>78.7</v>
          </cell>
          <cell r="X534">
            <v>-4.7</v>
          </cell>
          <cell r="Y534">
            <v>87.7</v>
          </cell>
          <cell r="Z534">
            <v>-2.8</v>
          </cell>
          <cell r="AA534">
            <v>68.8</v>
          </cell>
          <cell r="AB534">
            <v>-13.1</v>
          </cell>
          <cell r="AC534">
            <v>21.7</v>
          </cell>
          <cell r="AD534">
            <v>-35.4</v>
          </cell>
        </row>
        <row r="535">
          <cell r="B535" t="str">
            <v>食料品・たばこ</v>
          </cell>
          <cell r="C535">
            <v>82</v>
          </cell>
          <cell r="D535">
            <v>-12.3</v>
          </cell>
          <cell r="E535">
            <v>98.7</v>
          </cell>
          <cell r="F535">
            <v>-13.1</v>
          </cell>
          <cell r="G535">
            <v>96.3</v>
          </cell>
          <cell r="H535">
            <v>-15.3</v>
          </cell>
          <cell r="I535">
            <v>89.2</v>
          </cell>
          <cell r="J535">
            <v>-5.5</v>
          </cell>
          <cell r="K535">
            <v>87.8</v>
          </cell>
          <cell r="L535">
            <v>-6.5</v>
          </cell>
          <cell r="M535">
            <v>106.9</v>
          </cell>
          <cell r="N535">
            <v>6.9</v>
          </cell>
          <cell r="O535">
            <v>99.1</v>
          </cell>
          <cell r="P535">
            <v>-0.9</v>
          </cell>
          <cell r="Q535" t="str">
            <v>-</v>
          </cell>
          <cell r="R535" t="str">
            <v>-</v>
          </cell>
          <cell r="S535">
            <v>0.62</v>
          </cell>
          <cell r="T535">
            <v>0.27</v>
          </cell>
          <cell r="U535">
            <v>1.42</v>
          </cell>
          <cell r="V535">
            <v>0.33</v>
          </cell>
          <cell r="W535">
            <v>78.5</v>
          </cell>
          <cell r="X535">
            <v>-15.9</v>
          </cell>
          <cell r="Y535">
            <v>94.4</v>
          </cell>
          <cell r="Z535">
            <v>-16.8</v>
          </cell>
          <cell r="AA535">
            <v>128</v>
          </cell>
          <cell r="AB535">
            <v>13.8</v>
          </cell>
          <cell r="AC535">
            <v>3.3</v>
          </cell>
          <cell r="AD535">
            <v>1550</v>
          </cell>
        </row>
        <row r="536">
          <cell r="B536" t="str">
            <v>繊維工業</v>
          </cell>
          <cell r="C536">
            <v>113.3</v>
          </cell>
          <cell r="D536">
            <v>2.2000000000000002</v>
          </cell>
          <cell r="E536">
            <v>127.7</v>
          </cell>
          <cell r="F536">
            <v>2.2000000000000002</v>
          </cell>
          <cell r="G536">
            <v>115.4</v>
          </cell>
          <cell r="H536">
            <v>-1.5</v>
          </cell>
          <cell r="I536">
            <v>88.2</v>
          </cell>
          <cell r="J536">
            <v>5.4</v>
          </cell>
          <cell r="K536">
            <v>83.6</v>
          </cell>
          <cell r="L536">
            <v>3.6</v>
          </cell>
          <cell r="M536">
            <v>176.5</v>
          </cell>
          <cell r="N536">
            <v>25</v>
          </cell>
          <cell r="O536">
            <v>101.9</v>
          </cell>
          <cell r="P536">
            <v>16.899999999999999</v>
          </cell>
          <cell r="Q536" t="str">
            <v>-</v>
          </cell>
          <cell r="R536" t="str">
            <v>-</v>
          </cell>
          <cell r="S536">
            <v>1.53</v>
          </cell>
          <cell r="T536">
            <v>0.98</v>
          </cell>
          <cell r="U536">
            <v>5.71</v>
          </cell>
          <cell r="V536">
            <v>3.89</v>
          </cell>
          <cell r="W536">
            <v>108.4</v>
          </cell>
          <cell r="X536">
            <v>-2.1</v>
          </cell>
          <cell r="Y536">
            <v>122.2</v>
          </cell>
          <cell r="Z536">
            <v>-2.1</v>
          </cell>
          <cell r="AA536">
            <v>371.6</v>
          </cell>
          <cell r="AB536">
            <v>33.799999999999997</v>
          </cell>
          <cell r="AC536">
            <v>0</v>
          </cell>
          <cell r="AD536">
            <v>0</v>
          </cell>
        </row>
        <row r="537">
          <cell r="B537" t="str">
            <v>木材・木製品</v>
          </cell>
          <cell r="C537">
            <v>105.5</v>
          </cell>
          <cell r="D537">
            <v>6.4</v>
          </cell>
          <cell r="E537">
            <v>123.4</v>
          </cell>
          <cell r="F537">
            <v>6.5</v>
          </cell>
          <cell r="G537">
            <v>130.4</v>
          </cell>
          <cell r="H537">
            <v>15.5</v>
          </cell>
          <cell r="I537">
            <v>81.7</v>
          </cell>
          <cell r="J537">
            <v>-20.100000000000001</v>
          </cell>
          <cell r="K537">
            <v>83</v>
          </cell>
          <cell r="L537">
            <v>-15.1</v>
          </cell>
          <cell r="M537">
            <v>68.400000000000006</v>
          </cell>
          <cell r="N537">
            <v>-53.7</v>
          </cell>
          <cell r="O537">
            <v>83.8</v>
          </cell>
          <cell r="P537">
            <v>-16.399999999999999</v>
          </cell>
          <cell r="Q537" t="str">
            <v>-</v>
          </cell>
          <cell r="R537" t="str">
            <v>-</v>
          </cell>
          <cell r="S537">
            <v>3.53</v>
          </cell>
          <cell r="T537">
            <v>3.08</v>
          </cell>
          <cell r="U537">
            <v>0.34</v>
          </cell>
          <cell r="V537">
            <v>-1.24</v>
          </cell>
          <cell r="W537">
            <v>101</v>
          </cell>
          <cell r="X537">
            <v>2</v>
          </cell>
          <cell r="Y537">
            <v>118.1</v>
          </cell>
          <cell r="Z537">
            <v>2.1</v>
          </cell>
          <cell r="AA537">
            <v>58.3</v>
          </cell>
          <cell r="AB537">
            <v>-59.5</v>
          </cell>
          <cell r="AC537">
            <v>0.3</v>
          </cell>
          <cell r="AD537">
            <v>-50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68.3</v>
          </cell>
          <cell r="D539">
            <v>-1.6</v>
          </cell>
          <cell r="E539">
            <v>90.4</v>
          </cell>
          <cell r="F539">
            <v>-1.6</v>
          </cell>
          <cell r="G539">
            <v>95</v>
          </cell>
          <cell r="H539">
            <v>1.8</v>
          </cell>
          <cell r="I539">
            <v>101.1</v>
          </cell>
          <cell r="J539">
            <v>-2.8</v>
          </cell>
          <cell r="K539">
            <v>104.5</v>
          </cell>
          <cell r="L539">
            <v>-0.5</v>
          </cell>
          <cell r="M539">
            <v>73.3</v>
          </cell>
          <cell r="N539">
            <v>-23.4</v>
          </cell>
          <cell r="O539">
            <v>114.3</v>
          </cell>
          <cell r="P539">
            <v>3.7</v>
          </cell>
          <cell r="Q539" t="str">
            <v>-</v>
          </cell>
          <cell r="R539" t="str">
            <v>-</v>
          </cell>
          <cell r="S539">
            <v>0.64</v>
          </cell>
          <cell r="T539">
            <v>0.12</v>
          </cell>
          <cell r="U539">
            <v>0</v>
          </cell>
          <cell r="V539">
            <v>-0.26</v>
          </cell>
          <cell r="W539">
            <v>65.400000000000006</v>
          </cell>
          <cell r="X539">
            <v>-5.6</v>
          </cell>
          <cell r="Y539">
            <v>86.5</v>
          </cell>
          <cell r="Z539">
            <v>-5.7</v>
          </cell>
          <cell r="AA539">
            <v>60.9</v>
          </cell>
          <cell r="AB539">
            <v>-26.6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101.5</v>
          </cell>
          <cell r="D540">
            <v>-20.8</v>
          </cell>
          <cell r="E540">
            <v>111.1</v>
          </cell>
          <cell r="F540">
            <v>-20.9</v>
          </cell>
          <cell r="G540">
            <v>105.1</v>
          </cell>
          <cell r="H540">
            <v>-19.3</v>
          </cell>
          <cell r="I540">
            <v>98.3</v>
          </cell>
          <cell r="J540">
            <v>14.7</v>
          </cell>
          <cell r="K540">
            <v>95.5</v>
          </cell>
          <cell r="L540">
            <v>11</v>
          </cell>
          <cell r="M540">
            <v>156.19999999999999</v>
          </cell>
          <cell r="N540">
            <v>93.3</v>
          </cell>
          <cell r="O540">
            <v>91.9</v>
          </cell>
          <cell r="P540">
            <v>4.9000000000000004</v>
          </cell>
          <cell r="Q540" t="str">
            <v>-</v>
          </cell>
          <cell r="R540" t="str">
            <v>-</v>
          </cell>
          <cell r="S540">
            <v>0</v>
          </cell>
          <cell r="T540">
            <v>-1.74</v>
          </cell>
          <cell r="U540">
            <v>0.68</v>
          </cell>
          <cell r="V540">
            <v>-0.77</v>
          </cell>
          <cell r="W540">
            <v>97.1</v>
          </cell>
          <cell r="X540">
            <v>-24.1</v>
          </cell>
          <cell r="Y540">
            <v>106.3</v>
          </cell>
          <cell r="Z540">
            <v>-24.1</v>
          </cell>
          <cell r="AA540">
            <v>233</v>
          </cell>
          <cell r="AB540">
            <v>-33.200000000000003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90.1</v>
          </cell>
          <cell r="D541">
            <v>-2.2999999999999998</v>
          </cell>
          <cell r="E541">
            <v>118.2</v>
          </cell>
          <cell r="F541">
            <v>-2</v>
          </cell>
          <cell r="G541">
            <v>116.2</v>
          </cell>
          <cell r="H541">
            <v>4</v>
          </cell>
          <cell r="I541">
            <v>94.9</v>
          </cell>
          <cell r="J541">
            <v>-7</v>
          </cell>
          <cell r="K541">
            <v>90.5</v>
          </cell>
          <cell r="L541">
            <v>-4.9000000000000004</v>
          </cell>
          <cell r="M541">
            <v>134.6</v>
          </cell>
          <cell r="N541">
            <v>-18</v>
          </cell>
          <cell r="O541">
            <v>98.7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0.39</v>
          </cell>
          <cell r="T541">
            <v>0.12</v>
          </cell>
          <cell r="U541">
            <v>0.75</v>
          </cell>
          <cell r="V541">
            <v>0.44</v>
          </cell>
          <cell r="W541">
            <v>86.2</v>
          </cell>
          <cell r="X541">
            <v>-6.3</v>
          </cell>
          <cell r="Y541">
            <v>113.1</v>
          </cell>
          <cell r="Z541">
            <v>-6.1</v>
          </cell>
          <cell r="AA541">
            <v>130.5</v>
          </cell>
          <cell r="AB541">
            <v>-25.8</v>
          </cell>
          <cell r="AC541">
            <v>0.3</v>
          </cell>
          <cell r="AD541">
            <v>-57.1</v>
          </cell>
        </row>
        <row r="542">
          <cell r="B542" t="str">
            <v>プラスチック製品</v>
          </cell>
          <cell r="C542">
            <v>111.2</v>
          </cell>
          <cell r="D542">
            <v>4.3</v>
          </cell>
          <cell r="E542">
            <v>121.8</v>
          </cell>
          <cell r="F542">
            <v>3.8</v>
          </cell>
          <cell r="G542">
            <v>116.2</v>
          </cell>
          <cell r="H542">
            <v>8.3000000000000007</v>
          </cell>
          <cell r="I542">
            <v>94.1</v>
          </cell>
          <cell r="J542">
            <v>-4.3</v>
          </cell>
          <cell r="K542">
            <v>91.5</v>
          </cell>
          <cell r="L542">
            <v>-1.8</v>
          </cell>
          <cell r="M542">
            <v>132.69999999999999</v>
          </cell>
          <cell r="N542">
            <v>-23.3</v>
          </cell>
          <cell r="O542">
            <v>127.1</v>
          </cell>
          <cell r="P542">
            <v>-44.5</v>
          </cell>
          <cell r="Q542" t="str">
            <v>-</v>
          </cell>
          <cell r="R542" t="str">
            <v>-</v>
          </cell>
          <cell r="S542">
            <v>0.51</v>
          </cell>
          <cell r="T542">
            <v>-0.17</v>
          </cell>
          <cell r="U542">
            <v>0.44</v>
          </cell>
          <cell r="V542">
            <v>-0.96</v>
          </cell>
          <cell r="W542">
            <v>106.4</v>
          </cell>
          <cell r="X542">
            <v>0</v>
          </cell>
          <cell r="Y542">
            <v>116.6</v>
          </cell>
          <cell r="Z542">
            <v>-0.4</v>
          </cell>
          <cell r="AA542">
            <v>190.9</v>
          </cell>
          <cell r="AB542">
            <v>-20.399999999999999</v>
          </cell>
          <cell r="AC542">
            <v>1.6</v>
          </cell>
          <cell r="AD542">
            <v>0</v>
          </cell>
        </row>
        <row r="543">
          <cell r="B543" t="str">
            <v>ゴム製品</v>
          </cell>
          <cell r="C543">
            <v>99.8</v>
          </cell>
          <cell r="D543">
            <v>-5.0999999999999996</v>
          </cell>
          <cell r="E543">
            <v>115.9</v>
          </cell>
          <cell r="F543">
            <v>0.7</v>
          </cell>
          <cell r="G543">
            <v>111.4</v>
          </cell>
          <cell r="H543">
            <v>5.2</v>
          </cell>
          <cell r="I543">
            <v>92.6</v>
          </cell>
          <cell r="J543">
            <v>0.7</v>
          </cell>
          <cell r="K543">
            <v>87.2</v>
          </cell>
          <cell r="L543">
            <v>2.2999999999999998</v>
          </cell>
          <cell r="M543">
            <v>150.4</v>
          </cell>
          <cell r="N543">
            <v>-8.6999999999999993</v>
          </cell>
          <cell r="O543">
            <v>98.8</v>
          </cell>
          <cell r="P543">
            <v>0.4</v>
          </cell>
          <cell r="Q543" t="str">
            <v>-</v>
          </cell>
          <cell r="R543" t="str">
            <v>-</v>
          </cell>
          <cell r="S543">
            <v>0.4</v>
          </cell>
          <cell r="T543">
            <v>-0.3</v>
          </cell>
          <cell r="U543">
            <v>1.04</v>
          </cell>
          <cell r="V543">
            <v>-0.31</v>
          </cell>
          <cell r="W543">
            <v>95.5</v>
          </cell>
          <cell r="X543">
            <v>-9</v>
          </cell>
          <cell r="Y543">
            <v>110.9</v>
          </cell>
          <cell r="Z543">
            <v>-3.5</v>
          </cell>
          <cell r="AA543">
            <v>141.5</v>
          </cell>
          <cell r="AB543">
            <v>-15.6</v>
          </cell>
          <cell r="AC543">
            <v>29.3</v>
          </cell>
          <cell r="AD543">
            <v>-37.9</v>
          </cell>
        </row>
        <row r="544">
          <cell r="B544" t="str">
            <v>窯業・土石製品</v>
          </cell>
          <cell r="C544">
            <v>101</v>
          </cell>
          <cell r="D544">
            <v>3.3</v>
          </cell>
          <cell r="E544">
            <v>116.5</v>
          </cell>
          <cell r="F544">
            <v>11</v>
          </cell>
          <cell r="G544">
            <v>112.1</v>
          </cell>
          <cell r="H544">
            <v>6.1</v>
          </cell>
          <cell r="I544">
            <v>82.4</v>
          </cell>
          <cell r="J544">
            <v>-0.2</v>
          </cell>
          <cell r="K544">
            <v>77.7</v>
          </cell>
          <cell r="L544">
            <v>-5.8</v>
          </cell>
          <cell r="M544">
            <v>187.3</v>
          </cell>
          <cell r="N544">
            <v>125.4</v>
          </cell>
          <cell r="O544">
            <v>108.6</v>
          </cell>
          <cell r="P544">
            <v>10</v>
          </cell>
          <cell r="Q544" t="str">
            <v>-</v>
          </cell>
          <cell r="R544" t="str">
            <v>-</v>
          </cell>
          <cell r="S544">
            <v>0.11</v>
          </cell>
          <cell r="T544">
            <v>0.05</v>
          </cell>
          <cell r="U544">
            <v>1.95</v>
          </cell>
          <cell r="V544">
            <v>1.76</v>
          </cell>
          <cell r="W544">
            <v>96.7</v>
          </cell>
          <cell r="X544">
            <v>-0.9</v>
          </cell>
          <cell r="Y544">
            <v>111.5</v>
          </cell>
          <cell r="Z544">
            <v>6.4</v>
          </cell>
          <cell r="AA544">
            <v>201.7</v>
          </cell>
          <cell r="AB544">
            <v>121.9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>
            <v>149.30000000000001</v>
          </cell>
          <cell r="D545">
            <v>13.8</v>
          </cell>
          <cell r="E545">
            <v>160.30000000000001</v>
          </cell>
          <cell r="F545">
            <v>13.7</v>
          </cell>
          <cell r="G545">
            <v>134.30000000000001</v>
          </cell>
          <cell r="H545">
            <v>9.6</v>
          </cell>
          <cell r="I545">
            <v>102.3</v>
          </cell>
          <cell r="J545">
            <v>1.7</v>
          </cell>
          <cell r="K545">
            <v>89.4</v>
          </cell>
          <cell r="L545">
            <v>0.7</v>
          </cell>
          <cell r="M545">
            <v>2070</v>
          </cell>
          <cell r="N545">
            <v>9.5</v>
          </cell>
          <cell r="O545">
            <v>732.5</v>
          </cell>
          <cell r="P545">
            <v>3.2</v>
          </cell>
          <cell r="Q545" t="str">
            <v>-</v>
          </cell>
          <cell r="R545" t="str">
            <v>-</v>
          </cell>
          <cell r="S545">
            <v>2.08</v>
          </cell>
          <cell r="T545">
            <v>0.66</v>
          </cell>
          <cell r="U545">
            <v>0.69</v>
          </cell>
          <cell r="V545">
            <v>-0.02</v>
          </cell>
          <cell r="W545">
            <v>142.9</v>
          </cell>
          <cell r="X545">
            <v>9.1999999999999993</v>
          </cell>
          <cell r="Y545">
            <v>153.4</v>
          </cell>
          <cell r="Z545">
            <v>9</v>
          </cell>
          <cell r="AA545">
            <v>5291.1</v>
          </cell>
          <cell r="AB545">
            <v>39.9</v>
          </cell>
          <cell r="AC545">
            <v>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87.8</v>
          </cell>
          <cell r="D547">
            <v>22.6</v>
          </cell>
          <cell r="E547">
            <v>97.4</v>
          </cell>
          <cell r="F547">
            <v>22.1</v>
          </cell>
          <cell r="G547">
            <v>99.2</v>
          </cell>
          <cell r="H547">
            <v>28.5</v>
          </cell>
          <cell r="I547">
            <v>92.9</v>
          </cell>
          <cell r="J547">
            <v>-2.8</v>
          </cell>
          <cell r="K547">
            <v>93.1</v>
          </cell>
          <cell r="L547">
            <v>-2.6</v>
          </cell>
          <cell r="M547">
            <v>90</v>
          </cell>
          <cell r="N547">
            <v>-4.9000000000000004</v>
          </cell>
          <cell r="O547">
            <v>247</v>
          </cell>
          <cell r="P547">
            <v>7.4</v>
          </cell>
          <cell r="Q547" t="str">
            <v>-</v>
          </cell>
          <cell r="R547" t="str">
            <v>-</v>
          </cell>
          <cell r="S547">
            <v>0.31</v>
          </cell>
          <cell r="T547">
            <v>-0.91</v>
          </cell>
          <cell r="U547">
            <v>0.13</v>
          </cell>
          <cell r="V547">
            <v>-0.68</v>
          </cell>
          <cell r="W547">
            <v>84</v>
          </cell>
          <cell r="X547">
            <v>17.5</v>
          </cell>
          <cell r="Y547">
            <v>93.2</v>
          </cell>
          <cell r="Z547">
            <v>17.100000000000001</v>
          </cell>
          <cell r="AA547">
            <v>64.2</v>
          </cell>
          <cell r="AB547">
            <v>-49.7</v>
          </cell>
          <cell r="AC547">
            <v>1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86.9</v>
          </cell>
          <cell r="D550">
            <v>-2</v>
          </cell>
          <cell r="E550">
            <v>106.1</v>
          </cell>
          <cell r="F550">
            <v>-2</v>
          </cell>
          <cell r="G550">
            <v>105</v>
          </cell>
          <cell r="H550">
            <v>0.2</v>
          </cell>
          <cell r="I550">
            <v>89.4</v>
          </cell>
          <cell r="J550">
            <v>-6.7</v>
          </cell>
          <cell r="K550">
            <v>88.6</v>
          </cell>
          <cell r="L550">
            <v>-5.8</v>
          </cell>
          <cell r="M550">
            <v>102.3</v>
          </cell>
          <cell r="N550">
            <v>-17.399999999999999</v>
          </cell>
          <cell r="O550">
            <v>110.7</v>
          </cell>
          <cell r="P550">
            <v>-7.4</v>
          </cell>
          <cell r="Q550" t="str">
            <v>-</v>
          </cell>
          <cell r="R550" t="str">
            <v>-</v>
          </cell>
          <cell r="S550">
            <v>0.44</v>
          </cell>
          <cell r="T550">
            <v>-0.48</v>
          </cell>
          <cell r="U550">
            <v>0.55000000000000004</v>
          </cell>
          <cell r="V550">
            <v>0.35</v>
          </cell>
          <cell r="W550">
            <v>83.2</v>
          </cell>
          <cell r="X550">
            <v>-6</v>
          </cell>
          <cell r="Y550">
            <v>101.5</v>
          </cell>
          <cell r="Z550">
            <v>-6.1</v>
          </cell>
          <cell r="AA550">
            <v>118.4</v>
          </cell>
          <cell r="AB550">
            <v>-19</v>
          </cell>
          <cell r="AC550">
            <v>0.1</v>
          </cell>
          <cell r="AD550">
            <v>0</v>
          </cell>
        </row>
        <row r="551">
          <cell r="B551" t="str">
            <v>電子・デバイス</v>
          </cell>
          <cell r="C551">
            <v>81.3</v>
          </cell>
          <cell r="D551">
            <v>4.9000000000000004</v>
          </cell>
          <cell r="E551">
            <v>93.1</v>
          </cell>
          <cell r="F551">
            <v>5.0999999999999996</v>
          </cell>
          <cell r="G551">
            <v>90.9</v>
          </cell>
          <cell r="H551">
            <v>7.8</v>
          </cell>
          <cell r="I551">
            <v>102.4</v>
          </cell>
          <cell r="J551">
            <v>-3.9</v>
          </cell>
          <cell r="K551">
            <v>101.9</v>
          </cell>
          <cell r="L551">
            <v>-1.6</v>
          </cell>
          <cell r="M551">
            <v>107.4</v>
          </cell>
          <cell r="N551">
            <v>-21.1</v>
          </cell>
          <cell r="O551">
            <v>72.599999999999994</v>
          </cell>
          <cell r="P551">
            <v>-1.5</v>
          </cell>
          <cell r="Q551" t="str">
            <v>-</v>
          </cell>
          <cell r="R551" t="str">
            <v>-</v>
          </cell>
          <cell r="S551">
            <v>0.53</v>
          </cell>
          <cell r="T551">
            <v>-0.74</v>
          </cell>
          <cell r="U551">
            <v>0.81</v>
          </cell>
          <cell r="V551">
            <v>-0.21</v>
          </cell>
          <cell r="W551">
            <v>77.8</v>
          </cell>
          <cell r="X551">
            <v>0.6</v>
          </cell>
          <cell r="Y551">
            <v>89.1</v>
          </cell>
          <cell r="Z551">
            <v>0.8</v>
          </cell>
          <cell r="AA551">
            <v>110.9</v>
          </cell>
          <cell r="AB551">
            <v>-11.1</v>
          </cell>
          <cell r="AC551">
            <v>0.3</v>
          </cell>
          <cell r="AD551">
            <v>200</v>
          </cell>
        </row>
        <row r="552">
          <cell r="B552" t="str">
            <v>電気機械器具</v>
          </cell>
          <cell r="C552">
            <v>107.3</v>
          </cell>
          <cell r="D552">
            <v>-8.3000000000000007</v>
          </cell>
          <cell r="E552">
            <v>121.7</v>
          </cell>
          <cell r="F552">
            <v>-8.3000000000000007</v>
          </cell>
          <cell r="G552">
            <v>121.3</v>
          </cell>
          <cell r="H552">
            <v>-6.8</v>
          </cell>
          <cell r="I552">
            <v>86.1</v>
          </cell>
          <cell r="J552">
            <v>-22.3</v>
          </cell>
          <cell r="K552">
            <v>86.3</v>
          </cell>
          <cell r="L552">
            <v>-19.7</v>
          </cell>
          <cell r="M552">
            <v>83.3</v>
          </cell>
          <cell r="N552">
            <v>-49.7</v>
          </cell>
          <cell r="O552">
            <v>118.6</v>
          </cell>
          <cell r="P552">
            <v>-18</v>
          </cell>
          <cell r="Q552" t="str">
            <v>-</v>
          </cell>
          <cell r="R552" t="str">
            <v>-</v>
          </cell>
          <cell r="S552">
            <v>0.1</v>
          </cell>
          <cell r="T552">
            <v>-0.56999999999999995</v>
          </cell>
          <cell r="U552">
            <v>0.81</v>
          </cell>
          <cell r="V552">
            <v>0.23</v>
          </cell>
          <cell r="W552">
            <v>102.7</v>
          </cell>
          <cell r="X552">
            <v>-12.1</v>
          </cell>
          <cell r="Y552">
            <v>116.5</v>
          </cell>
          <cell r="Z552">
            <v>-12</v>
          </cell>
          <cell r="AA552">
            <v>133.5</v>
          </cell>
          <cell r="AB552">
            <v>-34.700000000000003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85.2</v>
          </cell>
          <cell r="D554">
            <v>-4.4000000000000004</v>
          </cell>
          <cell r="E554">
            <v>111</v>
          </cell>
          <cell r="F554">
            <v>-4.5</v>
          </cell>
          <cell r="G554">
            <v>103.5</v>
          </cell>
          <cell r="H554">
            <v>-3.2</v>
          </cell>
          <cell r="I554">
            <v>92.2</v>
          </cell>
          <cell r="J554">
            <v>-8.8000000000000007</v>
          </cell>
          <cell r="K554">
            <v>87.2</v>
          </cell>
          <cell r="L554">
            <v>-6.5</v>
          </cell>
          <cell r="M554">
            <v>151.6</v>
          </cell>
          <cell r="N554">
            <v>-21.6</v>
          </cell>
          <cell r="O554">
            <v>79</v>
          </cell>
          <cell r="P554">
            <v>-1.4</v>
          </cell>
          <cell r="Q554" t="str">
            <v>-</v>
          </cell>
          <cell r="R554" t="str">
            <v>-</v>
          </cell>
          <cell r="S554">
            <v>0.43</v>
          </cell>
          <cell r="T554">
            <v>-3.81</v>
          </cell>
          <cell r="U554">
            <v>2.1800000000000002</v>
          </cell>
          <cell r="V554">
            <v>-2.06</v>
          </cell>
          <cell r="W554">
            <v>81.5</v>
          </cell>
          <cell r="X554">
            <v>-8.3000000000000007</v>
          </cell>
          <cell r="Y554">
            <v>106.2</v>
          </cell>
          <cell r="Z554">
            <v>-8.4</v>
          </cell>
          <cell r="AA554">
            <v>222.9</v>
          </cell>
          <cell r="AB554">
            <v>-12.1</v>
          </cell>
          <cell r="AC554">
            <v>0.1</v>
          </cell>
          <cell r="AD554">
            <v>-50</v>
          </cell>
        </row>
        <row r="555">
          <cell r="B555" t="str">
            <v>その他の製造業</v>
          </cell>
          <cell r="C555">
            <v>104.4</v>
          </cell>
          <cell r="D555">
            <v>21.3</v>
          </cell>
          <cell r="E555">
            <v>121.8</v>
          </cell>
          <cell r="F555">
            <v>21.2</v>
          </cell>
          <cell r="G555">
            <v>114.7</v>
          </cell>
          <cell r="H555">
            <v>15.5</v>
          </cell>
          <cell r="I555">
            <v>90.8</v>
          </cell>
          <cell r="J555">
            <v>-3.5</v>
          </cell>
          <cell r="K555">
            <v>81.099999999999994</v>
          </cell>
          <cell r="L555">
            <v>-11.6</v>
          </cell>
          <cell r="M555">
            <v>216.5</v>
          </cell>
          <cell r="N555">
            <v>74.2</v>
          </cell>
          <cell r="O555">
            <v>83.9</v>
          </cell>
          <cell r="P555">
            <v>-39.700000000000003</v>
          </cell>
          <cell r="Q555" t="str">
            <v>-</v>
          </cell>
          <cell r="R555" t="str">
            <v>-</v>
          </cell>
          <cell r="S555">
            <v>1.48</v>
          </cell>
          <cell r="T555">
            <v>-1.77</v>
          </cell>
          <cell r="U555">
            <v>0.42</v>
          </cell>
          <cell r="V555">
            <v>-3.58</v>
          </cell>
          <cell r="W555">
            <v>99.9</v>
          </cell>
          <cell r="X555">
            <v>16.3</v>
          </cell>
          <cell r="Y555">
            <v>116.6</v>
          </cell>
          <cell r="Z555">
            <v>16.3</v>
          </cell>
          <cell r="AA555">
            <v>218.2</v>
          </cell>
          <cell r="AB555">
            <v>87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93.5</v>
          </cell>
          <cell r="D556">
            <v>13.2</v>
          </cell>
          <cell r="E556">
            <v>105.9</v>
          </cell>
          <cell r="F556">
            <v>12.1</v>
          </cell>
          <cell r="G556">
            <v>95.7</v>
          </cell>
          <cell r="H556">
            <v>11.4</v>
          </cell>
          <cell r="I556">
            <v>101.8</v>
          </cell>
          <cell r="J556">
            <v>-2.1</v>
          </cell>
          <cell r="K556">
            <v>93.8</v>
          </cell>
          <cell r="L556">
            <v>-4</v>
          </cell>
          <cell r="M556">
            <v>247.1</v>
          </cell>
          <cell r="N556">
            <v>12.9</v>
          </cell>
          <cell r="O556">
            <v>118.2</v>
          </cell>
          <cell r="P556">
            <v>32.799999999999997</v>
          </cell>
          <cell r="Q556" t="str">
            <v>-</v>
          </cell>
          <cell r="R556" t="str">
            <v>-</v>
          </cell>
          <cell r="S556">
            <v>0</v>
          </cell>
          <cell r="T556">
            <v>-0.59</v>
          </cell>
          <cell r="U556">
            <v>1.1599999999999999</v>
          </cell>
          <cell r="V556">
            <v>-0.03</v>
          </cell>
          <cell r="W556">
            <v>89.5</v>
          </cell>
          <cell r="X556">
            <v>8.6</v>
          </cell>
          <cell r="Y556">
            <v>101.3</v>
          </cell>
          <cell r="Z556">
            <v>7.4</v>
          </cell>
          <cell r="AA556">
            <v>284.60000000000002</v>
          </cell>
          <cell r="AB556">
            <v>15.8</v>
          </cell>
          <cell r="AC556">
            <v>6.9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99.4</v>
          </cell>
          <cell r="D559">
            <v>8.8000000000000007</v>
          </cell>
          <cell r="E559">
            <v>113.7</v>
          </cell>
          <cell r="F559">
            <v>8.6999999999999993</v>
          </cell>
          <cell r="G559">
            <v>111.7</v>
          </cell>
          <cell r="H559">
            <v>5.7</v>
          </cell>
          <cell r="I559">
            <v>96.5</v>
          </cell>
          <cell r="J559">
            <v>12.6</v>
          </cell>
          <cell r="K559">
            <v>95.5</v>
          </cell>
          <cell r="L559">
            <v>8</v>
          </cell>
          <cell r="M559">
            <v>112.9</v>
          </cell>
          <cell r="N559">
            <v>191.7</v>
          </cell>
          <cell r="O559">
            <v>100.6</v>
          </cell>
          <cell r="P559">
            <v>0.3</v>
          </cell>
          <cell r="Q559" t="str">
            <v>-</v>
          </cell>
          <cell r="R559" t="str">
            <v>-</v>
          </cell>
          <cell r="S559">
            <v>2.66</v>
          </cell>
          <cell r="T559">
            <v>2.66</v>
          </cell>
          <cell r="U559">
            <v>0.44</v>
          </cell>
          <cell r="V559">
            <v>-2.2000000000000002</v>
          </cell>
          <cell r="W559">
            <v>95.1</v>
          </cell>
          <cell r="X559">
            <v>4.3</v>
          </cell>
          <cell r="Y559">
            <v>108.8</v>
          </cell>
          <cell r="Z559">
            <v>4.2</v>
          </cell>
          <cell r="AA559">
            <v>169.2</v>
          </cell>
          <cell r="AB559">
            <v>131.80000000000001</v>
          </cell>
          <cell r="AC559">
            <v>4.4000000000000004</v>
          </cell>
          <cell r="AD559">
            <v>12.8</v>
          </cell>
        </row>
        <row r="560">
          <cell r="B560" t="str">
            <v>小売業</v>
          </cell>
          <cell r="C560">
            <v>93.5</v>
          </cell>
          <cell r="D560">
            <v>-0.8</v>
          </cell>
          <cell r="E560">
            <v>101.5</v>
          </cell>
          <cell r="F560">
            <v>0</v>
          </cell>
          <cell r="G560">
            <v>102.4</v>
          </cell>
          <cell r="H560">
            <v>-0.5</v>
          </cell>
          <cell r="I560">
            <v>90.2</v>
          </cell>
          <cell r="J560">
            <v>-2.4</v>
          </cell>
          <cell r="K560">
            <v>90</v>
          </cell>
          <cell r="L560">
            <v>-2.7</v>
          </cell>
          <cell r="M560">
            <v>92.7</v>
          </cell>
          <cell r="N560">
            <v>0.9</v>
          </cell>
          <cell r="O560">
            <v>84</v>
          </cell>
          <cell r="P560">
            <v>-11.9</v>
          </cell>
          <cell r="Q560" t="str">
            <v>-</v>
          </cell>
          <cell r="R560" t="str">
            <v>-</v>
          </cell>
          <cell r="S560">
            <v>1.02</v>
          </cell>
          <cell r="T560">
            <v>0.9</v>
          </cell>
          <cell r="U560">
            <v>0.7</v>
          </cell>
          <cell r="V560">
            <v>-1.17</v>
          </cell>
          <cell r="W560">
            <v>89.5</v>
          </cell>
          <cell r="X560">
            <v>-4.9000000000000004</v>
          </cell>
          <cell r="Y560">
            <v>97.1</v>
          </cell>
          <cell r="Z560">
            <v>-4.0999999999999996</v>
          </cell>
          <cell r="AA560">
            <v>89.8</v>
          </cell>
          <cell r="AB560">
            <v>7.9</v>
          </cell>
          <cell r="AC560">
            <v>32.5</v>
          </cell>
          <cell r="AD560">
            <v>-16.899999999999999</v>
          </cell>
        </row>
        <row r="561">
          <cell r="B561" t="str">
            <v>宿泊業</v>
          </cell>
          <cell r="C561">
            <v>113.4</v>
          </cell>
          <cell r="D561">
            <v>-8.8000000000000007</v>
          </cell>
          <cell r="E561">
            <v>108.3</v>
          </cell>
          <cell r="F561">
            <v>-3.3</v>
          </cell>
          <cell r="G561">
            <v>110.5</v>
          </cell>
          <cell r="H561">
            <v>-3</v>
          </cell>
          <cell r="I561">
            <v>97.7</v>
          </cell>
          <cell r="J561">
            <v>-12.6</v>
          </cell>
          <cell r="K561">
            <v>95.1</v>
          </cell>
          <cell r="L561">
            <v>-12.6</v>
          </cell>
          <cell r="M561">
            <v>150.69999999999999</v>
          </cell>
          <cell r="N561">
            <v>-12.7</v>
          </cell>
          <cell r="O561">
            <v>64.7</v>
          </cell>
          <cell r="P561">
            <v>8.6999999999999993</v>
          </cell>
          <cell r="Q561" t="str">
            <v>-</v>
          </cell>
          <cell r="R561" t="str">
            <v>-</v>
          </cell>
          <cell r="S561">
            <v>0</v>
          </cell>
          <cell r="T561">
            <v>-1.66</v>
          </cell>
          <cell r="U561">
            <v>0</v>
          </cell>
          <cell r="V561">
            <v>-0.8</v>
          </cell>
          <cell r="W561">
            <v>108.5</v>
          </cell>
          <cell r="X561">
            <v>-12.6</v>
          </cell>
          <cell r="Y561">
            <v>103.6</v>
          </cell>
          <cell r="Z561">
            <v>-7.3</v>
          </cell>
          <cell r="AA561">
            <v>68.599999999999994</v>
          </cell>
          <cell r="AB561">
            <v>-12.5</v>
          </cell>
          <cell r="AC561">
            <v>30.4</v>
          </cell>
          <cell r="AD561">
            <v>-37.6</v>
          </cell>
        </row>
        <row r="562">
          <cell r="B562" t="str">
            <v>Ｍ一括分</v>
          </cell>
          <cell r="C562">
            <v>80.400000000000006</v>
          </cell>
          <cell r="D562">
            <v>-4.0999999999999996</v>
          </cell>
          <cell r="E562">
            <v>84.6</v>
          </cell>
          <cell r="F562">
            <v>-2.5</v>
          </cell>
          <cell r="G562">
            <v>83.2</v>
          </cell>
          <cell r="H562">
            <v>-6.8</v>
          </cell>
          <cell r="I562">
            <v>107.5</v>
          </cell>
          <cell r="J562">
            <v>8.6</v>
          </cell>
          <cell r="K562">
            <v>110</v>
          </cell>
          <cell r="L562">
            <v>2.5</v>
          </cell>
          <cell r="M562">
            <v>81.099999999999994</v>
          </cell>
          <cell r="N562">
            <v>564.79999999999995</v>
          </cell>
          <cell r="O562">
            <v>38.299999999999997</v>
          </cell>
          <cell r="P562">
            <v>-69.2</v>
          </cell>
          <cell r="Q562" t="str">
            <v>-</v>
          </cell>
          <cell r="R562" t="str">
            <v>-</v>
          </cell>
          <cell r="S562">
            <v>4.28</v>
          </cell>
          <cell r="T562">
            <v>4.28</v>
          </cell>
          <cell r="U562">
            <v>0.83</v>
          </cell>
          <cell r="V562">
            <v>0.86</v>
          </cell>
          <cell r="W562">
            <v>76.900000000000006</v>
          </cell>
          <cell r="X562">
            <v>-8</v>
          </cell>
          <cell r="Y562">
            <v>81</v>
          </cell>
          <cell r="Z562">
            <v>-6.5</v>
          </cell>
          <cell r="AA562">
            <v>100.4</v>
          </cell>
          <cell r="AB562">
            <v>73.400000000000006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82.4</v>
          </cell>
          <cell r="D563">
            <v>5</v>
          </cell>
          <cell r="E563">
            <v>99.4</v>
          </cell>
          <cell r="F563">
            <v>4.5999999999999996</v>
          </cell>
          <cell r="G563">
            <v>94.9</v>
          </cell>
          <cell r="H563">
            <v>3.6</v>
          </cell>
          <cell r="I563">
            <v>96.1</v>
          </cell>
          <cell r="J563">
            <v>-0.5</v>
          </cell>
          <cell r="K563">
            <v>94.8</v>
          </cell>
          <cell r="L563">
            <v>-1</v>
          </cell>
          <cell r="M563">
            <v>134.6</v>
          </cell>
          <cell r="N563">
            <v>12.9</v>
          </cell>
          <cell r="O563">
            <v>82.4</v>
          </cell>
          <cell r="P563">
            <v>5.8</v>
          </cell>
          <cell r="Q563" t="str">
            <v>-</v>
          </cell>
          <cell r="R563" t="str">
            <v>-</v>
          </cell>
          <cell r="S563">
            <v>0.16</v>
          </cell>
          <cell r="T563">
            <v>-0.4</v>
          </cell>
          <cell r="U563">
            <v>0.86</v>
          </cell>
          <cell r="V563">
            <v>0.56999999999999995</v>
          </cell>
          <cell r="W563">
            <v>78.900000000000006</v>
          </cell>
          <cell r="X563">
            <v>0.8</v>
          </cell>
          <cell r="Y563">
            <v>95.1</v>
          </cell>
          <cell r="Z563">
            <v>0.3</v>
          </cell>
          <cell r="AA563">
            <v>233.7</v>
          </cell>
          <cell r="AB563">
            <v>18.3</v>
          </cell>
          <cell r="AC563">
            <v>1.5</v>
          </cell>
          <cell r="AD563">
            <v>0</v>
          </cell>
        </row>
        <row r="564">
          <cell r="B564" t="str">
            <v>Ｐ一括分</v>
          </cell>
          <cell r="C564">
            <v>93.1</v>
          </cell>
          <cell r="D564">
            <v>3</v>
          </cell>
          <cell r="E564">
            <v>112.8</v>
          </cell>
          <cell r="F564">
            <v>4.4000000000000004</v>
          </cell>
          <cell r="G564">
            <v>113.8</v>
          </cell>
          <cell r="H564">
            <v>4.5999999999999996</v>
          </cell>
          <cell r="I564">
            <v>99.6</v>
          </cell>
          <cell r="J564">
            <v>2.5</v>
          </cell>
          <cell r="K564">
            <v>99.7</v>
          </cell>
          <cell r="L564">
            <v>1.8</v>
          </cell>
          <cell r="M564">
            <v>96</v>
          </cell>
          <cell r="N564">
            <v>26.3</v>
          </cell>
          <cell r="O564">
            <v>113.5</v>
          </cell>
          <cell r="P564">
            <v>2.2000000000000002</v>
          </cell>
          <cell r="Q564" t="str">
            <v>-</v>
          </cell>
          <cell r="R564" t="str">
            <v>-</v>
          </cell>
          <cell r="S564">
            <v>1.58</v>
          </cell>
          <cell r="T564">
            <v>0.52</v>
          </cell>
          <cell r="U564">
            <v>0.41</v>
          </cell>
          <cell r="V564">
            <v>-0.67</v>
          </cell>
          <cell r="W564">
            <v>89.1</v>
          </cell>
          <cell r="X564">
            <v>-1.2</v>
          </cell>
          <cell r="Y564">
            <v>107.9</v>
          </cell>
          <cell r="Z564">
            <v>0.1</v>
          </cell>
          <cell r="AA564">
            <v>86.5</v>
          </cell>
          <cell r="AB564">
            <v>-2.5</v>
          </cell>
          <cell r="AC564">
            <v>4</v>
          </cell>
          <cell r="AD564">
            <v>-61.5</v>
          </cell>
        </row>
        <row r="565">
          <cell r="B565" t="str">
            <v>職業紹介・派遣業</v>
          </cell>
          <cell r="C565">
            <v>97.8</v>
          </cell>
          <cell r="D565">
            <v>4.5</v>
          </cell>
          <cell r="E565">
            <v>100.1</v>
          </cell>
          <cell r="F565">
            <v>4.5999999999999996</v>
          </cell>
          <cell r="G565">
            <v>100</v>
          </cell>
          <cell r="H565">
            <v>3.4</v>
          </cell>
          <cell r="I565">
            <v>101.2</v>
          </cell>
          <cell r="J565">
            <v>6.2</v>
          </cell>
          <cell r="K565">
            <v>101.6</v>
          </cell>
          <cell r="L565">
            <v>5.7</v>
          </cell>
          <cell r="M565">
            <v>94.4</v>
          </cell>
          <cell r="N565">
            <v>13.6</v>
          </cell>
          <cell r="O565">
            <v>144.80000000000001</v>
          </cell>
          <cell r="P565">
            <v>11.2</v>
          </cell>
          <cell r="Q565" t="str">
            <v>-</v>
          </cell>
          <cell r="R565" t="str">
            <v>-</v>
          </cell>
          <cell r="S565">
            <v>6.94</v>
          </cell>
          <cell r="T565">
            <v>-1.9</v>
          </cell>
          <cell r="U565">
            <v>6.09</v>
          </cell>
          <cell r="V565">
            <v>-1.2</v>
          </cell>
          <cell r="W565">
            <v>93.6</v>
          </cell>
          <cell r="X565">
            <v>0.2</v>
          </cell>
          <cell r="Y565">
            <v>95.8</v>
          </cell>
          <cell r="Z565">
            <v>0.3</v>
          </cell>
          <cell r="AA565">
            <v>100.7</v>
          </cell>
          <cell r="AB565">
            <v>18.899999999999999</v>
          </cell>
          <cell r="AC565">
            <v>18.5</v>
          </cell>
          <cell r="AD565">
            <v>-14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81.599999999999994</v>
          </cell>
          <cell r="D567">
            <v>-0.9</v>
          </cell>
          <cell r="E567">
            <v>91.4</v>
          </cell>
          <cell r="F567">
            <v>1.2</v>
          </cell>
          <cell r="G567">
            <v>94.1</v>
          </cell>
          <cell r="H567">
            <v>3</v>
          </cell>
          <cell r="I567">
            <v>93</v>
          </cell>
          <cell r="J567">
            <v>-4</v>
          </cell>
          <cell r="K567">
            <v>93.5</v>
          </cell>
          <cell r="L567">
            <v>-4.3</v>
          </cell>
          <cell r="M567">
            <v>87.5</v>
          </cell>
          <cell r="N567">
            <v>0</v>
          </cell>
          <cell r="O567">
            <v>89.2</v>
          </cell>
          <cell r="P567">
            <v>-8.6</v>
          </cell>
          <cell r="Q567" t="str">
            <v>-</v>
          </cell>
          <cell r="R567" t="str">
            <v>-</v>
          </cell>
          <cell r="S567">
            <v>1.5</v>
          </cell>
          <cell r="T567">
            <v>-0.56999999999999995</v>
          </cell>
          <cell r="U567">
            <v>2.34</v>
          </cell>
          <cell r="V567">
            <v>0.59</v>
          </cell>
          <cell r="W567">
            <v>78.099999999999994</v>
          </cell>
          <cell r="X567">
            <v>-4.9000000000000004</v>
          </cell>
          <cell r="Y567">
            <v>87.5</v>
          </cell>
          <cell r="Z567">
            <v>-2.9</v>
          </cell>
          <cell r="AA567">
            <v>64.3</v>
          </cell>
          <cell r="AB567">
            <v>-18.7</v>
          </cell>
          <cell r="AC567">
            <v>23.2</v>
          </cell>
          <cell r="AD567">
            <v>-33.700000000000003</v>
          </cell>
        </row>
        <row r="568">
          <cell r="B568" t="str">
            <v>特掲産業１</v>
          </cell>
          <cell r="C568">
            <v>68</v>
          </cell>
          <cell r="D568">
            <v>-11</v>
          </cell>
          <cell r="E568">
            <v>74.400000000000006</v>
          </cell>
          <cell r="F568">
            <v>-10.6</v>
          </cell>
          <cell r="G568">
            <v>72.7</v>
          </cell>
          <cell r="H568">
            <v>-16.5</v>
          </cell>
          <cell r="I568">
            <v>95.6</v>
          </cell>
          <cell r="J568">
            <v>-7.8</v>
          </cell>
          <cell r="K568">
            <v>94.8</v>
          </cell>
          <cell r="L568">
            <v>-10.5</v>
          </cell>
          <cell r="M568">
            <v>117</v>
          </cell>
          <cell r="N568">
            <v>169.6</v>
          </cell>
          <cell r="O568">
            <v>122.1</v>
          </cell>
          <cell r="P568">
            <v>-15.6</v>
          </cell>
          <cell r="Q568" t="str">
            <v>-</v>
          </cell>
          <cell r="R568" t="str">
            <v>-</v>
          </cell>
          <cell r="S568">
            <v>1.24</v>
          </cell>
          <cell r="T568">
            <v>1.24</v>
          </cell>
          <cell r="U568">
            <v>0</v>
          </cell>
          <cell r="V568">
            <v>-7.0000000000000007E-2</v>
          </cell>
          <cell r="W568">
            <v>65.099999999999994</v>
          </cell>
          <cell r="X568">
            <v>-14.6</v>
          </cell>
          <cell r="Y568">
            <v>71.2</v>
          </cell>
          <cell r="Z568">
            <v>-14.2</v>
          </cell>
          <cell r="AA568">
            <v>96.5</v>
          </cell>
          <cell r="AB568">
            <v>212.3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91.6</v>
          </cell>
          <cell r="D569">
            <v>-5.4</v>
          </cell>
          <cell r="E569">
            <v>109.4</v>
          </cell>
          <cell r="F569">
            <v>-0.6</v>
          </cell>
          <cell r="G569">
            <v>135.9</v>
          </cell>
          <cell r="H569">
            <v>10.5</v>
          </cell>
          <cell r="I569">
            <v>74.099999999999994</v>
          </cell>
          <cell r="J569">
            <v>-16.5</v>
          </cell>
          <cell r="K569">
            <v>83.5</v>
          </cell>
          <cell r="L569">
            <v>-11.5</v>
          </cell>
          <cell r="M569">
            <v>9.6999999999999993</v>
          </cell>
          <cell r="N569">
            <v>-80.7</v>
          </cell>
          <cell r="O569">
            <v>94.3</v>
          </cell>
          <cell r="P569">
            <v>-12.4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7.0000000000000007E-2</v>
          </cell>
          <cell r="V569">
            <v>7.0000000000000007E-2</v>
          </cell>
          <cell r="W569">
            <v>87.7</v>
          </cell>
          <cell r="X569">
            <v>-9.1999999999999993</v>
          </cell>
          <cell r="Y569">
            <v>104.7</v>
          </cell>
          <cell r="Z569">
            <v>-4.7</v>
          </cell>
          <cell r="AA569">
            <v>1.1000000000000001</v>
          </cell>
          <cell r="AB569">
            <v>-98.1</v>
          </cell>
          <cell r="AC569">
            <v>3</v>
          </cell>
          <cell r="AD569">
            <v>-68.099999999999994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100.9</v>
          </cell>
          <cell r="D582">
            <v>-2.4</v>
          </cell>
          <cell r="E582">
            <v>103.7</v>
          </cell>
          <cell r="F582">
            <v>-1.7</v>
          </cell>
          <cell r="G582">
            <v>103.3</v>
          </cell>
          <cell r="H582">
            <v>-1.4</v>
          </cell>
          <cell r="I582">
            <v>96.4</v>
          </cell>
          <cell r="J582">
            <v>-5.9</v>
          </cell>
          <cell r="K582">
            <v>95.6</v>
          </cell>
          <cell r="L582">
            <v>-6.5</v>
          </cell>
          <cell r="M582">
            <v>135.30000000000001</v>
          </cell>
          <cell r="N582">
            <v>21</v>
          </cell>
          <cell r="O582">
            <v>103.1</v>
          </cell>
          <cell r="P582">
            <v>16</v>
          </cell>
          <cell r="Q582" t="str">
            <v>-</v>
          </cell>
          <cell r="R582" t="str">
            <v>-</v>
          </cell>
          <cell r="S582">
            <v>2.4700000000000002</v>
          </cell>
          <cell r="T582">
            <v>0.5</v>
          </cell>
          <cell r="U582">
            <v>3.02</v>
          </cell>
          <cell r="V582">
            <v>0.13</v>
          </cell>
          <cell r="W582">
            <v>96.6</v>
          </cell>
          <cell r="X582">
            <v>-6.4</v>
          </cell>
          <cell r="Y582">
            <v>99.2</v>
          </cell>
          <cell r="Z582">
            <v>-5.8</v>
          </cell>
          <cell r="AA582">
            <v>124.2</v>
          </cell>
          <cell r="AB582">
            <v>-12</v>
          </cell>
          <cell r="AC582">
            <v>13.5</v>
          </cell>
          <cell r="AD582">
            <v>-66.599999999999994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111.2</v>
          </cell>
          <cell r="D584">
            <v>-22.5</v>
          </cell>
          <cell r="E584">
            <v>112.6</v>
          </cell>
          <cell r="F584">
            <v>-22.5</v>
          </cell>
          <cell r="G584">
            <v>112.7</v>
          </cell>
          <cell r="H584">
            <v>-21.1</v>
          </cell>
          <cell r="I584">
            <v>112.5</v>
          </cell>
          <cell r="J584">
            <v>-17.600000000000001</v>
          </cell>
          <cell r="K584">
            <v>112.6</v>
          </cell>
          <cell r="L584">
            <v>-16.3</v>
          </cell>
          <cell r="M584">
            <v>66.7</v>
          </cell>
          <cell r="N584">
            <v>-90.5</v>
          </cell>
          <cell r="O584">
            <v>47.4</v>
          </cell>
          <cell r="P584">
            <v>42.8</v>
          </cell>
          <cell r="Q584" t="str">
            <v>-</v>
          </cell>
          <cell r="R584" t="str">
            <v>-</v>
          </cell>
          <cell r="S584">
            <v>0</v>
          </cell>
          <cell r="T584">
            <v>-0.32</v>
          </cell>
          <cell r="U584">
            <v>0</v>
          </cell>
          <cell r="V584">
            <v>0</v>
          </cell>
          <cell r="W584">
            <v>106.4</v>
          </cell>
          <cell r="X584">
            <v>-25.6</v>
          </cell>
          <cell r="Y584">
            <v>107.8</v>
          </cell>
          <cell r="Z584">
            <v>-25.6</v>
          </cell>
          <cell r="AA584">
            <v>90.5</v>
          </cell>
          <cell r="AB584">
            <v>-82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101</v>
          </cell>
          <cell r="D585">
            <v>2.1</v>
          </cell>
          <cell r="E585">
            <v>103.6</v>
          </cell>
          <cell r="F585">
            <v>0.8</v>
          </cell>
          <cell r="G585">
            <v>104.3</v>
          </cell>
          <cell r="H585">
            <v>2.5</v>
          </cell>
          <cell r="I585">
            <v>97.7</v>
          </cell>
          <cell r="J585">
            <v>1.7</v>
          </cell>
          <cell r="K585">
            <v>98.4</v>
          </cell>
          <cell r="L585">
            <v>2.5</v>
          </cell>
          <cell r="M585">
            <v>73.5</v>
          </cell>
          <cell r="N585">
            <v>-24.3</v>
          </cell>
          <cell r="O585">
            <v>94.2</v>
          </cell>
          <cell r="P585">
            <v>14.5</v>
          </cell>
          <cell r="Q585" t="str">
            <v>-</v>
          </cell>
          <cell r="R585" t="str">
            <v>-</v>
          </cell>
          <cell r="S585">
            <v>6.46</v>
          </cell>
          <cell r="T585">
            <v>4.1100000000000003</v>
          </cell>
          <cell r="U585">
            <v>1.18</v>
          </cell>
          <cell r="V585">
            <v>-0.93</v>
          </cell>
          <cell r="W585">
            <v>96.7</v>
          </cell>
          <cell r="X585">
            <v>-2</v>
          </cell>
          <cell r="Y585">
            <v>99.1</v>
          </cell>
          <cell r="Z585">
            <v>-3.4</v>
          </cell>
          <cell r="AA585">
            <v>74.599999999999994</v>
          </cell>
          <cell r="AB585">
            <v>-49.1</v>
          </cell>
          <cell r="AC585">
            <v>37.4</v>
          </cell>
          <cell r="AD585">
            <v>884.2</v>
          </cell>
        </row>
        <row r="586">
          <cell r="B586" t="str">
            <v>電気・ガス・熱供給・水道業</v>
          </cell>
          <cell r="C586">
            <v>78.099999999999994</v>
          </cell>
          <cell r="D586">
            <v>-10.6</v>
          </cell>
          <cell r="E586">
            <v>86.3</v>
          </cell>
          <cell r="F586">
            <v>-10.7</v>
          </cell>
          <cell r="G586">
            <v>86</v>
          </cell>
          <cell r="H586">
            <v>-10.7</v>
          </cell>
          <cell r="I586">
            <v>86.8</v>
          </cell>
          <cell r="J586">
            <v>-14.1</v>
          </cell>
          <cell r="K586">
            <v>86.7</v>
          </cell>
          <cell r="L586">
            <v>-13.5</v>
          </cell>
          <cell r="M586">
            <v>100</v>
          </cell>
          <cell r="N586">
            <v>-69.2</v>
          </cell>
          <cell r="O586">
            <v>132.6</v>
          </cell>
          <cell r="P586">
            <v>-46.2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1.56</v>
          </cell>
          <cell r="V586">
            <v>0.28999999999999998</v>
          </cell>
          <cell r="W586">
            <v>74.7</v>
          </cell>
          <cell r="X586">
            <v>-14.3</v>
          </cell>
          <cell r="Y586">
            <v>82.6</v>
          </cell>
          <cell r="Z586">
            <v>-14.3</v>
          </cell>
          <cell r="AA586">
            <v>166.4</v>
          </cell>
          <cell r="AB586">
            <v>5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83.5</v>
          </cell>
          <cell r="D587">
            <v>-15.1</v>
          </cell>
          <cell r="E587">
            <v>83.7</v>
          </cell>
          <cell r="F587">
            <v>-15.6</v>
          </cell>
          <cell r="G587">
            <v>84.4</v>
          </cell>
          <cell r="H587">
            <v>-6.7</v>
          </cell>
          <cell r="I587">
            <v>85.7</v>
          </cell>
          <cell r="J587">
            <v>-9.3000000000000007</v>
          </cell>
          <cell r="K587">
            <v>85.5</v>
          </cell>
          <cell r="L587">
            <v>-3</v>
          </cell>
          <cell r="M587">
            <v>100</v>
          </cell>
          <cell r="N587">
            <v>-81.900000000000006</v>
          </cell>
          <cell r="O587">
            <v>16.899999999999999</v>
          </cell>
          <cell r="P587">
            <v>26.1</v>
          </cell>
          <cell r="Q587" t="str">
            <v>-</v>
          </cell>
          <cell r="R587" t="str">
            <v>-</v>
          </cell>
          <cell r="S587">
            <v>0</v>
          </cell>
          <cell r="T587">
            <v>-1.84</v>
          </cell>
          <cell r="U587">
            <v>5.05</v>
          </cell>
          <cell r="V587">
            <v>3.21</v>
          </cell>
          <cell r="W587">
            <v>79.900000000000006</v>
          </cell>
          <cell r="X587">
            <v>-18.600000000000001</v>
          </cell>
          <cell r="Y587">
            <v>80.099999999999994</v>
          </cell>
          <cell r="Z587">
            <v>-19.100000000000001</v>
          </cell>
          <cell r="AA587">
            <v>50.4</v>
          </cell>
          <cell r="AB587">
            <v>-89.6</v>
          </cell>
          <cell r="AC587">
            <v>26.1</v>
          </cell>
          <cell r="AD587">
            <v>19.7</v>
          </cell>
        </row>
        <row r="588">
          <cell r="B588" t="str">
            <v>運輸業，郵便業</v>
          </cell>
          <cell r="C588">
            <v>69.7</v>
          </cell>
          <cell r="D588">
            <v>-39.200000000000003</v>
          </cell>
          <cell r="E588">
            <v>71.5</v>
          </cell>
          <cell r="F588">
            <v>-39.1</v>
          </cell>
          <cell r="G588">
            <v>77.099999999999994</v>
          </cell>
          <cell r="H588">
            <v>-37</v>
          </cell>
          <cell r="I588">
            <v>60.4</v>
          </cell>
          <cell r="J588">
            <v>-46.5</v>
          </cell>
          <cell r="K588">
            <v>63.4</v>
          </cell>
          <cell r="L588">
            <v>-44.5</v>
          </cell>
          <cell r="M588">
            <v>0</v>
          </cell>
          <cell r="N588">
            <v>-100</v>
          </cell>
          <cell r="O588">
            <v>55.1</v>
          </cell>
          <cell r="P588">
            <v>-33</v>
          </cell>
          <cell r="Q588" t="str">
            <v>-</v>
          </cell>
          <cell r="R588" t="str">
            <v>-</v>
          </cell>
          <cell r="S588">
            <v>0</v>
          </cell>
          <cell r="T588">
            <v>0</v>
          </cell>
          <cell r="U588">
            <v>0.59</v>
          </cell>
          <cell r="V588">
            <v>0.59</v>
          </cell>
          <cell r="W588">
            <v>66.7</v>
          </cell>
          <cell r="X588">
            <v>-41.7</v>
          </cell>
          <cell r="Y588">
            <v>68.400000000000006</v>
          </cell>
          <cell r="Z588">
            <v>-41.7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115.5</v>
          </cell>
          <cell r="D589">
            <v>4.5</v>
          </cell>
          <cell r="E589">
            <v>117.3</v>
          </cell>
          <cell r="F589">
            <v>6.6</v>
          </cell>
          <cell r="G589">
            <v>115</v>
          </cell>
          <cell r="H589">
            <v>4.7</v>
          </cell>
          <cell r="I589">
            <v>101.8</v>
          </cell>
          <cell r="J589">
            <v>-0.3</v>
          </cell>
          <cell r="K589">
            <v>99.7</v>
          </cell>
          <cell r="L589">
            <v>-1.5</v>
          </cell>
          <cell r="M589">
            <v>240</v>
          </cell>
          <cell r="N589">
            <v>50</v>
          </cell>
          <cell r="O589">
            <v>115.6</v>
          </cell>
          <cell r="P589">
            <v>19.5</v>
          </cell>
          <cell r="Q589" t="str">
            <v>-</v>
          </cell>
          <cell r="R589" t="str">
            <v>-</v>
          </cell>
          <cell r="S589">
            <v>2.79</v>
          </cell>
          <cell r="T589">
            <v>0.72</v>
          </cell>
          <cell r="U589">
            <v>1.96</v>
          </cell>
          <cell r="V589">
            <v>-0.51</v>
          </cell>
          <cell r="W589">
            <v>110.5</v>
          </cell>
          <cell r="X589">
            <v>0.2</v>
          </cell>
          <cell r="Y589">
            <v>112.2</v>
          </cell>
          <cell r="Z589">
            <v>2.2000000000000002</v>
          </cell>
          <cell r="AA589">
            <v>293.89999999999998</v>
          </cell>
          <cell r="AB589">
            <v>132.5</v>
          </cell>
          <cell r="AC589">
            <v>5.0999999999999996</v>
          </cell>
          <cell r="AD589">
            <v>-96.3</v>
          </cell>
        </row>
        <row r="590">
          <cell r="B590" t="str">
            <v>金融業，保険業</v>
          </cell>
          <cell r="C590">
            <v>104.6</v>
          </cell>
          <cell r="D590">
            <v>2</v>
          </cell>
          <cell r="E590">
            <v>101.8</v>
          </cell>
          <cell r="F590">
            <v>-2.5</v>
          </cell>
          <cell r="G590">
            <v>102.9</v>
          </cell>
          <cell r="H590">
            <v>-1.1000000000000001</v>
          </cell>
          <cell r="I590">
            <v>89.7</v>
          </cell>
          <cell r="J590">
            <v>27.1</v>
          </cell>
          <cell r="K590">
            <v>90.7</v>
          </cell>
          <cell r="L590">
            <v>29.4</v>
          </cell>
          <cell r="M590">
            <v>27.3</v>
          </cell>
          <cell r="N590">
            <v>-68.400000000000006</v>
          </cell>
          <cell r="O590">
            <v>149</v>
          </cell>
          <cell r="P590">
            <v>-1.5</v>
          </cell>
          <cell r="Q590" t="str">
            <v>-</v>
          </cell>
          <cell r="R590" t="str">
            <v>-</v>
          </cell>
          <cell r="S590">
            <v>0</v>
          </cell>
          <cell r="T590">
            <v>-6.8</v>
          </cell>
          <cell r="U590">
            <v>0</v>
          </cell>
          <cell r="V590">
            <v>0</v>
          </cell>
          <cell r="W590">
            <v>100.1</v>
          </cell>
          <cell r="X590">
            <v>-2.2000000000000002</v>
          </cell>
          <cell r="Y590">
            <v>97.4</v>
          </cell>
          <cell r="Z590">
            <v>-6.5</v>
          </cell>
          <cell r="AA590">
            <v>26.1</v>
          </cell>
          <cell r="AB590">
            <v>-80</v>
          </cell>
          <cell r="AC590">
            <v>42.5</v>
          </cell>
          <cell r="AD590">
            <v>0</v>
          </cell>
        </row>
        <row r="591">
          <cell r="B591" t="str">
            <v>不動産業，物品賃貸業</v>
          </cell>
          <cell r="C591">
            <v>154.1</v>
          </cell>
          <cell r="D591">
            <v>11.9</v>
          </cell>
          <cell r="E591">
            <v>154.5</v>
          </cell>
          <cell r="F591">
            <v>11.9</v>
          </cell>
          <cell r="G591">
            <v>159.19999999999999</v>
          </cell>
          <cell r="H591">
            <v>18.399999999999999</v>
          </cell>
          <cell r="I591">
            <v>86.4</v>
          </cell>
          <cell r="J591">
            <v>-29.9</v>
          </cell>
          <cell r="K591">
            <v>87.8</v>
          </cell>
          <cell r="L591">
            <v>-26.3</v>
          </cell>
          <cell r="M591">
            <v>0</v>
          </cell>
          <cell r="N591">
            <v>-100</v>
          </cell>
          <cell r="O591">
            <v>98.4</v>
          </cell>
          <cell r="P591">
            <v>124.1</v>
          </cell>
          <cell r="Q591" t="str">
            <v>-</v>
          </cell>
          <cell r="R591" t="str">
            <v>-</v>
          </cell>
          <cell r="S591">
            <v>0</v>
          </cell>
          <cell r="T591">
            <v>-0.25</v>
          </cell>
          <cell r="U591">
            <v>0.23</v>
          </cell>
          <cell r="V591">
            <v>-2.02</v>
          </cell>
          <cell r="W591">
            <v>147.5</v>
          </cell>
          <cell r="X591">
            <v>7.4</v>
          </cell>
          <cell r="Y591">
            <v>147.80000000000001</v>
          </cell>
          <cell r="Z591">
            <v>7.3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92.2</v>
          </cell>
          <cell r="D592">
            <v>9</v>
          </cell>
          <cell r="E592">
            <v>97.2</v>
          </cell>
          <cell r="F592">
            <v>7.8</v>
          </cell>
          <cell r="G592">
            <v>99.2</v>
          </cell>
          <cell r="H592">
            <v>8.9</v>
          </cell>
          <cell r="I592">
            <v>96.3</v>
          </cell>
          <cell r="J592">
            <v>16</v>
          </cell>
          <cell r="K592">
            <v>87.5</v>
          </cell>
          <cell r="L592">
            <v>5.5</v>
          </cell>
          <cell r="M592">
            <v>496</v>
          </cell>
          <cell r="N592">
            <v>463.6</v>
          </cell>
          <cell r="O592">
            <v>50.4</v>
          </cell>
          <cell r="P592">
            <v>-45.3</v>
          </cell>
          <cell r="Q592" t="str">
            <v>-</v>
          </cell>
          <cell r="R592" t="str">
            <v>-</v>
          </cell>
          <cell r="S592">
            <v>0</v>
          </cell>
          <cell r="T592">
            <v>0</v>
          </cell>
          <cell r="U592">
            <v>0.77</v>
          </cell>
          <cell r="V592">
            <v>-4.05</v>
          </cell>
          <cell r="W592">
            <v>88.2</v>
          </cell>
          <cell r="X592">
            <v>4.5</v>
          </cell>
          <cell r="Y592">
            <v>93</v>
          </cell>
          <cell r="Z592">
            <v>3.3</v>
          </cell>
          <cell r="AA592">
            <v>8.4</v>
          </cell>
          <cell r="AB592">
            <v>-82.3</v>
          </cell>
          <cell r="AC592">
            <v>7.1</v>
          </cell>
          <cell r="AD592">
            <v>0</v>
          </cell>
        </row>
        <row r="593">
          <cell r="B593" t="str">
            <v>宿泊業，飲食サービス業</v>
          </cell>
          <cell r="C593">
            <v>115.8</v>
          </cell>
          <cell r="D593">
            <v>-3.3</v>
          </cell>
          <cell r="E593">
            <v>115.9</v>
          </cell>
          <cell r="F593">
            <v>-2.4</v>
          </cell>
          <cell r="G593">
            <v>116.6</v>
          </cell>
          <cell r="H593">
            <v>-2.1</v>
          </cell>
          <cell r="I593">
            <v>110.2</v>
          </cell>
          <cell r="J593">
            <v>-10.6</v>
          </cell>
          <cell r="K593">
            <v>107.9</v>
          </cell>
          <cell r="L593">
            <v>-12.4</v>
          </cell>
          <cell r="M593">
            <v>221.4</v>
          </cell>
          <cell r="N593">
            <v>72.2</v>
          </cell>
          <cell r="O593">
            <v>111.4</v>
          </cell>
          <cell r="P593">
            <v>34.9</v>
          </cell>
          <cell r="Q593" t="str">
            <v>-</v>
          </cell>
          <cell r="R593" t="str">
            <v>-</v>
          </cell>
          <cell r="S593">
            <v>2.78</v>
          </cell>
          <cell r="T593">
            <v>2.4</v>
          </cell>
          <cell r="U593">
            <v>5.01</v>
          </cell>
          <cell r="V593">
            <v>3.4</v>
          </cell>
          <cell r="W593">
            <v>110.8</v>
          </cell>
          <cell r="X593">
            <v>-7.4</v>
          </cell>
          <cell r="Y593">
            <v>110.9</v>
          </cell>
          <cell r="Z593">
            <v>-6.4</v>
          </cell>
          <cell r="AA593">
            <v>78.400000000000006</v>
          </cell>
          <cell r="AB593">
            <v>-17.899999999999999</v>
          </cell>
          <cell r="AC593">
            <v>53.3</v>
          </cell>
          <cell r="AD593">
            <v>-67.8</v>
          </cell>
        </row>
        <row r="594">
          <cell r="B594" t="str">
            <v>生活関連サービス業，娯楽業</v>
          </cell>
          <cell r="C594">
            <v>104.8</v>
          </cell>
          <cell r="D594">
            <v>0</v>
          </cell>
          <cell r="E594">
            <v>105.1</v>
          </cell>
          <cell r="F594">
            <v>0.1</v>
          </cell>
          <cell r="G594">
            <v>107.3</v>
          </cell>
          <cell r="H594">
            <v>0.9</v>
          </cell>
          <cell r="I594">
            <v>88</v>
          </cell>
          <cell r="J594">
            <v>-19.899999999999999</v>
          </cell>
          <cell r="K594">
            <v>85.7</v>
          </cell>
          <cell r="L594">
            <v>-21.6</v>
          </cell>
          <cell r="M594">
            <v>312.5</v>
          </cell>
          <cell r="N594">
            <v>78.599999999999994</v>
          </cell>
          <cell r="O594">
            <v>74.400000000000006</v>
          </cell>
          <cell r="P594">
            <v>14.8</v>
          </cell>
          <cell r="Q594" t="str">
            <v>-</v>
          </cell>
          <cell r="R594" t="str">
            <v>-</v>
          </cell>
          <cell r="S594">
            <v>1.8</v>
          </cell>
          <cell r="T594">
            <v>0.48</v>
          </cell>
          <cell r="U594">
            <v>0.54</v>
          </cell>
          <cell r="V594">
            <v>-2.31</v>
          </cell>
          <cell r="W594">
            <v>100.3</v>
          </cell>
          <cell r="X594">
            <v>-4.0999999999999996</v>
          </cell>
          <cell r="Y594">
            <v>100.6</v>
          </cell>
          <cell r="Z594">
            <v>-4</v>
          </cell>
          <cell r="AA594">
            <v>40.200000000000003</v>
          </cell>
          <cell r="AB594">
            <v>-38.5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102.4</v>
          </cell>
          <cell r="D595">
            <v>-17</v>
          </cell>
          <cell r="E595">
            <v>104.6</v>
          </cell>
          <cell r="F595">
            <v>-17.8</v>
          </cell>
          <cell r="G595">
            <v>104.8</v>
          </cell>
          <cell r="H595">
            <v>-17.899999999999999</v>
          </cell>
          <cell r="I595">
            <v>113.8</v>
          </cell>
          <cell r="J595">
            <v>-9.3000000000000007</v>
          </cell>
          <cell r="K595">
            <v>114</v>
          </cell>
          <cell r="L595">
            <v>-9.4</v>
          </cell>
          <cell r="M595">
            <v>50</v>
          </cell>
          <cell r="N595">
            <v>0</v>
          </cell>
          <cell r="O595">
            <v>127.8</v>
          </cell>
          <cell r="P595">
            <v>36.200000000000003</v>
          </cell>
          <cell r="Q595" t="str">
            <v>-</v>
          </cell>
          <cell r="R595" t="str">
            <v>-</v>
          </cell>
          <cell r="S595">
            <v>0.2</v>
          </cell>
          <cell r="T595">
            <v>-6.13</v>
          </cell>
          <cell r="U595">
            <v>3.49</v>
          </cell>
          <cell r="V595">
            <v>3.37</v>
          </cell>
          <cell r="W595">
            <v>98</v>
          </cell>
          <cell r="X595">
            <v>-20.5</v>
          </cell>
          <cell r="Y595">
            <v>100.1</v>
          </cell>
          <cell r="Z595">
            <v>-21.2</v>
          </cell>
          <cell r="AA595">
            <v>64</v>
          </cell>
          <cell r="AB595">
            <v>-5.7</v>
          </cell>
          <cell r="AC595">
            <v>13.4</v>
          </cell>
          <cell r="AD595">
            <v>0</v>
          </cell>
        </row>
        <row r="596">
          <cell r="B596" t="str">
            <v>医療，福祉</v>
          </cell>
          <cell r="C596">
            <v>84</v>
          </cell>
          <cell r="D596">
            <v>-3.9</v>
          </cell>
          <cell r="E596">
            <v>89.2</v>
          </cell>
          <cell r="F596">
            <v>-3</v>
          </cell>
          <cell r="G596">
            <v>87.6</v>
          </cell>
          <cell r="H596">
            <v>-1.9</v>
          </cell>
          <cell r="I596">
            <v>86.5</v>
          </cell>
          <cell r="J596">
            <v>-5.4</v>
          </cell>
          <cell r="K596">
            <v>86.8</v>
          </cell>
          <cell r="L596">
            <v>-5.3</v>
          </cell>
          <cell r="M596">
            <v>61.5</v>
          </cell>
          <cell r="N596">
            <v>0</v>
          </cell>
          <cell r="O596">
            <v>90.8</v>
          </cell>
          <cell r="P596">
            <v>1</v>
          </cell>
          <cell r="Q596" t="str">
            <v>-</v>
          </cell>
          <cell r="R596" t="str">
            <v>-</v>
          </cell>
          <cell r="S596">
            <v>1.32</v>
          </cell>
          <cell r="T596">
            <v>-0.86</v>
          </cell>
          <cell r="U596">
            <v>4.13</v>
          </cell>
          <cell r="V596">
            <v>-0.73</v>
          </cell>
          <cell r="W596">
            <v>80.400000000000006</v>
          </cell>
          <cell r="X596">
            <v>-7.8</v>
          </cell>
          <cell r="Y596">
            <v>85.4</v>
          </cell>
          <cell r="Z596">
            <v>-7</v>
          </cell>
          <cell r="AA596">
            <v>175.8</v>
          </cell>
          <cell r="AB596">
            <v>-25.6</v>
          </cell>
          <cell r="AC596">
            <v>6.5</v>
          </cell>
          <cell r="AD596">
            <v>-66.5</v>
          </cell>
        </row>
        <row r="597">
          <cell r="B597" t="str">
            <v>複合サービス事業</v>
          </cell>
          <cell r="C597">
            <v>111.1</v>
          </cell>
          <cell r="D597">
            <v>22</v>
          </cell>
          <cell r="E597">
            <v>118.6</v>
          </cell>
          <cell r="F597">
            <v>25.4</v>
          </cell>
          <cell r="G597">
            <v>122</v>
          </cell>
          <cell r="H597">
            <v>26.3</v>
          </cell>
          <cell r="I597">
            <v>110.1</v>
          </cell>
          <cell r="J597">
            <v>26.6</v>
          </cell>
          <cell r="K597">
            <v>113</v>
          </cell>
          <cell r="L597">
            <v>27.1</v>
          </cell>
          <cell r="M597">
            <v>3.2</v>
          </cell>
          <cell r="N597">
            <v>-83.5</v>
          </cell>
          <cell r="O597">
            <v>194.1</v>
          </cell>
          <cell r="P597">
            <v>17.2</v>
          </cell>
          <cell r="Q597" t="str">
            <v>-</v>
          </cell>
          <cell r="R597" t="str">
            <v>-</v>
          </cell>
          <cell r="S597">
            <v>2.12</v>
          </cell>
          <cell r="T597">
            <v>1.9</v>
          </cell>
          <cell r="U597">
            <v>0</v>
          </cell>
          <cell r="V597">
            <v>-0.22</v>
          </cell>
          <cell r="W597">
            <v>106.3</v>
          </cell>
          <cell r="X597">
            <v>16.899999999999999</v>
          </cell>
          <cell r="Y597">
            <v>113.5</v>
          </cell>
          <cell r="Z597">
            <v>20.2</v>
          </cell>
          <cell r="AA597">
            <v>7.6</v>
          </cell>
          <cell r="AB597">
            <v>-73.900000000000006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85.2</v>
          </cell>
          <cell r="D598">
            <v>-6.9</v>
          </cell>
          <cell r="E598">
            <v>88</v>
          </cell>
          <cell r="F598">
            <v>-6.7</v>
          </cell>
          <cell r="G598">
            <v>89.3</v>
          </cell>
          <cell r="H598">
            <v>-4.8</v>
          </cell>
          <cell r="I598">
            <v>88.6</v>
          </cell>
          <cell r="J598">
            <v>-3.7</v>
          </cell>
          <cell r="K598">
            <v>90.1</v>
          </cell>
          <cell r="L598">
            <v>-2.1</v>
          </cell>
          <cell r="M598">
            <v>45.2</v>
          </cell>
          <cell r="N598">
            <v>-51.7</v>
          </cell>
          <cell r="O598">
            <v>109.7</v>
          </cell>
          <cell r="P598">
            <v>5.4</v>
          </cell>
          <cell r="Q598" t="str">
            <v>-</v>
          </cell>
          <cell r="R598" t="str">
            <v>-</v>
          </cell>
          <cell r="S598">
            <v>4.22</v>
          </cell>
          <cell r="T598">
            <v>1.1000000000000001</v>
          </cell>
          <cell r="U598">
            <v>3.59</v>
          </cell>
          <cell r="V598">
            <v>-1.53</v>
          </cell>
          <cell r="W598">
            <v>81.5</v>
          </cell>
          <cell r="X598">
            <v>-10.7</v>
          </cell>
          <cell r="Y598">
            <v>84.2</v>
          </cell>
          <cell r="Z598">
            <v>-10.5</v>
          </cell>
          <cell r="AA598">
            <v>51.9</v>
          </cell>
          <cell r="AB598">
            <v>-51.7</v>
          </cell>
          <cell r="AC598">
            <v>0.3</v>
          </cell>
          <cell r="AD598">
            <v>-94.2</v>
          </cell>
        </row>
        <row r="599">
          <cell r="B599" t="str">
            <v>食料品・たばこ</v>
          </cell>
          <cell r="C599">
            <v>94.8</v>
          </cell>
          <cell r="D599">
            <v>-5.7</v>
          </cell>
          <cell r="E599">
            <v>96.8</v>
          </cell>
          <cell r="F599">
            <v>-7.3</v>
          </cell>
          <cell r="G599">
            <v>98.6</v>
          </cell>
          <cell r="H599">
            <v>-4.9000000000000004</v>
          </cell>
          <cell r="I599">
            <v>93</v>
          </cell>
          <cell r="J599">
            <v>-4.4000000000000004</v>
          </cell>
          <cell r="K599">
            <v>95.5</v>
          </cell>
          <cell r="L599">
            <v>-2.5</v>
          </cell>
          <cell r="M599">
            <v>37</v>
          </cell>
          <cell r="N599">
            <v>-56.4</v>
          </cell>
          <cell r="O599">
            <v>99.9</v>
          </cell>
          <cell r="P599">
            <v>12.6</v>
          </cell>
          <cell r="Q599" t="str">
            <v>-</v>
          </cell>
          <cell r="R599" t="str">
            <v>-</v>
          </cell>
          <cell r="S599">
            <v>8.11</v>
          </cell>
          <cell r="T599">
            <v>5.53</v>
          </cell>
          <cell r="U599">
            <v>1.1399999999999999</v>
          </cell>
          <cell r="V599">
            <v>-1.49</v>
          </cell>
          <cell r="W599">
            <v>90.7</v>
          </cell>
          <cell r="X599">
            <v>-9.6</v>
          </cell>
          <cell r="Y599">
            <v>92.6</v>
          </cell>
          <cell r="Z599">
            <v>-11.1</v>
          </cell>
          <cell r="AA599">
            <v>33.1</v>
          </cell>
          <cell r="AB599">
            <v>-74.400000000000006</v>
          </cell>
          <cell r="AC599">
            <v>29.8</v>
          </cell>
          <cell r="AD599">
            <v>0</v>
          </cell>
        </row>
        <row r="600">
          <cell r="B600" t="str">
            <v>繊維工業</v>
          </cell>
          <cell r="C600">
            <v>110.6</v>
          </cell>
          <cell r="D600">
            <v>60.1</v>
          </cell>
          <cell r="E600">
            <v>118.1</v>
          </cell>
          <cell r="F600">
            <v>60</v>
          </cell>
          <cell r="G600">
            <v>114.7</v>
          </cell>
          <cell r="H600">
            <v>54.4</v>
          </cell>
          <cell r="I600">
            <v>104.5</v>
          </cell>
          <cell r="J600">
            <v>37</v>
          </cell>
          <cell r="K600">
            <v>102.2</v>
          </cell>
          <cell r="L600">
            <v>33.200000000000003</v>
          </cell>
          <cell r="M600">
            <v>560</v>
          </cell>
          <cell r="N600">
            <v>0</v>
          </cell>
          <cell r="O600">
            <v>25.6</v>
          </cell>
          <cell r="P600">
            <v>41.4</v>
          </cell>
          <cell r="Q600" t="str">
            <v>-</v>
          </cell>
          <cell r="R600" t="str">
            <v>-</v>
          </cell>
          <cell r="S600">
            <v>0</v>
          </cell>
          <cell r="T600">
            <v>0</v>
          </cell>
          <cell r="U600">
            <v>0</v>
          </cell>
          <cell r="V600">
            <v>-7.07</v>
          </cell>
          <cell r="W600">
            <v>105.8</v>
          </cell>
          <cell r="X600">
            <v>53.3</v>
          </cell>
          <cell r="Y600">
            <v>113</v>
          </cell>
          <cell r="Z600">
            <v>53.3</v>
          </cell>
          <cell r="AA600">
            <v>607.5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206.8</v>
          </cell>
          <cell r="D601">
            <v>10.7</v>
          </cell>
          <cell r="E601">
            <v>213.5</v>
          </cell>
          <cell r="F601">
            <v>10.9</v>
          </cell>
          <cell r="G601">
            <v>216.2</v>
          </cell>
          <cell r="H601">
            <v>10.6</v>
          </cell>
          <cell r="I601">
            <v>186.4</v>
          </cell>
          <cell r="J601">
            <v>12</v>
          </cell>
          <cell r="K601">
            <v>182.9</v>
          </cell>
          <cell r="L601">
            <v>8.6</v>
          </cell>
          <cell r="M601">
            <v>390.9</v>
          </cell>
          <cell r="N601">
            <v>617.20000000000005</v>
          </cell>
          <cell r="O601">
            <v>246.6</v>
          </cell>
          <cell r="P601">
            <v>309.60000000000002</v>
          </cell>
          <cell r="Q601" t="str">
            <v>-</v>
          </cell>
          <cell r="R601" t="str">
            <v>-</v>
          </cell>
          <cell r="S601">
            <v>13.55</v>
          </cell>
          <cell r="T601">
            <v>10.029999999999999</v>
          </cell>
          <cell r="U601">
            <v>2.15</v>
          </cell>
          <cell r="V601">
            <v>-1.37</v>
          </cell>
          <cell r="W601">
            <v>197.9</v>
          </cell>
          <cell r="X601">
            <v>6.2</v>
          </cell>
          <cell r="Y601">
            <v>204.3</v>
          </cell>
          <cell r="Z601">
            <v>6.3</v>
          </cell>
          <cell r="AA601">
            <v>84.5</v>
          </cell>
          <cell r="AB601">
            <v>61.9</v>
          </cell>
          <cell r="AC601">
            <v>0.5</v>
          </cell>
          <cell r="AD601">
            <v>-85.3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63.5</v>
          </cell>
          <cell r="D603">
            <v>-13.1</v>
          </cell>
          <cell r="E603">
            <v>77.2</v>
          </cell>
          <cell r="F603">
            <v>-13.2</v>
          </cell>
          <cell r="G603">
            <v>77.3</v>
          </cell>
          <cell r="H603">
            <v>-13</v>
          </cell>
          <cell r="I603">
            <v>93</v>
          </cell>
          <cell r="J603">
            <v>-12.3</v>
          </cell>
          <cell r="K603">
            <v>93.6</v>
          </cell>
          <cell r="L603">
            <v>-12.3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60.8</v>
          </cell>
          <cell r="X603">
            <v>-16.7</v>
          </cell>
          <cell r="Y603">
            <v>73.900000000000006</v>
          </cell>
          <cell r="Z603">
            <v>-16.7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54.9</v>
          </cell>
          <cell r="D604">
            <v>-1.3</v>
          </cell>
          <cell r="E604">
            <v>64</v>
          </cell>
          <cell r="F604">
            <v>-1.2</v>
          </cell>
          <cell r="G604">
            <v>65.2</v>
          </cell>
          <cell r="H604">
            <v>-2</v>
          </cell>
          <cell r="I604">
            <v>60.1</v>
          </cell>
          <cell r="J604">
            <v>-0.7</v>
          </cell>
          <cell r="K604">
            <v>61.2</v>
          </cell>
          <cell r="L604">
            <v>-1.3</v>
          </cell>
          <cell r="M604">
            <v>14.7</v>
          </cell>
          <cell r="N604">
            <v>406.9</v>
          </cell>
          <cell r="O604">
            <v>245</v>
          </cell>
          <cell r="P604">
            <v>-13</v>
          </cell>
          <cell r="Q604" t="str">
            <v>-</v>
          </cell>
          <cell r="R604" t="str">
            <v>-</v>
          </cell>
          <cell r="S604">
            <v>4.26</v>
          </cell>
          <cell r="T604">
            <v>2.44</v>
          </cell>
          <cell r="U604">
            <v>0.71</v>
          </cell>
          <cell r="V604">
            <v>0.71</v>
          </cell>
          <cell r="W604">
            <v>52.5</v>
          </cell>
          <cell r="X604">
            <v>-5.4</v>
          </cell>
          <cell r="Y604">
            <v>61.2</v>
          </cell>
          <cell r="Z604">
            <v>-5.4</v>
          </cell>
          <cell r="AA604">
            <v>18.8</v>
          </cell>
          <cell r="AB604">
            <v>944.4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61.9</v>
          </cell>
          <cell r="D605">
            <v>-13.7</v>
          </cell>
          <cell r="E605">
            <v>67.2</v>
          </cell>
          <cell r="F605">
            <v>-13.6</v>
          </cell>
          <cell r="G605">
            <v>69</v>
          </cell>
          <cell r="H605">
            <v>-5.3</v>
          </cell>
          <cell r="I605">
            <v>62.4</v>
          </cell>
          <cell r="J605">
            <v>-16.399999999999999</v>
          </cell>
          <cell r="K605">
            <v>62.8</v>
          </cell>
          <cell r="L605">
            <v>-10.9</v>
          </cell>
          <cell r="M605">
            <v>9.1</v>
          </cell>
          <cell r="N605">
            <v>-98.1</v>
          </cell>
          <cell r="O605">
            <v>108.2</v>
          </cell>
          <cell r="P605">
            <v>47.2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10.81</v>
          </cell>
          <cell r="V605">
            <v>10.81</v>
          </cell>
          <cell r="W605">
            <v>59.2</v>
          </cell>
          <cell r="X605">
            <v>-17.3</v>
          </cell>
          <cell r="Y605">
            <v>64.3</v>
          </cell>
          <cell r="Z605">
            <v>-17.100000000000001</v>
          </cell>
          <cell r="AA605">
            <v>7.4</v>
          </cell>
          <cell r="AB605">
            <v>-96.2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118.8</v>
          </cell>
          <cell r="D606">
            <v>-0.4</v>
          </cell>
          <cell r="E606">
            <v>120.3</v>
          </cell>
          <cell r="F606">
            <v>-5.3</v>
          </cell>
          <cell r="G606">
            <v>118.6</v>
          </cell>
          <cell r="H606">
            <v>4.4000000000000004</v>
          </cell>
          <cell r="I606">
            <v>134.4</v>
          </cell>
          <cell r="J606">
            <v>-20.3</v>
          </cell>
          <cell r="K606">
            <v>133.9</v>
          </cell>
          <cell r="L606">
            <v>-16.5</v>
          </cell>
          <cell r="M606">
            <v>183.3</v>
          </cell>
          <cell r="N606">
            <v>-84.3</v>
          </cell>
          <cell r="O606">
            <v>427.4</v>
          </cell>
          <cell r="P606">
            <v>681.4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113.7</v>
          </cell>
          <cell r="X606">
            <v>-4.5</v>
          </cell>
          <cell r="Y606">
            <v>115.1</v>
          </cell>
          <cell r="Z606">
            <v>-9.1999999999999993</v>
          </cell>
          <cell r="AA606">
            <v>323.5</v>
          </cell>
          <cell r="AB606">
            <v>-82.5</v>
          </cell>
          <cell r="AC606">
            <v>23.6</v>
          </cell>
          <cell r="AD606">
            <v>0</v>
          </cell>
        </row>
        <row r="607">
          <cell r="B607" t="str">
            <v>ゴム製品</v>
          </cell>
          <cell r="C607">
            <v>123.8</v>
          </cell>
          <cell r="D607">
            <v>-1.5</v>
          </cell>
          <cell r="E607">
            <v>127.4</v>
          </cell>
          <cell r="F607">
            <v>3</v>
          </cell>
          <cell r="G607">
            <v>127.5</v>
          </cell>
          <cell r="H607">
            <v>3.6</v>
          </cell>
          <cell r="I607">
            <v>109.5</v>
          </cell>
          <cell r="J607">
            <v>6.8</v>
          </cell>
          <cell r="K607">
            <v>108.1</v>
          </cell>
          <cell r="L607">
            <v>6.4</v>
          </cell>
          <cell r="M607">
            <v>257.10000000000002</v>
          </cell>
          <cell r="N607">
            <v>38.4</v>
          </cell>
          <cell r="O607">
            <v>44.3</v>
          </cell>
          <cell r="P607">
            <v>-26.2</v>
          </cell>
          <cell r="Q607" t="str">
            <v>-</v>
          </cell>
          <cell r="R607" t="str">
            <v>-</v>
          </cell>
          <cell r="S607">
            <v>0</v>
          </cell>
          <cell r="T607">
            <v>-5</v>
          </cell>
          <cell r="U607">
            <v>0</v>
          </cell>
          <cell r="V607">
            <v>0</v>
          </cell>
          <cell r="W607">
            <v>118.5</v>
          </cell>
          <cell r="X607">
            <v>-5.5</v>
          </cell>
          <cell r="Y607">
            <v>121.9</v>
          </cell>
          <cell r="Z607">
            <v>-1.3</v>
          </cell>
          <cell r="AA607">
            <v>84.1</v>
          </cell>
          <cell r="AB607">
            <v>-52.4</v>
          </cell>
          <cell r="AC607">
            <v>44</v>
          </cell>
          <cell r="AD607">
            <v>-39.6</v>
          </cell>
        </row>
        <row r="608">
          <cell r="B608" t="str">
            <v>窯業・土石製品</v>
          </cell>
          <cell r="C608">
            <v>84</v>
          </cell>
          <cell r="D608">
            <v>0.4</v>
          </cell>
          <cell r="E608">
            <v>86.6</v>
          </cell>
          <cell r="F608">
            <v>2.1</v>
          </cell>
          <cell r="G608">
            <v>88</v>
          </cell>
          <cell r="H608">
            <v>0.8</v>
          </cell>
          <cell r="I608">
            <v>80.400000000000006</v>
          </cell>
          <cell r="J608">
            <v>19.8</v>
          </cell>
          <cell r="K608">
            <v>81.3</v>
          </cell>
          <cell r="L608">
            <v>18.3</v>
          </cell>
          <cell r="M608">
            <v>50</v>
          </cell>
          <cell r="N608">
            <v>400</v>
          </cell>
          <cell r="O608">
            <v>26</v>
          </cell>
          <cell r="P608">
            <v>-76.099999999999994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1.69</v>
          </cell>
          <cell r="V608">
            <v>1.69</v>
          </cell>
          <cell r="W608">
            <v>80.400000000000006</v>
          </cell>
          <cell r="X608">
            <v>-3.7</v>
          </cell>
          <cell r="Y608">
            <v>82.9</v>
          </cell>
          <cell r="Z608">
            <v>-2</v>
          </cell>
          <cell r="AA608">
            <v>45.3</v>
          </cell>
          <cell r="AB608">
            <v>439.3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3.03</v>
          </cell>
          <cell r="V609">
            <v>3.03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116.2</v>
          </cell>
          <cell r="D611">
            <v>59.4</v>
          </cell>
          <cell r="E611">
            <v>118.4</v>
          </cell>
          <cell r="F611">
            <v>58.3</v>
          </cell>
          <cell r="G611">
            <v>109.5</v>
          </cell>
          <cell r="H611">
            <v>54.4</v>
          </cell>
          <cell r="I611">
            <v>115.9</v>
          </cell>
          <cell r="J611">
            <v>76.7</v>
          </cell>
          <cell r="K611">
            <v>107</v>
          </cell>
          <cell r="L611">
            <v>74.8</v>
          </cell>
          <cell r="M611">
            <v>3266.7</v>
          </cell>
          <cell r="N611">
            <v>100</v>
          </cell>
          <cell r="O611">
            <v>642.9</v>
          </cell>
          <cell r="P611">
            <v>-11.4</v>
          </cell>
          <cell r="Q611" t="str">
            <v>-</v>
          </cell>
          <cell r="R611" t="str">
            <v>-</v>
          </cell>
          <cell r="S611">
            <v>2.74</v>
          </cell>
          <cell r="T611">
            <v>2.54</v>
          </cell>
          <cell r="U611">
            <v>0</v>
          </cell>
          <cell r="V611">
            <v>0</v>
          </cell>
          <cell r="W611">
            <v>111.2</v>
          </cell>
          <cell r="X611">
            <v>52.7</v>
          </cell>
          <cell r="Y611">
            <v>113.3</v>
          </cell>
          <cell r="Z611">
            <v>51.7</v>
          </cell>
          <cell r="AA611">
            <v>667.6</v>
          </cell>
          <cell r="AB611">
            <v>110.8</v>
          </cell>
          <cell r="AC611">
            <v>5.8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99.2</v>
          </cell>
          <cell r="D614">
            <v>-17.5</v>
          </cell>
          <cell r="E614">
            <v>108.2</v>
          </cell>
          <cell r="F614">
            <v>-17.5</v>
          </cell>
          <cell r="G614">
            <v>107.9</v>
          </cell>
          <cell r="H614">
            <v>-14.6</v>
          </cell>
          <cell r="I614">
            <v>88.9</v>
          </cell>
          <cell r="J614">
            <v>-24</v>
          </cell>
          <cell r="K614">
            <v>88.7</v>
          </cell>
          <cell r="L614">
            <v>-19.399999999999999</v>
          </cell>
          <cell r="M614">
            <v>0</v>
          </cell>
          <cell r="N614">
            <v>0</v>
          </cell>
          <cell r="O614">
            <v>151.6</v>
          </cell>
          <cell r="P614">
            <v>63.5</v>
          </cell>
          <cell r="Q614" t="str">
            <v>-</v>
          </cell>
          <cell r="R614" t="str">
            <v>-</v>
          </cell>
          <cell r="S614">
            <v>1.08</v>
          </cell>
          <cell r="T614">
            <v>1.08</v>
          </cell>
          <cell r="U614">
            <v>0</v>
          </cell>
          <cell r="V614">
            <v>-1.71</v>
          </cell>
          <cell r="W614">
            <v>94.9</v>
          </cell>
          <cell r="X614">
            <v>-21</v>
          </cell>
          <cell r="Y614">
            <v>103.5</v>
          </cell>
          <cell r="Z614">
            <v>-20.9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79</v>
          </cell>
          <cell r="D615">
            <v>2.6</v>
          </cell>
          <cell r="E615">
            <v>81.2</v>
          </cell>
          <cell r="F615">
            <v>2.5</v>
          </cell>
          <cell r="G615">
            <v>82</v>
          </cell>
          <cell r="H615">
            <v>3</v>
          </cell>
          <cell r="I615">
            <v>86.7</v>
          </cell>
          <cell r="J615">
            <v>-7.9</v>
          </cell>
          <cell r="K615">
            <v>87.5</v>
          </cell>
          <cell r="L615">
            <v>-7.5</v>
          </cell>
          <cell r="M615">
            <v>23.1</v>
          </cell>
          <cell r="N615">
            <v>-57.1</v>
          </cell>
          <cell r="O615">
            <v>243</v>
          </cell>
          <cell r="P615">
            <v>44</v>
          </cell>
          <cell r="Q615" t="str">
            <v>-</v>
          </cell>
          <cell r="R615" t="str">
            <v>-</v>
          </cell>
          <cell r="S615">
            <v>0</v>
          </cell>
          <cell r="T615">
            <v>-2.33</v>
          </cell>
          <cell r="U615">
            <v>4.76</v>
          </cell>
          <cell r="V615">
            <v>1.85</v>
          </cell>
          <cell r="W615">
            <v>75.599999999999994</v>
          </cell>
          <cell r="X615">
            <v>-1.6</v>
          </cell>
          <cell r="Y615">
            <v>77.7</v>
          </cell>
          <cell r="Z615">
            <v>-1.6</v>
          </cell>
          <cell r="AA615">
            <v>22.7</v>
          </cell>
          <cell r="AB615">
            <v>-55.3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85.1</v>
          </cell>
          <cell r="D616">
            <v>11.7</v>
          </cell>
          <cell r="E616">
            <v>85.3</v>
          </cell>
          <cell r="F616">
            <v>11.8</v>
          </cell>
          <cell r="G616">
            <v>85.5</v>
          </cell>
          <cell r="H616">
            <v>13.5</v>
          </cell>
          <cell r="I616">
            <v>80.7</v>
          </cell>
          <cell r="J616">
            <v>-1.6</v>
          </cell>
          <cell r="K616">
            <v>80.900000000000006</v>
          </cell>
          <cell r="L616">
            <v>-0.2</v>
          </cell>
          <cell r="M616">
            <v>0</v>
          </cell>
          <cell r="N616">
            <v>-100</v>
          </cell>
          <cell r="O616">
            <v>4.7</v>
          </cell>
          <cell r="P616">
            <v>-75.3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-0.74</v>
          </cell>
          <cell r="W616">
            <v>81.400000000000006</v>
          </cell>
          <cell r="X616">
            <v>7.1</v>
          </cell>
          <cell r="Y616">
            <v>81.599999999999994</v>
          </cell>
          <cell r="Z616">
            <v>7.2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75.099999999999994</v>
          </cell>
          <cell r="D618">
            <v>-14.4</v>
          </cell>
          <cell r="E618">
            <v>78.2</v>
          </cell>
          <cell r="F618">
            <v>-14.3</v>
          </cell>
          <cell r="G618">
            <v>79.7</v>
          </cell>
          <cell r="H618">
            <v>-13.4</v>
          </cell>
          <cell r="I618">
            <v>94.8</v>
          </cell>
          <cell r="J618">
            <v>6.9</v>
          </cell>
          <cell r="K618">
            <v>96.7</v>
          </cell>
          <cell r="L618">
            <v>7.9</v>
          </cell>
          <cell r="M618">
            <v>0</v>
          </cell>
          <cell r="N618">
            <v>-100</v>
          </cell>
          <cell r="O618">
            <v>3.6</v>
          </cell>
          <cell r="P618">
            <v>-62.1</v>
          </cell>
          <cell r="Q618" t="str">
            <v>-</v>
          </cell>
          <cell r="R618" t="str">
            <v>-</v>
          </cell>
          <cell r="S618">
            <v>0</v>
          </cell>
          <cell r="T618">
            <v>-15.38</v>
          </cell>
          <cell r="U618">
            <v>0</v>
          </cell>
          <cell r="V618">
            <v>0</v>
          </cell>
          <cell r="W618">
            <v>71.900000000000006</v>
          </cell>
          <cell r="X618">
            <v>-17.8</v>
          </cell>
          <cell r="Y618">
            <v>74.8</v>
          </cell>
          <cell r="Z618">
            <v>-17.899999999999999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87.4</v>
          </cell>
          <cell r="D619">
            <v>-9.6999999999999993</v>
          </cell>
          <cell r="E619">
            <v>89.2</v>
          </cell>
          <cell r="F619">
            <v>-9.6999999999999993</v>
          </cell>
          <cell r="G619">
            <v>91.2</v>
          </cell>
          <cell r="H619">
            <v>-8.8000000000000007</v>
          </cell>
          <cell r="I619">
            <v>73.5</v>
          </cell>
          <cell r="J619">
            <v>-23.4</v>
          </cell>
          <cell r="K619">
            <v>74.599999999999994</v>
          </cell>
          <cell r="L619">
            <v>-22.6</v>
          </cell>
          <cell r="M619">
            <v>0</v>
          </cell>
          <cell r="N619">
            <v>-100</v>
          </cell>
          <cell r="O619">
            <v>37.299999999999997</v>
          </cell>
          <cell r="P619">
            <v>-65.5</v>
          </cell>
          <cell r="Q619" t="str">
            <v>-</v>
          </cell>
          <cell r="R619" t="str">
            <v>-</v>
          </cell>
          <cell r="S619">
            <v>0</v>
          </cell>
          <cell r="T619">
            <v>-1.23</v>
          </cell>
          <cell r="U619">
            <v>0</v>
          </cell>
          <cell r="V619">
            <v>-2.4700000000000002</v>
          </cell>
          <cell r="W619">
            <v>83.6</v>
          </cell>
          <cell r="X619">
            <v>-13.5</v>
          </cell>
          <cell r="Y619">
            <v>85.4</v>
          </cell>
          <cell r="Z619">
            <v>-13.4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174.6</v>
          </cell>
          <cell r="D620">
            <v>42.4</v>
          </cell>
          <cell r="E620">
            <v>193.1</v>
          </cell>
          <cell r="F620">
            <v>42.4</v>
          </cell>
          <cell r="G620">
            <v>193.1</v>
          </cell>
          <cell r="H620">
            <v>42.7</v>
          </cell>
          <cell r="I620">
            <v>138.6</v>
          </cell>
          <cell r="J620">
            <v>18.899999999999999</v>
          </cell>
          <cell r="K620">
            <v>125.4</v>
          </cell>
          <cell r="L620">
            <v>7.8</v>
          </cell>
          <cell r="M620">
            <v>12500</v>
          </cell>
          <cell r="N620">
            <v>4066.7</v>
          </cell>
          <cell r="O620">
            <v>34</v>
          </cell>
          <cell r="P620">
            <v>353.3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167.1</v>
          </cell>
          <cell r="X620">
            <v>36.5</v>
          </cell>
          <cell r="Y620">
            <v>184.8</v>
          </cell>
          <cell r="Z620">
            <v>36.6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169.9</v>
          </cell>
          <cell r="D623">
            <v>46.6</v>
          </cell>
          <cell r="E623">
            <v>177.6</v>
          </cell>
          <cell r="F623">
            <v>47.9</v>
          </cell>
          <cell r="G623">
            <v>177.6</v>
          </cell>
          <cell r="H623">
            <v>53.5</v>
          </cell>
          <cell r="I623">
            <v>125.3</v>
          </cell>
          <cell r="J623">
            <v>16.100000000000001</v>
          </cell>
          <cell r="K623">
            <v>125.1</v>
          </cell>
          <cell r="L623">
            <v>19.600000000000001</v>
          </cell>
          <cell r="M623">
            <v>200</v>
          </cell>
          <cell r="N623">
            <v>-78.400000000000006</v>
          </cell>
          <cell r="O623">
            <v>42.2</v>
          </cell>
          <cell r="P623">
            <v>-23.4</v>
          </cell>
          <cell r="Q623" t="str">
            <v>-</v>
          </cell>
          <cell r="R623" t="str">
            <v>-</v>
          </cell>
          <cell r="S623">
            <v>1.1599999999999999</v>
          </cell>
          <cell r="T623">
            <v>-9.5500000000000007</v>
          </cell>
          <cell r="U623">
            <v>0.89</v>
          </cell>
          <cell r="V623">
            <v>0.19</v>
          </cell>
          <cell r="W623">
            <v>162.6</v>
          </cell>
          <cell r="X623">
            <v>40.5</v>
          </cell>
          <cell r="Y623">
            <v>170</v>
          </cell>
          <cell r="Z623">
            <v>41.8</v>
          </cell>
          <cell r="AA623">
            <v>193.1</v>
          </cell>
          <cell r="AB623">
            <v>-81.900000000000006</v>
          </cell>
          <cell r="AC623">
            <v>0</v>
          </cell>
          <cell r="AD623">
            <v>-100</v>
          </cell>
        </row>
        <row r="624">
          <cell r="B624" t="str">
            <v>小売業</v>
          </cell>
          <cell r="C624">
            <v>112</v>
          </cell>
          <cell r="D624">
            <v>1.6</v>
          </cell>
          <cell r="E624">
            <v>113.5</v>
          </cell>
          <cell r="F624">
            <v>3.8</v>
          </cell>
          <cell r="G624">
            <v>111.1</v>
          </cell>
          <cell r="H624">
            <v>1.5</v>
          </cell>
          <cell r="I624">
            <v>100.7</v>
          </cell>
          <cell r="J624">
            <v>-1.1000000000000001</v>
          </cell>
          <cell r="K624">
            <v>98.5</v>
          </cell>
          <cell r="L624">
            <v>-2.9</v>
          </cell>
          <cell r="M624">
            <v>223.5</v>
          </cell>
          <cell r="N624">
            <v>72.7</v>
          </cell>
          <cell r="O624">
            <v>127.1</v>
          </cell>
          <cell r="P624">
            <v>24.2</v>
          </cell>
          <cell r="Q624" t="str">
            <v>-</v>
          </cell>
          <cell r="R624" t="str">
            <v>-</v>
          </cell>
          <cell r="S624">
            <v>2.9</v>
          </cell>
          <cell r="T624">
            <v>1.68</v>
          </cell>
          <cell r="U624">
            <v>2.0299999999999998</v>
          </cell>
          <cell r="V624">
            <v>-0.62</v>
          </cell>
          <cell r="W624">
            <v>107.2</v>
          </cell>
          <cell r="X624">
            <v>-2.5</v>
          </cell>
          <cell r="Y624">
            <v>108.6</v>
          </cell>
          <cell r="Z624">
            <v>-0.5</v>
          </cell>
          <cell r="AA624">
            <v>279.39999999999998</v>
          </cell>
          <cell r="AB624">
            <v>205</v>
          </cell>
          <cell r="AC624">
            <v>6.6</v>
          </cell>
          <cell r="AD624">
            <v>-96.2</v>
          </cell>
        </row>
        <row r="625">
          <cell r="B625" t="str">
            <v>宿泊業</v>
          </cell>
          <cell r="C625">
            <v>84.4</v>
          </cell>
          <cell r="D625">
            <v>-14.9</v>
          </cell>
          <cell r="E625">
            <v>81.8</v>
          </cell>
          <cell r="F625">
            <v>-18.7</v>
          </cell>
          <cell r="G625">
            <v>79.2</v>
          </cell>
          <cell r="H625">
            <v>-18.7</v>
          </cell>
          <cell r="I625">
            <v>95.9</v>
          </cell>
          <cell r="J625">
            <v>-18.3</v>
          </cell>
          <cell r="K625">
            <v>91.2</v>
          </cell>
          <cell r="L625">
            <v>-21.2</v>
          </cell>
          <cell r="M625">
            <v>350</v>
          </cell>
          <cell r="N625">
            <v>88.5</v>
          </cell>
          <cell r="O625">
            <v>85.6</v>
          </cell>
          <cell r="P625">
            <v>3.4</v>
          </cell>
          <cell r="Q625" t="str">
            <v>-</v>
          </cell>
          <cell r="R625" t="str">
            <v>-</v>
          </cell>
          <cell r="S625">
            <v>0.56999999999999995</v>
          </cell>
          <cell r="T625">
            <v>-0.01</v>
          </cell>
          <cell r="U625">
            <v>2.29</v>
          </cell>
          <cell r="V625">
            <v>-1.6</v>
          </cell>
          <cell r="W625">
            <v>80.8</v>
          </cell>
          <cell r="X625">
            <v>-18.399999999999999</v>
          </cell>
          <cell r="Y625">
            <v>78.3</v>
          </cell>
          <cell r="Z625">
            <v>-22</v>
          </cell>
          <cell r="AA625">
            <v>321.7</v>
          </cell>
          <cell r="AB625">
            <v>-20.7</v>
          </cell>
          <cell r="AC625">
            <v>72.8</v>
          </cell>
          <cell r="AD625">
            <v>810</v>
          </cell>
        </row>
        <row r="626">
          <cell r="B626" t="str">
            <v>Ｍ一括分</v>
          </cell>
          <cell r="C626">
            <v>123</v>
          </cell>
          <cell r="D626">
            <v>-1.1000000000000001</v>
          </cell>
          <cell r="E626">
            <v>123.5</v>
          </cell>
          <cell r="F626">
            <v>0.7</v>
          </cell>
          <cell r="G626">
            <v>125</v>
          </cell>
          <cell r="H626">
            <v>0.7</v>
          </cell>
          <cell r="I626">
            <v>113.3</v>
          </cell>
          <cell r="J626">
            <v>-9</v>
          </cell>
          <cell r="K626">
            <v>111.3</v>
          </cell>
          <cell r="L626">
            <v>-10.6</v>
          </cell>
          <cell r="M626">
            <v>207.1</v>
          </cell>
          <cell r="N626">
            <v>70.599999999999994</v>
          </cell>
          <cell r="O626">
            <v>115.5</v>
          </cell>
          <cell r="P626">
            <v>39.799999999999997</v>
          </cell>
          <cell r="Q626" t="str">
            <v>-</v>
          </cell>
          <cell r="R626" t="str">
            <v>-</v>
          </cell>
          <cell r="S626">
            <v>3.04</v>
          </cell>
          <cell r="T626">
            <v>2.69</v>
          </cell>
          <cell r="U626">
            <v>5.33</v>
          </cell>
          <cell r="V626">
            <v>4.0999999999999996</v>
          </cell>
          <cell r="W626">
            <v>117.7</v>
          </cell>
          <cell r="X626">
            <v>-5.2</v>
          </cell>
          <cell r="Y626">
            <v>118.2</v>
          </cell>
          <cell r="Z626">
            <v>-3.5</v>
          </cell>
          <cell r="AA626">
            <v>56.6</v>
          </cell>
          <cell r="AB626">
            <v>-3.9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75.3</v>
          </cell>
          <cell r="D627">
            <v>1.1000000000000001</v>
          </cell>
          <cell r="E627">
            <v>82</v>
          </cell>
          <cell r="F627">
            <v>1.1000000000000001</v>
          </cell>
          <cell r="G627">
            <v>78.5</v>
          </cell>
          <cell r="H627">
            <v>1.9</v>
          </cell>
          <cell r="I627">
            <v>90.7</v>
          </cell>
          <cell r="J627">
            <v>1.7</v>
          </cell>
          <cell r="K627">
            <v>90.9</v>
          </cell>
          <cell r="L627">
            <v>1.8</v>
          </cell>
          <cell r="M627">
            <v>82.4</v>
          </cell>
          <cell r="N627">
            <v>0</v>
          </cell>
          <cell r="O627">
            <v>102.6</v>
          </cell>
          <cell r="P627">
            <v>-11.5</v>
          </cell>
          <cell r="Q627" t="str">
            <v>-</v>
          </cell>
          <cell r="R627" t="str">
            <v>-</v>
          </cell>
          <cell r="S627">
            <v>1.1100000000000001</v>
          </cell>
          <cell r="T627">
            <v>0.98</v>
          </cell>
          <cell r="U627">
            <v>0.69</v>
          </cell>
          <cell r="V627">
            <v>-2.4300000000000002</v>
          </cell>
          <cell r="W627">
            <v>72.099999999999994</v>
          </cell>
          <cell r="X627">
            <v>-3.1</v>
          </cell>
          <cell r="Y627">
            <v>78.5</v>
          </cell>
          <cell r="Z627">
            <v>-3</v>
          </cell>
          <cell r="AA627">
            <v>245.8</v>
          </cell>
          <cell r="AB627">
            <v>-10.4</v>
          </cell>
          <cell r="AC627">
            <v>0</v>
          </cell>
          <cell r="AD627">
            <v>0</v>
          </cell>
        </row>
        <row r="628">
          <cell r="B628" t="str">
            <v>Ｐ一括分</v>
          </cell>
          <cell r="C628">
            <v>83.5</v>
          </cell>
          <cell r="D628">
            <v>-4.8</v>
          </cell>
          <cell r="E628">
            <v>86.9</v>
          </cell>
          <cell r="F628">
            <v>-2.6</v>
          </cell>
          <cell r="G628">
            <v>87.9</v>
          </cell>
          <cell r="H628">
            <v>-1.9</v>
          </cell>
          <cell r="I628">
            <v>80</v>
          </cell>
          <cell r="J628">
            <v>-9.6999999999999993</v>
          </cell>
          <cell r="K628">
            <v>80.5</v>
          </cell>
          <cell r="L628">
            <v>-10</v>
          </cell>
          <cell r="M628">
            <v>30</v>
          </cell>
          <cell r="N628">
            <v>50</v>
          </cell>
          <cell r="O628">
            <v>85.1</v>
          </cell>
          <cell r="P628">
            <v>13.6</v>
          </cell>
          <cell r="Q628" t="str">
            <v>-</v>
          </cell>
          <cell r="R628" t="str">
            <v>-</v>
          </cell>
          <cell r="S628">
            <v>1.47</v>
          </cell>
          <cell r="T628">
            <v>-2.8</v>
          </cell>
          <cell r="U628">
            <v>6.72</v>
          </cell>
          <cell r="V628">
            <v>0.1</v>
          </cell>
          <cell r="W628">
            <v>79.900000000000006</v>
          </cell>
          <cell r="X628">
            <v>-8.6999999999999993</v>
          </cell>
          <cell r="Y628">
            <v>83.2</v>
          </cell>
          <cell r="Z628">
            <v>-6.5</v>
          </cell>
          <cell r="AA628">
            <v>30.5</v>
          </cell>
          <cell r="AB628">
            <v>-55.3</v>
          </cell>
          <cell r="AC628">
            <v>17.3</v>
          </cell>
          <cell r="AD628">
            <v>-70.7</v>
          </cell>
        </row>
        <row r="629">
          <cell r="B629" t="str">
            <v>職業紹介・派遣業</v>
          </cell>
          <cell r="C629">
            <v>99.9</v>
          </cell>
          <cell r="D629">
            <v>7.5</v>
          </cell>
          <cell r="E629">
            <v>100.1</v>
          </cell>
          <cell r="F629">
            <v>8</v>
          </cell>
          <cell r="G629">
            <v>100.8</v>
          </cell>
          <cell r="H629">
            <v>8.9</v>
          </cell>
          <cell r="I629">
            <v>89.6</v>
          </cell>
          <cell r="J629">
            <v>2.2000000000000002</v>
          </cell>
          <cell r="K629">
            <v>89.5</v>
          </cell>
          <cell r="L629">
            <v>2.2999999999999998</v>
          </cell>
          <cell r="M629">
            <v>88.9</v>
          </cell>
          <cell r="N629">
            <v>-4</v>
          </cell>
          <cell r="O629">
            <v>95.4</v>
          </cell>
          <cell r="P629">
            <v>-29.7</v>
          </cell>
          <cell r="Q629" t="str">
            <v>-</v>
          </cell>
          <cell r="R629" t="str">
            <v>-</v>
          </cell>
          <cell r="S629">
            <v>7.43</v>
          </cell>
          <cell r="T629">
            <v>1.24</v>
          </cell>
          <cell r="U629">
            <v>10.08</v>
          </cell>
          <cell r="V629">
            <v>-1.1100000000000001</v>
          </cell>
          <cell r="W629">
            <v>95.6</v>
          </cell>
          <cell r="X629">
            <v>3.1</v>
          </cell>
          <cell r="Y629">
            <v>95.8</v>
          </cell>
          <cell r="Z629">
            <v>3.6</v>
          </cell>
          <cell r="AA629">
            <v>82.6</v>
          </cell>
          <cell r="AB629">
            <v>-14</v>
          </cell>
          <cell r="AC629">
            <v>30.5</v>
          </cell>
          <cell r="AD629">
            <v>-80.5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83.5</v>
          </cell>
          <cell r="D631">
            <v>-7.9</v>
          </cell>
          <cell r="E631">
            <v>86.6</v>
          </cell>
          <cell r="F631">
            <v>-7.9</v>
          </cell>
          <cell r="G631">
            <v>87.9</v>
          </cell>
          <cell r="H631">
            <v>-6</v>
          </cell>
          <cell r="I631">
            <v>88.9</v>
          </cell>
          <cell r="J631">
            <v>-3.9</v>
          </cell>
          <cell r="K631">
            <v>90.5</v>
          </cell>
          <cell r="L631">
            <v>-2</v>
          </cell>
          <cell r="M631">
            <v>41.9</v>
          </cell>
          <cell r="N631">
            <v>-56.7</v>
          </cell>
          <cell r="O631">
            <v>111.7</v>
          </cell>
          <cell r="P631">
            <v>12.1</v>
          </cell>
          <cell r="Q631" t="str">
            <v>-</v>
          </cell>
          <cell r="R631" t="str">
            <v>-</v>
          </cell>
          <cell r="S631">
            <v>3.81</v>
          </cell>
          <cell r="T631">
            <v>1.31</v>
          </cell>
          <cell r="U631">
            <v>2.78</v>
          </cell>
          <cell r="V631">
            <v>-1.1100000000000001</v>
          </cell>
          <cell r="W631">
            <v>79.900000000000006</v>
          </cell>
          <cell r="X631">
            <v>-11.7</v>
          </cell>
          <cell r="Y631">
            <v>82.9</v>
          </cell>
          <cell r="Z631">
            <v>-11.6</v>
          </cell>
          <cell r="AA631">
            <v>47.4</v>
          </cell>
          <cell r="AB631">
            <v>-56.6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>
            <v>51.9</v>
          </cell>
          <cell r="D632">
            <v>-41</v>
          </cell>
          <cell r="E632">
            <v>52.1</v>
          </cell>
          <cell r="F632">
            <v>-40.799999999999997</v>
          </cell>
          <cell r="G632">
            <v>53.8</v>
          </cell>
          <cell r="H632">
            <v>-40.6</v>
          </cell>
          <cell r="I632">
            <v>66.099999999999994</v>
          </cell>
          <cell r="J632">
            <v>-31.9</v>
          </cell>
          <cell r="K632">
            <v>65.599999999999994</v>
          </cell>
          <cell r="L632">
            <v>-31.6</v>
          </cell>
          <cell r="M632">
            <v>111.1</v>
          </cell>
          <cell r="N632">
            <v>-47.4</v>
          </cell>
          <cell r="O632">
            <v>93.3</v>
          </cell>
          <cell r="P632">
            <v>40.299999999999997</v>
          </cell>
          <cell r="Q632" t="str">
            <v>-</v>
          </cell>
          <cell r="R632" t="str">
            <v>-</v>
          </cell>
          <cell r="S632">
            <v>0</v>
          </cell>
          <cell r="T632">
            <v>-0.42</v>
          </cell>
          <cell r="U632">
            <v>0.38</v>
          </cell>
          <cell r="V632">
            <v>-3.83</v>
          </cell>
          <cell r="W632">
            <v>49.7</v>
          </cell>
          <cell r="X632">
            <v>-43.3</v>
          </cell>
          <cell r="Y632">
            <v>49.9</v>
          </cell>
          <cell r="Z632">
            <v>-43.2</v>
          </cell>
          <cell r="AA632">
            <v>21.4</v>
          </cell>
          <cell r="AB632">
            <v>-52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62.2</v>
          </cell>
          <cell r="D633">
            <v>856.9</v>
          </cell>
          <cell r="E633">
            <v>72.2</v>
          </cell>
          <cell r="F633">
            <v>850</v>
          </cell>
          <cell r="G633">
            <v>74</v>
          </cell>
          <cell r="H633">
            <v>848.7</v>
          </cell>
          <cell r="I633">
            <v>52</v>
          </cell>
          <cell r="J633">
            <v>558.20000000000005</v>
          </cell>
          <cell r="K633">
            <v>53.3</v>
          </cell>
          <cell r="L633">
            <v>558</v>
          </cell>
          <cell r="M633">
            <v>0</v>
          </cell>
          <cell r="N633">
            <v>0</v>
          </cell>
          <cell r="O633">
            <v>234.6</v>
          </cell>
          <cell r="P633">
            <v>92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0.52</v>
          </cell>
          <cell r="V633">
            <v>0.52</v>
          </cell>
          <cell r="W633">
            <v>59.5</v>
          </cell>
          <cell r="X633">
            <v>815.4</v>
          </cell>
          <cell r="Y633">
            <v>69.099999999999994</v>
          </cell>
          <cell r="Z633">
            <v>809.2</v>
          </cell>
          <cell r="AA633">
            <v>0.1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353533</v>
          </cell>
          <cell r="I9">
            <v>103802</v>
          </cell>
          <cell r="J9">
            <v>29.4</v>
          </cell>
        </row>
        <row r="10">
          <cell r="H10">
            <v>20539</v>
          </cell>
          <cell r="I10">
            <v>887</v>
          </cell>
          <cell r="J10">
            <v>4.3</v>
          </cell>
        </row>
        <row r="11">
          <cell r="H11">
            <v>48234</v>
          </cell>
          <cell r="I11">
            <v>7584</v>
          </cell>
          <cell r="J11">
            <v>15.7</v>
          </cell>
        </row>
        <row r="12">
          <cell r="H12">
            <v>2911</v>
          </cell>
          <cell r="I12">
            <v>126</v>
          </cell>
          <cell r="J12">
            <v>4.3</v>
          </cell>
        </row>
        <row r="13">
          <cell r="H13">
            <v>5004</v>
          </cell>
          <cell r="I13">
            <v>206</v>
          </cell>
          <cell r="J13">
            <v>4.0999999999999996</v>
          </cell>
        </row>
        <row r="14">
          <cell r="H14">
            <v>17118</v>
          </cell>
          <cell r="I14">
            <v>1180</v>
          </cell>
          <cell r="J14">
            <v>6.9</v>
          </cell>
        </row>
        <row r="15">
          <cell r="H15">
            <v>66789</v>
          </cell>
          <cell r="I15">
            <v>30217</v>
          </cell>
          <cell r="J15">
            <v>45.2</v>
          </cell>
        </row>
        <row r="16">
          <cell r="H16">
            <v>8515</v>
          </cell>
          <cell r="I16">
            <v>681</v>
          </cell>
          <cell r="J16">
            <v>8</v>
          </cell>
        </row>
        <row r="17">
          <cell r="H17">
            <v>3026</v>
          </cell>
          <cell r="I17">
            <v>1761</v>
          </cell>
          <cell r="J17">
            <v>58.2</v>
          </cell>
        </row>
        <row r="18">
          <cell r="H18">
            <v>6124</v>
          </cell>
          <cell r="I18">
            <v>644</v>
          </cell>
          <cell r="J18">
            <v>10.5</v>
          </cell>
        </row>
        <row r="19">
          <cell r="H19">
            <v>23858</v>
          </cell>
          <cell r="I19">
            <v>21213</v>
          </cell>
          <cell r="J19">
            <v>88.9</v>
          </cell>
        </row>
        <row r="20">
          <cell r="H20">
            <v>10649</v>
          </cell>
          <cell r="I20">
            <v>5434</v>
          </cell>
          <cell r="J20">
            <v>51</v>
          </cell>
        </row>
        <row r="21">
          <cell r="H21">
            <v>27384</v>
          </cell>
          <cell r="I21">
            <v>5833</v>
          </cell>
          <cell r="J21">
            <v>21.3</v>
          </cell>
        </row>
        <row r="22">
          <cell r="H22">
            <v>83253</v>
          </cell>
          <cell r="I22">
            <v>20750</v>
          </cell>
          <cell r="J22">
            <v>24.9</v>
          </cell>
        </row>
        <row r="23">
          <cell r="H23">
            <v>4471</v>
          </cell>
          <cell r="I23">
            <v>530</v>
          </cell>
          <cell r="J23">
            <v>11.9</v>
          </cell>
        </row>
        <row r="24">
          <cell r="H24">
            <v>25658</v>
          </cell>
          <cell r="I24">
            <v>6756</v>
          </cell>
          <cell r="J24">
            <v>26.3</v>
          </cell>
        </row>
        <row r="47">
          <cell r="H47">
            <v>185181</v>
          </cell>
          <cell r="I47">
            <v>46097</v>
          </cell>
          <cell r="J47">
            <v>24.9</v>
          </cell>
        </row>
        <row r="48">
          <cell r="H48">
            <v>6001</v>
          </cell>
          <cell r="I48">
            <v>145</v>
          </cell>
          <cell r="J48">
            <v>2.4</v>
          </cell>
        </row>
        <row r="49">
          <cell r="H49">
            <v>37175</v>
          </cell>
          <cell r="I49">
            <v>3745</v>
          </cell>
          <cell r="J49">
            <v>10.1</v>
          </cell>
        </row>
        <row r="50">
          <cell r="H50">
            <v>2115</v>
          </cell>
          <cell r="I50">
            <v>126</v>
          </cell>
          <cell r="J50">
            <v>6</v>
          </cell>
        </row>
        <row r="51">
          <cell r="H51">
            <v>3803</v>
          </cell>
          <cell r="I51">
            <v>156</v>
          </cell>
          <cell r="J51">
            <v>4.0999999999999996</v>
          </cell>
        </row>
        <row r="52">
          <cell r="H52">
            <v>10802</v>
          </cell>
          <cell r="I52">
            <v>1076</v>
          </cell>
          <cell r="J52">
            <v>10</v>
          </cell>
        </row>
        <row r="53">
          <cell r="H53">
            <v>22737</v>
          </cell>
          <cell r="I53">
            <v>13653</v>
          </cell>
          <cell r="J53">
            <v>60</v>
          </cell>
        </row>
        <row r="54">
          <cell r="H54">
            <v>3326</v>
          </cell>
          <cell r="I54">
            <v>10</v>
          </cell>
          <cell r="J54">
            <v>0.3</v>
          </cell>
        </row>
        <row r="55">
          <cell r="H55">
            <v>1103</v>
          </cell>
          <cell r="I55">
            <v>296</v>
          </cell>
          <cell r="J55">
            <v>26.8</v>
          </cell>
        </row>
        <row r="56">
          <cell r="H56">
            <v>1739</v>
          </cell>
          <cell r="I56">
            <v>110</v>
          </cell>
          <cell r="J56">
            <v>6.3</v>
          </cell>
        </row>
        <row r="57">
          <cell r="H57">
            <v>7535</v>
          </cell>
          <cell r="I57">
            <v>5995</v>
          </cell>
          <cell r="J57">
            <v>79.599999999999994</v>
          </cell>
        </row>
        <row r="58">
          <cell r="H58">
            <v>4139</v>
          </cell>
          <cell r="I58">
            <v>1617</v>
          </cell>
          <cell r="J58">
            <v>39.1</v>
          </cell>
        </row>
        <row r="59">
          <cell r="H59">
            <v>15812</v>
          </cell>
          <cell r="I59">
            <v>2723</v>
          </cell>
          <cell r="J59">
            <v>17.2</v>
          </cell>
        </row>
        <row r="60">
          <cell r="H60">
            <v>48463</v>
          </cell>
          <cell r="I60">
            <v>10438</v>
          </cell>
          <cell r="J60">
            <v>21.5</v>
          </cell>
        </row>
        <row r="61">
          <cell r="H61">
            <v>2857</v>
          </cell>
          <cell r="I61">
            <v>157</v>
          </cell>
          <cell r="J61">
            <v>5.5</v>
          </cell>
        </row>
        <row r="62">
          <cell r="H62">
            <v>17574</v>
          </cell>
          <cell r="I62">
            <v>5850</v>
          </cell>
          <cell r="J62">
            <v>33.299999999999997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ｘ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85.2</v>
          </cell>
          <cell r="D6">
            <v>1.3</v>
          </cell>
          <cell r="E6">
            <v>100.9</v>
          </cell>
          <cell r="F6">
            <v>1.1000000000000001</v>
          </cell>
          <cell r="G6">
            <v>100.4</v>
          </cell>
          <cell r="H6">
            <v>2</v>
          </cell>
          <cell r="I6">
            <v>96.2</v>
          </cell>
          <cell r="J6">
            <v>1.6</v>
          </cell>
          <cell r="K6">
            <v>95.1</v>
          </cell>
          <cell r="L6">
            <v>2.1</v>
          </cell>
          <cell r="M6">
            <v>112.1</v>
          </cell>
          <cell r="N6">
            <v>-6.4</v>
          </cell>
          <cell r="O6">
            <v>98.5</v>
          </cell>
          <cell r="P6">
            <v>-0.5</v>
          </cell>
          <cell r="Q6">
            <v>24.9</v>
          </cell>
          <cell r="R6">
            <v>0.7</v>
          </cell>
          <cell r="S6">
            <v>1.33</v>
          </cell>
          <cell r="T6">
            <v>0.3</v>
          </cell>
          <cell r="U6">
            <v>1.45</v>
          </cell>
          <cell r="V6">
            <v>0.17</v>
          </cell>
          <cell r="W6">
            <v>82.3</v>
          </cell>
          <cell r="X6">
            <v>-1.8</v>
          </cell>
          <cell r="Y6">
            <v>97.5</v>
          </cell>
          <cell r="Z6">
            <v>-2</v>
          </cell>
          <cell r="AA6">
            <v>107.9</v>
          </cell>
          <cell r="AB6">
            <v>-11.3</v>
          </cell>
          <cell r="AC6">
            <v>6.1</v>
          </cell>
          <cell r="AD6">
            <v>22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61.2</v>
          </cell>
          <cell r="D8">
            <v>-24</v>
          </cell>
          <cell r="E8">
            <v>77</v>
          </cell>
          <cell r="F8">
            <v>-11.7</v>
          </cell>
          <cell r="G8">
            <v>76.900000000000006</v>
          </cell>
          <cell r="H8">
            <v>-10.8</v>
          </cell>
          <cell r="I8">
            <v>100.6</v>
          </cell>
          <cell r="J8">
            <v>-1.2</v>
          </cell>
          <cell r="K8">
            <v>100.7</v>
          </cell>
          <cell r="L8">
            <v>0.6</v>
          </cell>
          <cell r="M8">
            <v>99.3</v>
          </cell>
          <cell r="N8">
            <v>-17.2</v>
          </cell>
          <cell r="O8">
            <v>82.6</v>
          </cell>
          <cell r="P8">
            <v>4.8</v>
          </cell>
          <cell r="Q8">
            <v>2.4</v>
          </cell>
          <cell r="R8">
            <v>0.6</v>
          </cell>
          <cell r="S8">
            <v>0.83</v>
          </cell>
          <cell r="T8">
            <v>0.55000000000000004</v>
          </cell>
          <cell r="U8">
            <v>0.08</v>
          </cell>
          <cell r="V8">
            <v>-0.94</v>
          </cell>
          <cell r="W8">
            <v>59.1</v>
          </cell>
          <cell r="X8">
            <v>-26.4</v>
          </cell>
          <cell r="Y8">
            <v>74.400000000000006</v>
          </cell>
          <cell r="Z8">
            <v>-14.4</v>
          </cell>
          <cell r="AA8">
            <v>78.5</v>
          </cell>
          <cell r="AB8">
            <v>-21.6</v>
          </cell>
          <cell r="AC8">
            <v>0.4</v>
          </cell>
          <cell r="AD8">
            <v>-99.1</v>
          </cell>
        </row>
        <row r="9">
          <cell r="B9" t="str">
            <v>製造業</v>
          </cell>
          <cell r="C9">
            <v>89.7</v>
          </cell>
          <cell r="D9">
            <v>-3.2</v>
          </cell>
          <cell r="E9">
            <v>107</v>
          </cell>
          <cell r="F9">
            <v>-4</v>
          </cell>
          <cell r="G9">
            <v>105.1</v>
          </cell>
          <cell r="H9">
            <v>-3</v>
          </cell>
          <cell r="I9">
            <v>99.2</v>
          </cell>
          <cell r="J9">
            <v>-0.8</v>
          </cell>
          <cell r="K9">
            <v>98.5</v>
          </cell>
          <cell r="L9">
            <v>0.8</v>
          </cell>
          <cell r="M9">
            <v>107.4</v>
          </cell>
          <cell r="N9">
            <v>-16</v>
          </cell>
          <cell r="O9">
            <v>97.1</v>
          </cell>
          <cell r="P9">
            <v>-3.5</v>
          </cell>
          <cell r="Q9">
            <v>9.8000000000000007</v>
          </cell>
          <cell r="R9">
            <v>0.7</v>
          </cell>
          <cell r="S9">
            <v>0.69</v>
          </cell>
          <cell r="T9">
            <v>-0.11</v>
          </cell>
          <cell r="U9">
            <v>1.1399999999999999</v>
          </cell>
          <cell r="V9">
            <v>7.0000000000000007E-2</v>
          </cell>
          <cell r="W9">
            <v>86.7</v>
          </cell>
          <cell r="X9">
            <v>-6.2</v>
          </cell>
          <cell r="Y9">
            <v>103.4</v>
          </cell>
          <cell r="Z9">
            <v>-7</v>
          </cell>
          <cell r="AA9">
            <v>126.4</v>
          </cell>
          <cell r="AB9">
            <v>-12.5</v>
          </cell>
          <cell r="AC9">
            <v>5.2</v>
          </cell>
          <cell r="AD9">
            <v>225</v>
          </cell>
        </row>
        <row r="10">
          <cell r="B10" t="str">
            <v>電気・ガス・熱供給・水道業</v>
          </cell>
          <cell r="C10">
            <v>94.3</v>
          </cell>
          <cell r="D10">
            <v>7.4</v>
          </cell>
          <cell r="E10">
            <v>118.8</v>
          </cell>
          <cell r="F10">
            <v>7.4</v>
          </cell>
          <cell r="G10">
            <v>112.2</v>
          </cell>
          <cell r="H10">
            <v>1.8</v>
          </cell>
          <cell r="I10">
            <v>93.6</v>
          </cell>
          <cell r="J10">
            <v>10.1</v>
          </cell>
          <cell r="K10">
            <v>91.1</v>
          </cell>
          <cell r="L10">
            <v>5.4</v>
          </cell>
          <cell r="M10">
            <v>128.4</v>
          </cell>
          <cell r="N10">
            <v>92.5</v>
          </cell>
          <cell r="O10">
            <v>101.9</v>
          </cell>
          <cell r="P10">
            <v>-3.1</v>
          </cell>
          <cell r="Q10">
            <v>6</v>
          </cell>
          <cell r="R10">
            <v>-4.4000000000000004</v>
          </cell>
          <cell r="S10">
            <v>0</v>
          </cell>
          <cell r="T10">
            <v>-0.14000000000000001</v>
          </cell>
          <cell r="U10">
            <v>0.66</v>
          </cell>
          <cell r="V10">
            <v>0.28999999999999998</v>
          </cell>
          <cell r="W10">
            <v>91.1</v>
          </cell>
          <cell r="X10">
            <v>4.0999999999999996</v>
          </cell>
          <cell r="Y10">
            <v>114.8</v>
          </cell>
          <cell r="Z10">
            <v>4.0999999999999996</v>
          </cell>
          <cell r="AA10">
            <v>201.6</v>
          </cell>
          <cell r="AB10">
            <v>74.7</v>
          </cell>
          <cell r="AC10">
            <v>0.8</v>
          </cell>
          <cell r="AD10">
            <v>33.299999999999997</v>
          </cell>
        </row>
        <row r="11">
          <cell r="B11" t="str">
            <v>情報通信業</v>
          </cell>
          <cell r="C11">
            <v>120.4</v>
          </cell>
          <cell r="D11">
            <v>-4.3</v>
          </cell>
          <cell r="E11">
            <v>150.19999999999999</v>
          </cell>
          <cell r="F11">
            <v>-4.2</v>
          </cell>
          <cell r="G11">
            <v>144.9</v>
          </cell>
          <cell r="H11">
            <v>-1.2</v>
          </cell>
          <cell r="I11">
            <v>101.1</v>
          </cell>
          <cell r="J11">
            <v>9.1999999999999993</v>
          </cell>
          <cell r="K11">
            <v>99.4</v>
          </cell>
          <cell r="L11">
            <v>9.4</v>
          </cell>
          <cell r="M11">
            <v>125.5</v>
          </cell>
          <cell r="N11">
            <v>7.9</v>
          </cell>
          <cell r="O11">
            <v>102.1</v>
          </cell>
          <cell r="P11">
            <v>-3.7</v>
          </cell>
          <cell r="Q11">
            <v>3.6</v>
          </cell>
          <cell r="R11">
            <v>-0.6</v>
          </cell>
          <cell r="S11">
            <v>0.16</v>
          </cell>
          <cell r="T11">
            <v>0.16</v>
          </cell>
          <cell r="U11">
            <v>0.74</v>
          </cell>
          <cell r="V11">
            <v>0.59</v>
          </cell>
          <cell r="W11">
            <v>116.3</v>
          </cell>
          <cell r="X11">
            <v>-7.3</v>
          </cell>
          <cell r="Y11">
            <v>145.1</v>
          </cell>
          <cell r="Z11">
            <v>-7.2</v>
          </cell>
          <cell r="AA11">
            <v>238</v>
          </cell>
          <cell r="AB11">
            <v>-26.2</v>
          </cell>
          <cell r="AC11">
            <v>0.6</v>
          </cell>
          <cell r="AD11">
            <v>-40</v>
          </cell>
        </row>
        <row r="12">
          <cell r="B12" t="str">
            <v>運輸業，郵便業</v>
          </cell>
          <cell r="C12">
            <v>77.7</v>
          </cell>
          <cell r="D12">
            <v>8.1</v>
          </cell>
          <cell r="E12">
            <v>85.6</v>
          </cell>
          <cell r="F12">
            <v>4.5</v>
          </cell>
          <cell r="G12">
            <v>91.4</v>
          </cell>
          <cell r="H12">
            <v>4.2</v>
          </cell>
          <cell r="I12">
            <v>92.6</v>
          </cell>
          <cell r="J12">
            <v>5.5</v>
          </cell>
          <cell r="K12">
            <v>96</v>
          </cell>
          <cell r="L12">
            <v>6</v>
          </cell>
          <cell r="M12">
            <v>76.3</v>
          </cell>
          <cell r="N12">
            <v>2.7</v>
          </cell>
          <cell r="O12">
            <v>101.3</v>
          </cell>
          <cell r="P12">
            <v>-5.8</v>
          </cell>
          <cell r="Q12">
            <v>10.8</v>
          </cell>
          <cell r="R12">
            <v>2.9</v>
          </cell>
          <cell r="S12">
            <v>0.65</v>
          </cell>
          <cell r="T12">
            <v>-0.09</v>
          </cell>
          <cell r="U12">
            <v>0.79</v>
          </cell>
          <cell r="V12">
            <v>0.12</v>
          </cell>
          <cell r="W12">
            <v>75.099999999999994</v>
          </cell>
          <cell r="X12">
            <v>4.7</v>
          </cell>
          <cell r="Y12">
            <v>82.7</v>
          </cell>
          <cell r="Z12">
            <v>1.2</v>
          </cell>
          <cell r="AA12">
            <v>59.7</v>
          </cell>
          <cell r="AB12">
            <v>6.4</v>
          </cell>
          <cell r="AC12">
            <v>17.2</v>
          </cell>
          <cell r="AD12">
            <v>0</v>
          </cell>
        </row>
        <row r="13">
          <cell r="B13" t="str">
            <v>卸売業，小売業</v>
          </cell>
          <cell r="C13">
            <v>79.8</v>
          </cell>
          <cell r="D13">
            <v>1.1000000000000001</v>
          </cell>
          <cell r="E13">
            <v>91.7</v>
          </cell>
          <cell r="F13">
            <v>1.8</v>
          </cell>
          <cell r="G13">
            <v>92.4</v>
          </cell>
          <cell r="H13">
            <v>2.8</v>
          </cell>
          <cell r="I13">
            <v>92.2</v>
          </cell>
          <cell r="J13">
            <v>-1</v>
          </cell>
          <cell r="K13">
            <v>91.2</v>
          </cell>
          <cell r="L13">
            <v>0</v>
          </cell>
          <cell r="M13">
            <v>113.6</v>
          </cell>
          <cell r="N13">
            <v>-15.2</v>
          </cell>
          <cell r="O13">
            <v>104.2</v>
          </cell>
          <cell r="P13">
            <v>4.3</v>
          </cell>
          <cell r="Q13">
            <v>60.3</v>
          </cell>
          <cell r="R13">
            <v>0.8</v>
          </cell>
          <cell r="S13">
            <v>1.77</v>
          </cell>
          <cell r="T13">
            <v>0.74</v>
          </cell>
          <cell r="U13">
            <v>1.79</v>
          </cell>
          <cell r="V13">
            <v>0.18</v>
          </cell>
          <cell r="W13">
            <v>77.099999999999994</v>
          </cell>
          <cell r="X13">
            <v>-2</v>
          </cell>
          <cell r="Y13">
            <v>88.6</v>
          </cell>
          <cell r="Z13">
            <v>-1.3</v>
          </cell>
          <cell r="AA13">
            <v>79.7</v>
          </cell>
          <cell r="AB13">
            <v>-14.7</v>
          </cell>
          <cell r="AC13">
            <v>1.3</v>
          </cell>
          <cell r="AD13">
            <v>-75.900000000000006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104.1</v>
          </cell>
          <cell r="D15">
            <v>2.1</v>
          </cell>
          <cell r="E15">
            <v>126.9</v>
          </cell>
          <cell r="F15">
            <v>2</v>
          </cell>
          <cell r="G15">
            <v>128.30000000000001</v>
          </cell>
          <cell r="H15">
            <v>8.5</v>
          </cell>
          <cell r="I15">
            <v>96.4</v>
          </cell>
          <cell r="J15">
            <v>3.1</v>
          </cell>
          <cell r="K15">
            <v>95.8</v>
          </cell>
          <cell r="L15">
            <v>4.5999999999999996</v>
          </cell>
          <cell r="M15">
            <v>121.9</v>
          </cell>
          <cell r="N15">
            <v>-30.3</v>
          </cell>
          <cell r="O15">
            <v>100.8</v>
          </cell>
          <cell r="P15">
            <v>3.7</v>
          </cell>
          <cell r="Q15">
            <v>29.3</v>
          </cell>
          <cell r="R15">
            <v>-11.2</v>
          </cell>
          <cell r="S15">
            <v>3.72</v>
          </cell>
          <cell r="T15">
            <v>3.72</v>
          </cell>
          <cell r="U15">
            <v>0.73</v>
          </cell>
          <cell r="V15">
            <v>0</v>
          </cell>
          <cell r="W15">
            <v>100.6</v>
          </cell>
          <cell r="X15">
            <v>-1.1000000000000001</v>
          </cell>
          <cell r="Y15">
            <v>122.6</v>
          </cell>
          <cell r="Z15">
            <v>-1.1000000000000001</v>
          </cell>
          <cell r="AA15">
            <v>75.099999999999994</v>
          </cell>
          <cell r="AB15">
            <v>-78.900000000000006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97.2</v>
          </cell>
          <cell r="D16">
            <v>4.0999999999999996</v>
          </cell>
          <cell r="E16">
            <v>117</v>
          </cell>
          <cell r="F16">
            <v>4</v>
          </cell>
          <cell r="G16">
            <v>116.7</v>
          </cell>
          <cell r="H16">
            <v>5.7</v>
          </cell>
          <cell r="I16">
            <v>103.3</v>
          </cell>
          <cell r="J16">
            <v>6.4</v>
          </cell>
          <cell r="K16">
            <v>101</v>
          </cell>
          <cell r="L16">
            <v>6.7</v>
          </cell>
          <cell r="M16">
            <v>128.6</v>
          </cell>
          <cell r="N16">
            <v>3.9</v>
          </cell>
          <cell r="O16">
            <v>102.2</v>
          </cell>
          <cell r="P16">
            <v>3.7</v>
          </cell>
          <cell r="Q16">
            <v>6.2</v>
          </cell>
          <cell r="R16">
            <v>-5.6</v>
          </cell>
          <cell r="S16">
            <v>0.06</v>
          </cell>
          <cell r="T16">
            <v>0.06</v>
          </cell>
          <cell r="U16">
            <v>0.17</v>
          </cell>
          <cell r="V16">
            <v>0.05</v>
          </cell>
          <cell r="W16">
            <v>93.9</v>
          </cell>
          <cell r="X16">
            <v>0.9</v>
          </cell>
          <cell r="Y16">
            <v>113</v>
          </cell>
          <cell r="Z16">
            <v>0.7</v>
          </cell>
          <cell r="AA16">
            <v>122.7</v>
          </cell>
          <cell r="AB16">
            <v>-17.5</v>
          </cell>
          <cell r="AC16">
            <v>0.2</v>
          </cell>
          <cell r="AD16">
            <v>0</v>
          </cell>
        </row>
        <row r="17">
          <cell r="B17" t="str">
            <v>宿泊業，飲食サービス業</v>
          </cell>
          <cell r="C17">
            <v>87.8</v>
          </cell>
          <cell r="D17">
            <v>11.1</v>
          </cell>
          <cell r="E17">
            <v>91.7</v>
          </cell>
          <cell r="F17">
            <v>16.100000000000001</v>
          </cell>
          <cell r="G17">
            <v>91.9</v>
          </cell>
          <cell r="H17">
            <v>14.4</v>
          </cell>
          <cell r="I17">
            <v>93.1</v>
          </cell>
          <cell r="J17">
            <v>25.5</v>
          </cell>
          <cell r="K17">
            <v>91.9</v>
          </cell>
          <cell r="L17">
            <v>23.7</v>
          </cell>
          <cell r="M17">
            <v>122</v>
          </cell>
          <cell r="N17">
            <v>72.599999999999994</v>
          </cell>
          <cell r="O17">
            <v>87.5</v>
          </cell>
          <cell r="P17">
            <v>0.3</v>
          </cell>
          <cell r="Q17">
            <v>79.099999999999994</v>
          </cell>
          <cell r="R17">
            <v>-5.2</v>
          </cell>
          <cell r="S17">
            <v>2.93</v>
          </cell>
          <cell r="T17">
            <v>0.43</v>
          </cell>
          <cell r="U17">
            <v>1.82</v>
          </cell>
          <cell r="V17">
            <v>-0.79</v>
          </cell>
          <cell r="W17">
            <v>84.8</v>
          </cell>
          <cell r="X17">
            <v>7.6</v>
          </cell>
          <cell r="Y17">
            <v>88.6</v>
          </cell>
          <cell r="Z17">
            <v>12.4</v>
          </cell>
          <cell r="AA17">
            <v>87.6</v>
          </cell>
          <cell r="AB17">
            <v>63.1</v>
          </cell>
          <cell r="AC17">
            <v>0</v>
          </cell>
          <cell r="AD17">
            <v>-100</v>
          </cell>
        </row>
        <row r="18">
          <cell r="B18" t="str">
            <v>生活関連サービス業，娯楽業</v>
          </cell>
          <cell r="C18">
            <v>92.3</v>
          </cell>
          <cell r="D18">
            <v>29.3</v>
          </cell>
          <cell r="E18">
            <v>101.2</v>
          </cell>
          <cell r="F18">
            <v>29.2</v>
          </cell>
          <cell r="G18">
            <v>101.6</v>
          </cell>
          <cell r="H18">
            <v>27.3</v>
          </cell>
          <cell r="I18">
            <v>106</v>
          </cell>
          <cell r="J18">
            <v>19.899999999999999</v>
          </cell>
          <cell r="K18">
            <v>106.9</v>
          </cell>
          <cell r="L18">
            <v>15.8</v>
          </cell>
          <cell r="M18">
            <v>92.5</v>
          </cell>
          <cell r="N18">
            <v>195.5</v>
          </cell>
          <cell r="O18">
            <v>93.4</v>
          </cell>
          <cell r="P18">
            <v>1.9</v>
          </cell>
          <cell r="Q18">
            <v>27.8</v>
          </cell>
          <cell r="R18">
            <v>-4.5</v>
          </cell>
          <cell r="S18">
            <v>0.85</v>
          </cell>
          <cell r="T18">
            <v>0.7</v>
          </cell>
          <cell r="U18">
            <v>1.23</v>
          </cell>
          <cell r="V18">
            <v>1.08</v>
          </cell>
          <cell r="W18">
            <v>89.2</v>
          </cell>
          <cell r="X18">
            <v>25.3</v>
          </cell>
          <cell r="Y18">
            <v>97.8</v>
          </cell>
          <cell r="Z18">
            <v>25.2</v>
          </cell>
          <cell r="AA18">
            <v>94.8</v>
          </cell>
          <cell r="AB18">
            <v>77.5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95.1</v>
          </cell>
          <cell r="D19">
            <v>-0.5</v>
          </cell>
          <cell r="E19">
            <v>116.1</v>
          </cell>
          <cell r="F19">
            <v>-0.5</v>
          </cell>
          <cell r="G19">
            <v>119.1</v>
          </cell>
          <cell r="H19">
            <v>-0.3</v>
          </cell>
          <cell r="I19">
            <v>115</v>
          </cell>
          <cell r="J19">
            <v>3.4</v>
          </cell>
          <cell r="K19">
            <v>104.6</v>
          </cell>
          <cell r="L19">
            <v>3.7</v>
          </cell>
          <cell r="M19">
            <v>279.2</v>
          </cell>
          <cell r="N19">
            <v>1.9</v>
          </cell>
          <cell r="O19">
            <v>108.5</v>
          </cell>
          <cell r="P19">
            <v>3.6</v>
          </cell>
          <cell r="Q19">
            <v>17.3</v>
          </cell>
          <cell r="R19">
            <v>1.6</v>
          </cell>
          <cell r="S19">
            <v>0.15</v>
          </cell>
          <cell r="T19">
            <v>0</v>
          </cell>
          <cell r="U19">
            <v>0.09</v>
          </cell>
          <cell r="V19">
            <v>-0.11</v>
          </cell>
          <cell r="W19">
            <v>91.9</v>
          </cell>
          <cell r="X19">
            <v>-3.6</v>
          </cell>
          <cell r="Y19">
            <v>112.2</v>
          </cell>
          <cell r="Z19">
            <v>-3.6</v>
          </cell>
          <cell r="AA19">
            <v>20</v>
          </cell>
          <cell r="AB19">
            <v>-22.8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80.099999999999994</v>
          </cell>
          <cell r="D20">
            <v>5.4</v>
          </cell>
          <cell r="E20">
            <v>97.3</v>
          </cell>
          <cell r="F20">
            <v>4.8</v>
          </cell>
          <cell r="G20">
            <v>94.6</v>
          </cell>
          <cell r="H20">
            <v>6.3</v>
          </cell>
          <cell r="I20">
            <v>91.3</v>
          </cell>
          <cell r="J20">
            <v>1.6</v>
          </cell>
          <cell r="K20">
            <v>90.9</v>
          </cell>
          <cell r="L20">
            <v>2</v>
          </cell>
          <cell r="M20">
            <v>104.3</v>
          </cell>
          <cell r="N20">
            <v>-7.5</v>
          </cell>
          <cell r="O20">
            <v>99.3</v>
          </cell>
          <cell r="P20">
            <v>0.8</v>
          </cell>
          <cell r="Q20">
            <v>22.2</v>
          </cell>
          <cell r="R20">
            <v>0</v>
          </cell>
          <cell r="S20">
            <v>1.45</v>
          </cell>
          <cell r="T20">
            <v>0.64</v>
          </cell>
          <cell r="U20">
            <v>1.1299999999999999</v>
          </cell>
          <cell r="V20">
            <v>0.01</v>
          </cell>
          <cell r="W20">
            <v>77.400000000000006</v>
          </cell>
          <cell r="X20">
            <v>2.1</v>
          </cell>
          <cell r="Y20">
            <v>94</v>
          </cell>
          <cell r="Z20">
            <v>1.6</v>
          </cell>
          <cell r="AA20">
            <v>173.2</v>
          </cell>
          <cell r="AB20">
            <v>-13.1</v>
          </cell>
          <cell r="AC20">
            <v>2.7</v>
          </cell>
          <cell r="AD20">
            <v>1250</v>
          </cell>
        </row>
        <row r="21">
          <cell r="B21" t="str">
            <v>複合サービス事業</v>
          </cell>
          <cell r="C21">
            <v>81.400000000000006</v>
          </cell>
          <cell r="D21">
            <v>6</v>
          </cell>
          <cell r="E21">
            <v>88.7</v>
          </cell>
          <cell r="F21">
            <v>-1.2</v>
          </cell>
          <cell r="G21">
            <v>90.9</v>
          </cell>
          <cell r="H21">
            <v>1.6</v>
          </cell>
          <cell r="I21">
            <v>88.7</v>
          </cell>
          <cell r="J21">
            <v>-6.9</v>
          </cell>
          <cell r="K21">
            <v>91.4</v>
          </cell>
          <cell r="L21">
            <v>-4.5</v>
          </cell>
          <cell r="M21">
            <v>45.2</v>
          </cell>
          <cell r="N21">
            <v>-49.3</v>
          </cell>
          <cell r="O21">
            <v>94.7</v>
          </cell>
          <cell r="P21">
            <v>-4.9000000000000004</v>
          </cell>
          <cell r="Q21">
            <v>5.9</v>
          </cell>
          <cell r="R21">
            <v>1.7</v>
          </cell>
          <cell r="S21">
            <v>2.87</v>
          </cell>
          <cell r="T21">
            <v>-0.26</v>
          </cell>
          <cell r="U21">
            <v>3.78</v>
          </cell>
          <cell r="V21">
            <v>0.92</v>
          </cell>
          <cell r="W21">
            <v>78.599999999999994</v>
          </cell>
          <cell r="X21">
            <v>2.6</v>
          </cell>
          <cell r="Y21">
            <v>85.7</v>
          </cell>
          <cell r="Z21">
            <v>-4.2</v>
          </cell>
          <cell r="AA21">
            <v>54</v>
          </cell>
          <cell r="AB21">
            <v>-43.2</v>
          </cell>
          <cell r="AC21">
            <v>47.8</v>
          </cell>
          <cell r="AD21">
            <v>174.7</v>
          </cell>
        </row>
        <row r="22">
          <cell r="B22" t="str">
            <v>サービス業（他に分類されないもの）</v>
          </cell>
          <cell r="C22">
            <v>92.6</v>
          </cell>
          <cell r="D22">
            <v>3.3</v>
          </cell>
          <cell r="E22">
            <v>97.6</v>
          </cell>
          <cell r="F22">
            <v>-2.9</v>
          </cell>
          <cell r="G22">
            <v>96.9</v>
          </cell>
          <cell r="H22">
            <v>-2.8</v>
          </cell>
          <cell r="I22">
            <v>97.2</v>
          </cell>
          <cell r="J22">
            <v>-1.6</v>
          </cell>
          <cell r="K22">
            <v>96.6</v>
          </cell>
          <cell r="L22">
            <v>-1.6</v>
          </cell>
          <cell r="M22">
            <v>107.6</v>
          </cell>
          <cell r="N22">
            <v>-1.2</v>
          </cell>
          <cell r="O22">
            <v>98.1</v>
          </cell>
          <cell r="P22">
            <v>-4.2</v>
          </cell>
          <cell r="Q22">
            <v>32.799999999999997</v>
          </cell>
          <cell r="R22">
            <v>3.8</v>
          </cell>
          <cell r="S22">
            <v>3.26</v>
          </cell>
          <cell r="T22">
            <v>0.4</v>
          </cell>
          <cell r="U22">
            <v>4.8499999999999996</v>
          </cell>
          <cell r="V22">
            <v>1.77</v>
          </cell>
          <cell r="W22">
            <v>89.5</v>
          </cell>
          <cell r="X22">
            <v>0.2</v>
          </cell>
          <cell r="Y22">
            <v>94.3</v>
          </cell>
          <cell r="Z22">
            <v>-5.9</v>
          </cell>
          <cell r="AA22">
            <v>107</v>
          </cell>
          <cell r="AB22">
            <v>-3.1</v>
          </cell>
          <cell r="AC22">
            <v>52</v>
          </cell>
          <cell r="AD22">
            <v>3366.7</v>
          </cell>
        </row>
        <row r="23">
          <cell r="B23" t="str">
            <v>食料品・たばこ</v>
          </cell>
          <cell r="C23">
            <v>86.2</v>
          </cell>
          <cell r="D23">
            <v>-8.5</v>
          </cell>
          <cell r="E23">
            <v>103.8</v>
          </cell>
          <cell r="F23">
            <v>-8.5</v>
          </cell>
          <cell r="G23">
            <v>103.4</v>
          </cell>
          <cell r="H23">
            <v>-7.5</v>
          </cell>
          <cell r="I23">
            <v>96</v>
          </cell>
          <cell r="J23">
            <v>-2.8</v>
          </cell>
          <cell r="K23">
            <v>96.5</v>
          </cell>
          <cell r="L23">
            <v>-2</v>
          </cell>
          <cell r="M23">
            <v>89.1</v>
          </cell>
          <cell r="N23">
            <v>-12.4</v>
          </cell>
          <cell r="O23">
            <v>93.8</v>
          </cell>
          <cell r="P23">
            <v>-1.1000000000000001</v>
          </cell>
          <cell r="Q23">
            <v>16.8</v>
          </cell>
          <cell r="R23">
            <v>-1.3</v>
          </cell>
          <cell r="S23">
            <v>0.78</v>
          </cell>
          <cell r="T23">
            <v>-0.35</v>
          </cell>
          <cell r="U23">
            <v>1.83</v>
          </cell>
          <cell r="V23">
            <v>0.15</v>
          </cell>
          <cell r="W23">
            <v>83.3</v>
          </cell>
          <cell r="X23">
            <v>-11.3</v>
          </cell>
          <cell r="Y23">
            <v>100.3</v>
          </cell>
          <cell r="Z23">
            <v>-11.3</v>
          </cell>
          <cell r="AA23">
            <v>110</v>
          </cell>
          <cell r="AB23">
            <v>-17.899999999999999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123.2</v>
          </cell>
          <cell r="D24">
            <v>6.4</v>
          </cell>
          <cell r="E24">
            <v>140.19999999999999</v>
          </cell>
          <cell r="F24">
            <v>6.4</v>
          </cell>
          <cell r="G24">
            <v>128.1</v>
          </cell>
          <cell r="H24">
            <v>2.5</v>
          </cell>
          <cell r="I24">
            <v>100.7</v>
          </cell>
          <cell r="J24">
            <v>7.6</v>
          </cell>
          <cell r="K24">
            <v>95.1</v>
          </cell>
          <cell r="L24">
            <v>4.9000000000000004</v>
          </cell>
          <cell r="M24">
            <v>214.1</v>
          </cell>
          <cell r="N24">
            <v>40.299999999999997</v>
          </cell>
          <cell r="O24">
            <v>97.7</v>
          </cell>
          <cell r="P24">
            <v>0.3</v>
          </cell>
          <cell r="Q24">
            <v>3.8</v>
          </cell>
          <cell r="R24">
            <v>1</v>
          </cell>
          <cell r="S24">
            <v>1.75</v>
          </cell>
          <cell r="T24">
            <v>1.75</v>
          </cell>
          <cell r="U24">
            <v>0.87</v>
          </cell>
          <cell r="V24">
            <v>0.36</v>
          </cell>
          <cell r="W24">
            <v>119</v>
          </cell>
          <cell r="X24">
            <v>3</v>
          </cell>
          <cell r="Y24">
            <v>135.5</v>
          </cell>
          <cell r="Z24">
            <v>3.1</v>
          </cell>
          <cell r="AA24">
            <v>394.7</v>
          </cell>
          <cell r="AB24">
            <v>43.2</v>
          </cell>
          <cell r="AC24">
            <v>2.5</v>
          </cell>
          <cell r="AD24">
            <v>31.6</v>
          </cell>
        </row>
        <row r="25">
          <cell r="B25" t="str">
            <v>木材・木製品</v>
          </cell>
          <cell r="C25">
            <v>93.9</v>
          </cell>
          <cell r="D25">
            <v>-6.5</v>
          </cell>
          <cell r="E25">
            <v>110.1</v>
          </cell>
          <cell r="F25">
            <v>-5.9</v>
          </cell>
          <cell r="G25">
            <v>110.7</v>
          </cell>
          <cell r="H25">
            <v>-1.4</v>
          </cell>
          <cell r="I25">
            <v>91.1</v>
          </cell>
          <cell r="J25">
            <v>-10.5</v>
          </cell>
          <cell r="K25">
            <v>94.8</v>
          </cell>
          <cell r="L25">
            <v>-3.8</v>
          </cell>
          <cell r="M25">
            <v>63.1</v>
          </cell>
          <cell r="N25">
            <v>-50.4</v>
          </cell>
          <cell r="O25">
            <v>96.2</v>
          </cell>
          <cell r="P25">
            <v>0.6</v>
          </cell>
          <cell r="Q25">
            <v>10.6</v>
          </cell>
          <cell r="R25">
            <v>5.3</v>
          </cell>
          <cell r="S25">
            <v>0.31</v>
          </cell>
          <cell r="T25">
            <v>-2.36</v>
          </cell>
          <cell r="U25">
            <v>1.77</v>
          </cell>
          <cell r="V25">
            <v>-0.82</v>
          </cell>
          <cell r="W25">
            <v>90.7</v>
          </cell>
          <cell r="X25">
            <v>-9.4</v>
          </cell>
          <cell r="Y25">
            <v>106.4</v>
          </cell>
          <cell r="Z25">
            <v>-8.8000000000000007</v>
          </cell>
          <cell r="AA25">
            <v>104.5</v>
          </cell>
          <cell r="AB25">
            <v>-33.4</v>
          </cell>
          <cell r="AC25">
            <v>1.4</v>
          </cell>
          <cell r="AD25">
            <v>-64.099999999999994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99.1</v>
          </cell>
          <cell r="D28">
            <v>-40.799999999999997</v>
          </cell>
          <cell r="E28">
            <v>113.3</v>
          </cell>
          <cell r="F28">
            <v>-40.799999999999997</v>
          </cell>
          <cell r="G28">
            <v>108.9</v>
          </cell>
          <cell r="H28">
            <v>-35.9</v>
          </cell>
          <cell r="I28">
            <v>88.6</v>
          </cell>
          <cell r="J28">
            <v>20.100000000000001</v>
          </cell>
          <cell r="K28">
            <v>89.9</v>
          </cell>
          <cell r="L28">
            <v>15.3</v>
          </cell>
          <cell r="M28">
            <v>71.3</v>
          </cell>
          <cell r="N28">
            <v>241.1</v>
          </cell>
          <cell r="O28">
            <v>102.9</v>
          </cell>
          <cell r="P28">
            <v>72.7</v>
          </cell>
          <cell r="Q28">
            <v>10.8</v>
          </cell>
          <cell r="R28">
            <v>7.4</v>
          </cell>
          <cell r="S28">
            <v>1.74</v>
          </cell>
          <cell r="T28">
            <v>1.74</v>
          </cell>
          <cell r="U28">
            <v>0.87</v>
          </cell>
          <cell r="V28">
            <v>-2.38</v>
          </cell>
          <cell r="W28">
            <v>95.7</v>
          </cell>
          <cell r="X28">
            <v>-42.7</v>
          </cell>
          <cell r="Y28">
            <v>109.5</v>
          </cell>
          <cell r="Z28">
            <v>-42.6</v>
          </cell>
          <cell r="AA28">
            <v>169</v>
          </cell>
          <cell r="AB28">
            <v>-63.7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86.6</v>
          </cell>
          <cell r="D29">
            <v>3.7</v>
          </cell>
          <cell r="E29">
            <v>113.9</v>
          </cell>
          <cell r="F29">
            <v>3.5</v>
          </cell>
          <cell r="G29">
            <v>115.8</v>
          </cell>
          <cell r="H29">
            <v>7.1</v>
          </cell>
          <cell r="I29">
            <v>97.8</v>
          </cell>
          <cell r="J29">
            <v>3.4</v>
          </cell>
          <cell r="K29">
            <v>96.4</v>
          </cell>
          <cell r="L29">
            <v>4.7</v>
          </cell>
          <cell r="M29">
            <v>111</v>
          </cell>
          <cell r="N29">
            <v>-6.1</v>
          </cell>
          <cell r="O29">
            <v>104.8</v>
          </cell>
          <cell r="P29">
            <v>-3.7</v>
          </cell>
          <cell r="Q29">
            <v>2.1</v>
          </cell>
          <cell r="R29">
            <v>0.7</v>
          </cell>
          <cell r="S29">
            <v>0.39</v>
          </cell>
          <cell r="T29">
            <v>-0.1</v>
          </cell>
          <cell r="U29">
            <v>0.16</v>
          </cell>
          <cell r="V29">
            <v>-0.18</v>
          </cell>
          <cell r="W29">
            <v>83.7</v>
          </cell>
          <cell r="X29">
            <v>0.5</v>
          </cell>
          <cell r="Y29">
            <v>110</v>
          </cell>
          <cell r="Z29">
            <v>0.3</v>
          </cell>
          <cell r="AA29">
            <v>101.8</v>
          </cell>
          <cell r="AB29">
            <v>-16.600000000000001</v>
          </cell>
          <cell r="AC29">
            <v>0.5</v>
          </cell>
          <cell r="AD29">
            <v>0</v>
          </cell>
        </row>
        <row r="30">
          <cell r="B30" t="str">
            <v>プラスチック製品</v>
          </cell>
          <cell r="C30">
            <v>98.1</v>
          </cell>
          <cell r="D30">
            <v>-17.899999999999999</v>
          </cell>
          <cell r="E30">
            <v>106.3</v>
          </cell>
          <cell r="F30">
            <v>-19</v>
          </cell>
          <cell r="G30">
            <v>104.1</v>
          </cell>
          <cell r="H30">
            <v>-15.6</v>
          </cell>
          <cell r="I30">
            <v>94.5</v>
          </cell>
          <cell r="J30">
            <v>-9</v>
          </cell>
          <cell r="K30">
            <v>95.3</v>
          </cell>
          <cell r="L30">
            <v>-5.3</v>
          </cell>
          <cell r="M30">
            <v>83.2</v>
          </cell>
          <cell r="N30">
            <v>-45.5</v>
          </cell>
          <cell r="O30">
            <v>296.5</v>
          </cell>
          <cell r="P30">
            <v>4.0999999999999996</v>
          </cell>
          <cell r="Q30">
            <v>28.1</v>
          </cell>
          <cell r="R30">
            <v>25.1</v>
          </cell>
          <cell r="S30">
            <v>0.56000000000000005</v>
          </cell>
          <cell r="T30">
            <v>-0.14000000000000001</v>
          </cell>
          <cell r="U30">
            <v>0.67</v>
          </cell>
          <cell r="V30">
            <v>-0.32</v>
          </cell>
          <cell r="W30">
            <v>94.8</v>
          </cell>
          <cell r="X30">
            <v>-20.399999999999999</v>
          </cell>
          <cell r="Y30">
            <v>102.7</v>
          </cell>
          <cell r="Z30">
            <v>-21.5</v>
          </cell>
          <cell r="AA30">
            <v>133.6</v>
          </cell>
          <cell r="AB30">
            <v>-42.5</v>
          </cell>
          <cell r="AC30">
            <v>5.7</v>
          </cell>
          <cell r="AD30">
            <v>533.29999999999995</v>
          </cell>
        </row>
        <row r="31">
          <cell r="B31" t="str">
            <v>ゴム製品</v>
          </cell>
          <cell r="C31">
            <v>92.3</v>
          </cell>
          <cell r="D31">
            <v>-3.8</v>
          </cell>
          <cell r="E31">
            <v>118.8</v>
          </cell>
          <cell r="F31">
            <v>-0.8</v>
          </cell>
          <cell r="G31">
            <v>111.7</v>
          </cell>
          <cell r="H31">
            <v>3.4</v>
          </cell>
          <cell r="I31">
            <v>103.3</v>
          </cell>
          <cell r="J31">
            <v>-3.6</v>
          </cell>
          <cell r="K31">
            <v>97.9</v>
          </cell>
          <cell r="L31">
            <v>-0.9</v>
          </cell>
          <cell r="M31">
            <v>161.80000000000001</v>
          </cell>
          <cell r="N31">
            <v>-18.2</v>
          </cell>
          <cell r="O31">
            <v>98</v>
          </cell>
          <cell r="P31">
            <v>-0.3</v>
          </cell>
          <cell r="Q31">
            <v>1.6</v>
          </cell>
          <cell r="R31">
            <v>-0.5</v>
          </cell>
          <cell r="S31">
            <v>0.1</v>
          </cell>
          <cell r="T31">
            <v>-0.34</v>
          </cell>
          <cell r="U31">
            <v>0.69</v>
          </cell>
          <cell r="V31">
            <v>-0.15</v>
          </cell>
          <cell r="W31">
            <v>89.2</v>
          </cell>
          <cell r="X31">
            <v>-6.7</v>
          </cell>
          <cell r="Y31">
            <v>114.8</v>
          </cell>
          <cell r="Z31">
            <v>-3.8</v>
          </cell>
          <cell r="AA31">
            <v>159.80000000000001</v>
          </cell>
          <cell r="AB31">
            <v>-14.6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83.3</v>
          </cell>
          <cell r="D32">
            <v>-2.8</v>
          </cell>
          <cell r="E32">
            <v>98.7</v>
          </cell>
          <cell r="F32">
            <v>-2.8</v>
          </cell>
          <cell r="G32">
            <v>99.3</v>
          </cell>
          <cell r="H32">
            <v>-3.1</v>
          </cell>
          <cell r="I32">
            <v>104.7</v>
          </cell>
          <cell r="J32">
            <v>1.7</v>
          </cell>
          <cell r="K32">
            <v>105.3</v>
          </cell>
          <cell r="L32">
            <v>2.6</v>
          </cell>
          <cell r="M32">
            <v>97.3</v>
          </cell>
          <cell r="N32">
            <v>-10.7</v>
          </cell>
          <cell r="O32">
            <v>77.3</v>
          </cell>
          <cell r="P32">
            <v>-0.3</v>
          </cell>
          <cell r="Q32">
            <v>15.3</v>
          </cell>
          <cell r="R32">
            <v>1.6</v>
          </cell>
          <cell r="S32">
            <v>0</v>
          </cell>
          <cell r="T32">
            <v>-1.35</v>
          </cell>
          <cell r="U32">
            <v>0</v>
          </cell>
          <cell r="V32">
            <v>-0.81</v>
          </cell>
          <cell r="W32">
            <v>80.5</v>
          </cell>
          <cell r="X32">
            <v>-5.7</v>
          </cell>
          <cell r="Y32">
            <v>95.4</v>
          </cell>
          <cell r="Z32">
            <v>-5.7</v>
          </cell>
          <cell r="AA32">
            <v>91.1</v>
          </cell>
          <cell r="AB32">
            <v>1.6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86</v>
          </cell>
          <cell r="D35">
            <v>14.2</v>
          </cell>
          <cell r="E35">
            <v>94.9</v>
          </cell>
          <cell r="F35">
            <v>13.2</v>
          </cell>
          <cell r="G35">
            <v>92.3</v>
          </cell>
          <cell r="H35">
            <v>18</v>
          </cell>
          <cell r="I35">
            <v>104.6</v>
          </cell>
          <cell r="J35">
            <v>-1.2</v>
          </cell>
          <cell r="K35">
            <v>103.9</v>
          </cell>
          <cell r="L35">
            <v>1.6</v>
          </cell>
          <cell r="M35">
            <v>113.3</v>
          </cell>
          <cell r="N35">
            <v>-25.3</v>
          </cell>
          <cell r="O35">
            <v>157.1</v>
          </cell>
          <cell r="P35">
            <v>4.0999999999999996</v>
          </cell>
          <cell r="Q35">
            <v>17.600000000000001</v>
          </cell>
          <cell r="R35">
            <v>1.8</v>
          </cell>
          <cell r="S35">
            <v>1.78</v>
          </cell>
          <cell r="T35">
            <v>1.6</v>
          </cell>
          <cell r="U35">
            <v>2.2799999999999998</v>
          </cell>
          <cell r="V35">
            <v>2.0099999999999998</v>
          </cell>
          <cell r="W35">
            <v>83.1</v>
          </cell>
          <cell r="X35">
            <v>10.7</v>
          </cell>
          <cell r="Y35">
            <v>91.7</v>
          </cell>
          <cell r="Z35">
            <v>9.8000000000000007</v>
          </cell>
          <cell r="AA35">
            <v>143.9</v>
          </cell>
          <cell r="AB35">
            <v>-24.3</v>
          </cell>
          <cell r="AC35">
            <v>1.7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93.9</v>
          </cell>
          <cell r="D38">
            <v>-17.3</v>
          </cell>
          <cell r="E38">
            <v>114.4</v>
          </cell>
          <cell r="F38">
            <v>-17.2</v>
          </cell>
          <cell r="G38">
            <v>114.9</v>
          </cell>
          <cell r="H38">
            <v>-20.3</v>
          </cell>
          <cell r="I38">
            <v>99.9</v>
          </cell>
          <cell r="J38">
            <v>-0.5</v>
          </cell>
          <cell r="K38">
            <v>99.5</v>
          </cell>
          <cell r="L38">
            <v>3.9</v>
          </cell>
          <cell r="M38">
            <v>106.2</v>
          </cell>
          <cell r="N38">
            <v>-41.9</v>
          </cell>
          <cell r="O38">
            <v>207.5</v>
          </cell>
          <cell r="P38">
            <v>-13.9</v>
          </cell>
          <cell r="Q38">
            <v>2.7</v>
          </cell>
          <cell r="R38">
            <v>-6.6</v>
          </cell>
          <cell r="S38">
            <v>0</v>
          </cell>
          <cell r="T38">
            <v>-0.57999999999999996</v>
          </cell>
          <cell r="U38">
            <v>0.5</v>
          </cell>
          <cell r="V38">
            <v>-0.56000000000000005</v>
          </cell>
          <cell r="W38">
            <v>90.7</v>
          </cell>
          <cell r="X38">
            <v>-19.899999999999999</v>
          </cell>
          <cell r="Y38">
            <v>110.5</v>
          </cell>
          <cell r="Z38">
            <v>-19.8</v>
          </cell>
          <cell r="AA38">
            <v>108.2</v>
          </cell>
          <cell r="AB38">
            <v>48.2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</v>
          </cell>
          <cell r="D39">
            <v>-1.9</v>
          </cell>
          <cell r="E39">
            <v>82</v>
          </cell>
          <cell r="F39">
            <v>-2</v>
          </cell>
          <cell r="G39">
            <v>81.2</v>
          </cell>
          <cell r="H39">
            <v>-0.7</v>
          </cell>
          <cell r="I39">
            <v>95.1</v>
          </cell>
          <cell r="J39">
            <v>-2.7</v>
          </cell>
          <cell r="K39">
            <v>95.8</v>
          </cell>
          <cell r="L39">
            <v>0.1</v>
          </cell>
          <cell r="M39">
            <v>88</v>
          </cell>
          <cell r="N39">
            <v>-25</v>
          </cell>
          <cell r="O39">
            <v>76.900000000000006</v>
          </cell>
          <cell r="P39">
            <v>-0.3</v>
          </cell>
          <cell r="Q39">
            <v>6.1</v>
          </cell>
          <cell r="R39">
            <v>0.5</v>
          </cell>
          <cell r="S39">
            <v>0.44</v>
          </cell>
          <cell r="T39">
            <v>-0.61</v>
          </cell>
          <cell r="U39">
            <v>0.99</v>
          </cell>
          <cell r="V39">
            <v>0.2</v>
          </cell>
          <cell r="W39">
            <v>69.599999999999994</v>
          </cell>
          <cell r="X39">
            <v>-4.9000000000000004</v>
          </cell>
          <cell r="Y39">
            <v>79.2</v>
          </cell>
          <cell r="Z39">
            <v>-5</v>
          </cell>
          <cell r="AA39">
            <v>88.1</v>
          </cell>
          <cell r="AB39">
            <v>-10.7</v>
          </cell>
          <cell r="AC39">
            <v>1</v>
          </cell>
          <cell r="AD39">
            <v>100</v>
          </cell>
        </row>
        <row r="40">
          <cell r="B40" t="str">
            <v>電気機械器具</v>
          </cell>
          <cell r="C40">
            <v>167.3</v>
          </cell>
          <cell r="D40">
            <v>38.200000000000003</v>
          </cell>
          <cell r="E40">
            <v>146.30000000000001</v>
          </cell>
          <cell r="F40">
            <v>7.5</v>
          </cell>
          <cell r="G40">
            <v>141.6</v>
          </cell>
          <cell r="H40">
            <v>6.8</v>
          </cell>
          <cell r="I40">
            <v>113.1</v>
          </cell>
          <cell r="J40">
            <v>15.3</v>
          </cell>
          <cell r="K40">
            <v>110.2</v>
          </cell>
          <cell r="L40">
            <v>19.5</v>
          </cell>
          <cell r="M40">
            <v>172.9</v>
          </cell>
          <cell r="N40">
            <v>-20.9</v>
          </cell>
          <cell r="O40">
            <v>89.4</v>
          </cell>
          <cell r="P40">
            <v>-4.8</v>
          </cell>
          <cell r="Q40">
            <v>4</v>
          </cell>
          <cell r="R40">
            <v>-8.6999999999999993</v>
          </cell>
          <cell r="S40">
            <v>0.49</v>
          </cell>
          <cell r="T40">
            <v>0.3</v>
          </cell>
          <cell r="U40">
            <v>0.98</v>
          </cell>
          <cell r="V40">
            <v>0.7</v>
          </cell>
          <cell r="W40">
            <v>161.6</v>
          </cell>
          <cell r="X40">
            <v>33.9</v>
          </cell>
          <cell r="Y40">
            <v>141.4</v>
          </cell>
          <cell r="Z40">
            <v>4.2</v>
          </cell>
          <cell r="AA40">
            <v>287.5</v>
          </cell>
          <cell r="AB40">
            <v>17.7</v>
          </cell>
          <cell r="AC40">
            <v>112.2</v>
          </cell>
          <cell r="AD40">
            <v>0</v>
          </cell>
        </row>
        <row r="41">
          <cell r="B41" t="str">
            <v>情報通信機械器具</v>
          </cell>
          <cell r="C41">
            <v>88.1</v>
          </cell>
          <cell r="D41">
            <v>-4.9000000000000004</v>
          </cell>
          <cell r="E41">
            <v>100.2</v>
          </cell>
          <cell r="F41">
            <v>-4.4000000000000004</v>
          </cell>
          <cell r="G41">
            <v>89.5</v>
          </cell>
          <cell r="H41">
            <v>-10.6</v>
          </cell>
          <cell r="I41">
            <v>113.9</v>
          </cell>
          <cell r="J41">
            <v>11.3</v>
          </cell>
          <cell r="K41">
            <v>105.7</v>
          </cell>
          <cell r="L41">
            <v>4.3</v>
          </cell>
          <cell r="M41">
            <v>255.6</v>
          </cell>
          <cell r="N41">
            <v>113.4</v>
          </cell>
          <cell r="O41">
            <v>17.2</v>
          </cell>
          <cell r="P41">
            <v>-88</v>
          </cell>
          <cell r="Q41">
            <v>7.7</v>
          </cell>
          <cell r="R41">
            <v>5.4</v>
          </cell>
          <cell r="S41">
            <v>0.77</v>
          </cell>
          <cell r="T41">
            <v>-0.06</v>
          </cell>
          <cell r="U41">
            <v>0.77</v>
          </cell>
          <cell r="V41">
            <v>0.12</v>
          </cell>
          <cell r="W41">
            <v>85.1</v>
          </cell>
          <cell r="X41">
            <v>-7.8</v>
          </cell>
          <cell r="Y41">
            <v>96.8</v>
          </cell>
          <cell r="Z41">
            <v>-7.4</v>
          </cell>
          <cell r="AA41">
            <v>320.2</v>
          </cell>
          <cell r="AB41">
            <v>58.4</v>
          </cell>
          <cell r="AC41">
            <v>1.1000000000000001</v>
          </cell>
          <cell r="AD41">
            <v>-75</v>
          </cell>
        </row>
        <row r="42">
          <cell r="B42" t="str">
            <v>輸送用機械器具</v>
          </cell>
          <cell r="C42">
            <v>94.3</v>
          </cell>
          <cell r="D42">
            <v>-1.8</v>
          </cell>
          <cell r="E42">
            <v>121.4</v>
          </cell>
          <cell r="F42">
            <v>-2</v>
          </cell>
          <cell r="G42">
            <v>114.4</v>
          </cell>
          <cell r="H42">
            <v>0.1</v>
          </cell>
          <cell r="I42">
            <v>108.1</v>
          </cell>
          <cell r="J42">
            <v>-4.5</v>
          </cell>
          <cell r="K42">
            <v>104.2</v>
          </cell>
          <cell r="L42">
            <v>-0.9</v>
          </cell>
          <cell r="M42">
            <v>156.9</v>
          </cell>
          <cell r="N42">
            <v>-27.5</v>
          </cell>
          <cell r="O42">
            <v>71.5</v>
          </cell>
          <cell r="P42">
            <v>-2.2999999999999998</v>
          </cell>
          <cell r="Q42">
            <v>0.3</v>
          </cell>
          <cell r="R42">
            <v>-0.9</v>
          </cell>
          <cell r="S42">
            <v>0.48</v>
          </cell>
          <cell r="T42">
            <v>-0.75</v>
          </cell>
          <cell r="U42">
            <v>0.53</v>
          </cell>
          <cell r="V42">
            <v>-0.18</v>
          </cell>
          <cell r="W42">
            <v>91.1</v>
          </cell>
          <cell r="X42">
            <v>-4.8</v>
          </cell>
          <cell r="Y42">
            <v>117.3</v>
          </cell>
          <cell r="Z42">
            <v>-5</v>
          </cell>
          <cell r="AA42">
            <v>231.8</v>
          </cell>
          <cell r="AB42">
            <v>-15.2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110.1</v>
          </cell>
          <cell r="D43">
            <v>13.2</v>
          </cell>
          <cell r="E43">
            <v>127.8</v>
          </cell>
          <cell r="F43">
            <v>13.2</v>
          </cell>
          <cell r="G43">
            <v>120.6</v>
          </cell>
          <cell r="H43">
            <v>8.8000000000000007</v>
          </cell>
          <cell r="I43">
            <v>121.5</v>
          </cell>
          <cell r="J43">
            <v>10.1</v>
          </cell>
          <cell r="K43">
            <v>111.5</v>
          </cell>
          <cell r="L43">
            <v>4.5</v>
          </cell>
          <cell r="M43">
            <v>258.7</v>
          </cell>
          <cell r="N43">
            <v>60.2</v>
          </cell>
          <cell r="O43">
            <v>88.1</v>
          </cell>
          <cell r="P43">
            <v>-5.6</v>
          </cell>
          <cell r="Q43">
            <v>5.2</v>
          </cell>
          <cell r="R43">
            <v>-10</v>
          </cell>
          <cell r="S43">
            <v>0</v>
          </cell>
          <cell r="T43">
            <v>0</v>
          </cell>
          <cell r="U43">
            <v>0.99</v>
          </cell>
          <cell r="V43">
            <v>0.62</v>
          </cell>
          <cell r="W43">
            <v>106.4</v>
          </cell>
          <cell r="X43">
            <v>9.6999999999999993</v>
          </cell>
          <cell r="Y43">
            <v>123.5</v>
          </cell>
          <cell r="Z43">
            <v>9.6999999999999993</v>
          </cell>
          <cell r="AA43">
            <v>227.3</v>
          </cell>
          <cell r="AB43">
            <v>60.5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74.2</v>
          </cell>
          <cell r="D44">
            <v>-5.7</v>
          </cell>
          <cell r="E44">
            <v>88.7</v>
          </cell>
          <cell r="F44">
            <v>-5.8</v>
          </cell>
          <cell r="G44">
            <v>85.4</v>
          </cell>
          <cell r="H44">
            <v>-4</v>
          </cell>
          <cell r="I44">
            <v>97.7</v>
          </cell>
          <cell r="J44">
            <v>-0.3</v>
          </cell>
          <cell r="K44">
            <v>97.9</v>
          </cell>
          <cell r="L44">
            <v>2.2999999999999998</v>
          </cell>
          <cell r="M44">
            <v>96.1</v>
          </cell>
          <cell r="N44">
            <v>-23.7</v>
          </cell>
          <cell r="O44">
            <v>136.1</v>
          </cell>
          <cell r="P44">
            <v>-2.6</v>
          </cell>
          <cell r="Q44">
            <v>3</v>
          </cell>
          <cell r="R44">
            <v>0.9</v>
          </cell>
          <cell r="S44">
            <v>0.67</v>
          </cell>
          <cell r="T44">
            <v>0.38</v>
          </cell>
          <cell r="U44">
            <v>0</v>
          </cell>
          <cell r="V44">
            <v>-0.88</v>
          </cell>
          <cell r="W44">
            <v>71.7</v>
          </cell>
          <cell r="X44">
            <v>-8.6999999999999993</v>
          </cell>
          <cell r="Y44">
            <v>85.7</v>
          </cell>
          <cell r="Z44">
            <v>-8.6999999999999993</v>
          </cell>
          <cell r="AA44">
            <v>125.2</v>
          </cell>
          <cell r="AB44">
            <v>-17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83.5</v>
          </cell>
          <cell r="D47">
            <v>-0.5</v>
          </cell>
          <cell r="E47">
            <v>104.4</v>
          </cell>
          <cell r="F47">
            <v>1.5</v>
          </cell>
          <cell r="G47">
            <v>104.9</v>
          </cell>
          <cell r="H47">
            <v>1.6</v>
          </cell>
          <cell r="I47">
            <v>95.4</v>
          </cell>
          <cell r="J47">
            <v>-3.1</v>
          </cell>
          <cell r="K47">
            <v>94.4</v>
          </cell>
          <cell r="L47">
            <v>-2.5</v>
          </cell>
          <cell r="M47">
            <v>119.4</v>
          </cell>
          <cell r="N47">
            <v>-12.1</v>
          </cell>
          <cell r="O47">
            <v>97.6</v>
          </cell>
          <cell r="P47">
            <v>-0.9</v>
          </cell>
          <cell r="Q47">
            <v>23.3</v>
          </cell>
          <cell r="R47">
            <v>2.7</v>
          </cell>
          <cell r="S47">
            <v>0.24</v>
          </cell>
          <cell r="T47">
            <v>-0.59</v>
          </cell>
          <cell r="U47">
            <v>0.54</v>
          </cell>
          <cell r="V47">
            <v>-0.25</v>
          </cell>
          <cell r="W47">
            <v>80.7</v>
          </cell>
          <cell r="X47">
            <v>-3.5</v>
          </cell>
          <cell r="Y47">
            <v>100.9</v>
          </cell>
          <cell r="Z47">
            <v>-1.7</v>
          </cell>
          <cell r="AA47">
            <v>96.3</v>
          </cell>
          <cell r="AB47">
            <v>-2.1</v>
          </cell>
          <cell r="AC47">
            <v>1.5</v>
          </cell>
          <cell r="AD47">
            <v>-74.599999999999994</v>
          </cell>
        </row>
        <row r="48">
          <cell r="B48" t="str">
            <v>小売業</v>
          </cell>
          <cell r="C48">
            <v>77.5</v>
          </cell>
          <cell r="D48">
            <v>3.2</v>
          </cell>
          <cell r="E48">
            <v>86.1</v>
          </cell>
          <cell r="F48">
            <v>3.1</v>
          </cell>
          <cell r="G48">
            <v>86.9</v>
          </cell>
          <cell r="H48">
            <v>4.4000000000000004</v>
          </cell>
          <cell r="I48">
            <v>90.9</v>
          </cell>
          <cell r="J48">
            <v>0.1</v>
          </cell>
          <cell r="K48">
            <v>90</v>
          </cell>
          <cell r="L48">
            <v>1.4</v>
          </cell>
          <cell r="M48">
            <v>112.5</v>
          </cell>
          <cell r="N48">
            <v>-16</v>
          </cell>
          <cell r="O48">
            <v>106.8</v>
          </cell>
          <cell r="P48">
            <v>6</v>
          </cell>
          <cell r="Q48">
            <v>70.8</v>
          </cell>
          <cell r="R48">
            <v>-0.5</v>
          </cell>
          <cell r="S48">
            <v>2.2000000000000002</v>
          </cell>
          <cell r="T48">
            <v>1.1100000000000001</v>
          </cell>
          <cell r="U48">
            <v>2.14</v>
          </cell>
          <cell r="V48">
            <v>0.28999999999999998</v>
          </cell>
          <cell r="W48">
            <v>74.900000000000006</v>
          </cell>
          <cell r="X48">
            <v>0</v>
          </cell>
          <cell r="Y48">
            <v>83.2</v>
          </cell>
          <cell r="Z48">
            <v>-0.1</v>
          </cell>
          <cell r="AA48">
            <v>70.8</v>
          </cell>
          <cell r="AB48">
            <v>-20.5</v>
          </cell>
          <cell r="AC48">
            <v>0.1</v>
          </cell>
          <cell r="AD48">
            <v>0</v>
          </cell>
        </row>
        <row r="49">
          <cell r="B49" t="str">
            <v>宿泊業</v>
          </cell>
          <cell r="C49">
            <v>97.1</v>
          </cell>
          <cell r="D49">
            <v>8.4</v>
          </cell>
          <cell r="E49">
            <v>103.3</v>
          </cell>
          <cell r="F49">
            <v>8.4</v>
          </cell>
          <cell r="G49">
            <v>104.9</v>
          </cell>
          <cell r="H49">
            <v>6.9</v>
          </cell>
          <cell r="I49">
            <v>112.6</v>
          </cell>
          <cell r="J49">
            <v>32</v>
          </cell>
          <cell r="K49">
            <v>110.6</v>
          </cell>
          <cell r="L49">
            <v>30.4</v>
          </cell>
          <cell r="M49">
            <v>153.6</v>
          </cell>
          <cell r="N49">
            <v>59.3</v>
          </cell>
          <cell r="O49">
            <v>66</v>
          </cell>
          <cell r="P49">
            <v>5.8</v>
          </cell>
          <cell r="Q49">
            <v>59.3</v>
          </cell>
          <cell r="R49">
            <v>0.9</v>
          </cell>
          <cell r="S49">
            <v>2.02</v>
          </cell>
          <cell r="T49">
            <v>1.5</v>
          </cell>
          <cell r="U49">
            <v>1.26</v>
          </cell>
          <cell r="V49">
            <v>0.74</v>
          </cell>
          <cell r="W49">
            <v>93.8</v>
          </cell>
          <cell r="X49">
            <v>5</v>
          </cell>
          <cell r="Y49">
            <v>99.8</v>
          </cell>
          <cell r="Z49">
            <v>5.0999999999999996</v>
          </cell>
          <cell r="AA49">
            <v>76.8</v>
          </cell>
          <cell r="AB49">
            <v>61</v>
          </cell>
          <cell r="AC49">
            <v>0</v>
          </cell>
          <cell r="AD49">
            <v>0</v>
          </cell>
        </row>
        <row r="50">
          <cell r="B50" t="str">
            <v>Ｍ一括分</v>
          </cell>
          <cell r="C50">
            <v>91.5</v>
          </cell>
          <cell r="D50">
            <v>11</v>
          </cell>
          <cell r="E50">
            <v>92.8</v>
          </cell>
          <cell r="F50">
            <v>21.3</v>
          </cell>
          <cell r="G50">
            <v>91.6</v>
          </cell>
          <cell r="H50">
            <v>19.600000000000001</v>
          </cell>
          <cell r="I50">
            <v>84.7</v>
          </cell>
          <cell r="J50">
            <v>18</v>
          </cell>
          <cell r="K50">
            <v>83.7</v>
          </cell>
          <cell r="L50">
            <v>16.399999999999999</v>
          </cell>
          <cell r="M50">
            <v>114.8</v>
          </cell>
          <cell r="N50">
            <v>82.2</v>
          </cell>
          <cell r="O50">
            <v>105.8</v>
          </cell>
          <cell r="P50">
            <v>-2.2999999999999998</v>
          </cell>
          <cell r="Q50">
            <v>89.7</v>
          </cell>
          <cell r="R50">
            <v>-7.3</v>
          </cell>
          <cell r="S50">
            <v>3.42</v>
          </cell>
          <cell r="T50">
            <v>-0.05</v>
          </cell>
          <cell r="U50">
            <v>2.12</v>
          </cell>
          <cell r="V50">
            <v>-1.51</v>
          </cell>
          <cell r="W50">
            <v>88.4</v>
          </cell>
          <cell r="X50">
            <v>7.5</v>
          </cell>
          <cell r="Y50">
            <v>89.7</v>
          </cell>
          <cell r="Z50">
            <v>17.600000000000001</v>
          </cell>
          <cell r="AA50">
            <v>120.4</v>
          </cell>
          <cell r="AB50">
            <v>62.7</v>
          </cell>
          <cell r="AC50">
            <v>0</v>
          </cell>
          <cell r="AD50">
            <v>-100</v>
          </cell>
        </row>
        <row r="51">
          <cell r="B51" t="str">
            <v>医療業</v>
          </cell>
          <cell r="C51">
            <v>79.900000000000006</v>
          </cell>
          <cell r="D51">
            <v>11.7</v>
          </cell>
          <cell r="E51">
            <v>95.6</v>
          </cell>
          <cell r="F51">
            <v>10.8</v>
          </cell>
          <cell r="G51">
            <v>90.7</v>
          </cell>
          <cell r="H51">
            <v>11</v>
          </cell>
          <cell r="I51">
            <v>91.7</v>
          </cell>
          <cell r="J51">
            <v>2.5</v>
          </cell>
          <cell r="K51">
            <v>90.7</v>
          </cell>
          <cell r="L51">
            <v>2.5</v>
          </cell>
          <cell r="M51">
            <v>122.9</v>
          </cell>
          <cell r="N51">
            <v>1.7</v>
          </cell>
          <cell r="O51">
            <v>96.4</v>
          </cell>
          <cell r="P51">
            <v>-2.2000000000000002</v>
          </cell>
          <cell r="Q51">
            <v>23</v>
          </cell>
          <cell r="R51">
            <v>-1.8</v>
          </cell>
          <cell r="S51">
            <v>1.5</v>
          </cell>
          <cell r="T51">
            <v>0.57999999999999996</v>
          </cell>
          <cell r="U51">
            <v>1.1100000000000001</v>
          </cell>
          <cell r="V51">
            <v>-0.4</v>
          </cell>
          <cell r="W51">
            <v>77.2</v>
          </cell>
          <cell r="X51">
            <v>8.3000000000000007</v>
          </cell>
          <cell r="Y51">
            <v>92.4</v>
          </cell>
          <cell r="Z51">
            <v>7.4</v>
          </cell>
          <cell r="AA51">
            <v>244.4</v>
          </cell>
          <cell r="AB51">
            <v>7</v>
          </cell>
          <cell r="AC51">
            <v>1.7</v>
          </cell>
          <cell r="AD51">
            <v>1600</v>
          </cell>
        </row>
        <row r="52">
          <cell r="B52" t="str">
            <v>Ｐ一括分</v>
          </cell>
          <cell r="C52">
            <v>82.8</v>
          </cell>
          <cell r="D52">
            <v>-3.2</v>
          </cell>
          <cell r="E52">
            <v>103.9</v>
          </cell>
          <cell r="F52">
            <v>-3.2</v>
          </cell>
          <cell r="G52">
            <v>105</v>
          </cell>
          <cell r="H52">
            <v>-0.1</v>
          </cell>
          <cell r="I52">
            <v>91.3</v>
          </cell>
          <cell r="J52">
            <v>0.6</v>
          </cell>
          <cell r="K52">
            <v>91.7</v>
          </cell>
          <cell r="L52">
            <v>1.3</v>
          </cell>
          <cell r="M52">
            <v>78.7</v>
          </cell>
          <cell r="N52">
            <v>-21.3</v>
          </cell>
          <cell r="O52">
            <v>103.3</v>
          </cell>
          <cell r="P52">
            <v>5.2</v>
          </cell>
          <cell r="Q52">
            <v>21</v>
          </cell>
          <cell r="R52">
            <v>2.4</v>
          </cell>
          <cell r="S52">
            <v>1.38</v>
          </cell>
          <cell r="T52">
            <v>0.72</v>
          </cell>
          <cell r="U52">
            <v>1.1599999999999999</v>
          </cell>
          <cell r="V52">
            <v>0.61</v>
          </cell>
          <cell r="W52">
            <v>80</v>
          </cell>
          <cell r="X52">
            <v>-6.1</v>
          </cell>
          <cell r="Y52">
            <v>100.4</v>
          </cell>
          <cell r="Z52">
            <v>-6.2</v>
          </cell>
          <cell r="AA52">
            <v>77.5</v>
          </cell>
          <cell r="AB52">
            <v>-50.5</v>
          </cell>
          <cell r="AC52">
            <v>0.5</v>
          </cell>
          <cell r="AD52">
            <v>66.7</v>
          </cell>
        </row>
        <row r="53">
          <cell r="B53" t="str">
            <v>職業紹介・派遣業</v>
          </cell>
          <cell r="C53">
            <v>102.2</v>
          </cell>
          <cell r="D53">
            <v>8.8000000000000007</v>
          </cell>
          <cell r="E53">
            <v>104.6</v>
          </cell>
          <cell r="F53">
            <v>9.1999999999999993</v>
          </cell>
          <cell r="G53">
            <v>104.5</v>
          </cell>
          <cell r="H53">
            <v>7.6</v>
          </cell>
          <cell r="I53">
            <v>105</v>
          </cell>
          <cell r="J53">
            <v>9.3000000000000007</v>
          </cell>
          <cell r="K53">
            <v>105.5</v>
          </cell>
          <cell r="L53">
            <v>8.9</v>
          </cell>
          <cell r="M53">
            <v>97.4</v>
          </cell>
          <cell r="N53">
            <v>19.100000000000001</v>
          </cell>
          <cell r="O53">
            <v>124</v>
          </cell>
          <cell r="P53">
            <v>-2.1</v>
          </cell>
          <cell r="Q53">
            <v>18.899999999999999</v>
          </cell>
          <cell r="R53">
            <v>-6.1</v>
          </cell>
          <cell r="S53">
            <v>5.24</v>
          </cell>
          <cell r="T53">
            <v>-3.29</v>
          </cell>
          <cell r="U53">
            <v>7.16</v>
          </cell>
          <cell r="V53">
            <v>-2.19</v>
          </cell>
          <cell r="W53">
            <v>98.7</v>
          </cell>
          <cell r="X53">
            <v>5.4</v>
          </cell>
          <cell r="Y53">
            <v>101.1</v>
          </cell>
          <cell r="Z53">
            <v>5.9</v>
          </cell>
          <cell r="AA53">
            <v>105.3</v>
          </cell>
          <cell r="AB53">
            <v>28.9</v>
          </cell>
          <cell r="AC53">
            <v>8.3000000000000007</v>
          </cell>
          <cell r="AD53">
            <v>-57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91</v>
          </cell>
          <cell r="D55">
            <v>2.1</v>
          </cell>
          <cell r="E55">
            <v>96</v>
          </cell>
          <cell r="F55">
            <v>-5.8</v>
          </cell>
          <cell r="G55">
            <v>95.1</v>
          </cell>
          <cell r="H55">
            <v>-5.6</v>
          </cell>
          <cell r="I55">
            <v>95</v>
          </cell>
          <cell r="J55">
            <v>-4.5999999999999996</v>
          </cell>
          <cell r="K55">
            <v>94.1</v>
          </cell>
          <cell r="L55">
            <v>-4.5999999999999996</v>
          </cell>
          <cell r="M55">
            <v>110</v>
          </cell>
          <cell r="N55">
            <v>-5.4</v>
          </cell>
          <cell r="O55">
            <v>92.5</v>
          </cell>
          <cell r="P55">
            <v>-4.7</v>
          </cell>
          <cell r="Q55">
            <v>36.700000000000003</v>
          </cell>
          <cell r="R55">
            <v>6.6</v>
          </cell>
          <cell r="S55">
            <v>2.7</v>
          </cell>
          <cell r="T55">
            <v>1.4</v>
          </cell>
          <cell r="U55">
            <v>4.21</v>
          </cell>
          <cell r="V55">
            <v>2.85</v>
          </cell>
          <cell r="W55">
            <v>87.9</v>
          </cell>
          <cell r="X55">
            <v>-1</v>
          </cell>
          <cell r="Y55">
            <v>92.8</v>
          </cell>
          <cell r="Z55">
            <v>-8.6999999999999993</v>
          </cell>
          <cell r="AA55">
            <v>106.8</v>
          </cell>
          <cell r="AB55">
            <v>-9.9</v>
          </cell>
          <cell r="AC55">
            <v>56.3</v>
          </cell>
          <cell r="AD55">
            <v>6937.5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85</v>
          </cell>
          <cell r="D198">
            <v>1.3</v>
          </cell>
          <cell r="E198">
            <v>102.2</v>
          </cell>
          <cell r="F198">
            <v>1.2</v>
          </cell>
          <cell r="G198">
            <v>101.7</v>
          </cell>
          <cell r="H198">
            <v>2.2999999999999998</v>
          </cell>
          <cell r="I198">
            <v>96.6</v>
          </cell>
          <cell r="J198">
            <v>1.6</v>
          </cell>
          <cell r="K198">
            <v>95.1</v>
          </cell>
          <cell r="L198">
            <v>2.2999999999999998</v>
          </cell>
          <cell r="M198">
            <v>117</v>
          </cell>
          <cell r="N198">
            <v>-5</v>
          </cell>
          <cell r="O198">
            <v>93.1</v>
          </cell>
          <cell r="P198">
            <v>-1.5</v>
          </cell>
          <cell r="Q198" t="str">
            <v>-</v>
          </cell>
          <cell r="R198" t="str">
            <v>-</v>
          </cell>
          <cell r="S198">
            <v>0.88</v>
          </cell>
          <cell r="T198">
            <v>0.08</v>
          </cell>
          <cell r="U198">
            <v>1.05</v>
          </cell>
          <cell r="V198">
            <v>0.14000000000000001</v>
          </cell>
          <cell r="W198">
            <v>82.1</v>
          </cell>
          <cell r="X198">
            <v>-1.8</v>
          </cell>
          <cell r="Y198">
            <v>98.7</v>
          </cell>
          <cell r="Z198">
            <v>-2</v>
          </cell>
          <cell r="AA198">
            <v>109</v>
          </cell>
          <cell r="AB198">
            <v>-11</v>
          </cell>
          <cell r="AC198">
            <v>6</v>
          </cell>
          <cell r="AD198">
            <v>17.600000000000001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60.2</v>
          </cell>
          <cell r="D200">
            <v>-23.7</v>
          </cell>
          <cell r="E200">
            <v>76</v>
          </cell>
          <cell r="F200">
            <v>-11.2</v>
          </cell>
          <cell r="G200">
            <v>76</v>
          </cell>
          <cell r="H200">
            <v>-10.3</v>
          </cell>
          <cell r="I200">
            <v>99.9</v>
          </cell>
          <cell r="J200">
            <v>-0.7</v>
          </cell>
          <cell r="K200">
            <v>100.1</v>
          </cell>
          <cell r="L200">
            <v>1.1000000000000001</v>
          </cell>
          <cell r="M200">
            <v>97.9</v>
          </cell>
          <cell r="N200">
            <v>-16.3</v>
          </cell>
          <cell r="O200">
            <v>83.7</v>
          </cell>
          <cell r="P200">
            <v>4.2</v>
          </cell>
          <cell r="Q200" t="str">
            <v>-</v>
          </cell>
          <cell r="R200" t="str">
            <v>-</v>
          </cell>
          <cell r="S200">
            <v>0.85</v>
          </cell>
          <cell r="T200">
            <v>0.56999999999999995</v>
          </cell>
          <cell r="U200">
            <v>0.09</v>
          </cell>
          <cell r="V200">
            <v>-0.94</v>
          </cell>
          <cell r="W200">
            <v>58.2</v>
          </cell>
          <cell r="X200">
            <v>-26</v>
          </cell>
          <cell r="Y200">
            <v>73.400000000000006</v>
          </cell>
          <cell r="Z200">
            <v>-14</v>
          </cell>
          <cell r="AA200">
            <v>77</v>
          </cell>
          <cell r="AB200">
            <v>-21.1</v>
          </cell>
          <cell r="AC200">
            <v>0.4</v>
          </cell>
          <cell r="AD200">
            <v>-99.1</v>
          </cell>
        </row>
        <row r="201">
          <cell r="B201" t="str">
            <v>製造業</v>
          </cell>
          <cell r="C201">
            <v>87.6</v>
          </cell>
          <cell r="D201">
            <v>-3.2</v>
          </cell>
          <cell r="E201">
            <v>105.6</v>
          </cell>
          <cell r="F201">
            <v>-3.8</v>
          </cell>
          <cell r="G201">
            <v>103.7</v>
          </cell>
          <cell r="H201">
            <v>-2.7</v>
          </cell>
          <cell r="I201">
            <v>98.7</v>
          </cell>
          <cell r="J201">
            <v>-0.7</v>
          </cell>
          <cell r="K201">
            <v>98</v>
          </cell>
          <cell r="L201">
            <v>1</v>
          </cell>
          <cell r="M201">
            <v>106</v>
          </cell>
          <cell r="N201">
            <v>-16.100000000000001</v>
          </cell>
          <cell r="O201">
            <v>93.5</v>
          </cell>
          <cell r="P201">
            <v>-4.3</v>
          </cell>
          <cell r="Q201" t="str">
            <v>-</v>
          </cell>
          <cell r="R201" t="str">
            <v>-</v>
          </cell>
          <cell r="S201">
            <v>0.65</v>
          </cell>
          <cell r="T201">
            <v>0.16</v>
          </cell>
          <cell r="U201">
            <v>0.92</v>
          </cell>
          <cell r="V201">
            <v>7.0000000000000007E-2</v>
          </cell>
          <cell r="W201">
            <v>84.6</v>
          </cell>
          <cell r="X201">
            <v>-6.2</v>
          </cell>
          <cell r="Y201">
            <v>102</v>
          </cell>
          <cell r="Z201">
            <v>-6.8</v>
          </cell>
          <cell r="AA201">
            <v>123.8</v>
          </cell>
          <cell r="AB201">
            <v>-12.1</v>
          </cell>
          <cell r="AC201">
            <v>4.8</v>
          </cell>
          <cell r="AD201">
            <v>200</v>
          </cell>
        </row>
        <row r="202">
          <cell r="B202" t="str">
            <v>電気・ガス・熱供給・水道業</v>
          </cell>
          <cell r="C202">
            <v>94.1</v>
          </cell>
          <cell r="D202">
            <v>4.7</v>
          </cell>
          <cell r="E202">
            <v>119</v>
          </cell>
          <cell r="F202">
            <v>4.5999999999999996</v>
          </cell>
          <cell r="G202">
            <v>112.4</v>
          </cell>
          <cell r="H202">
            <v>-0.9</v>
          </cell>
          <cell r="I202">
            <v>93.7</v>
          </cell>
          <cell r="J202">
            <v>9.1999999999999993</v>
          </cell>
          <cell r="K202">
            <v>91.1</v>
          </cell>
          <cell r="L202">
            <v>4.5999999999999996</v>
          </cell>
          <cell r="M202">
            <v>127.5</v>
          </cell>
          <cell r="N202">
            <v>82.9</v>
          </cell>
          <cell r="O202">
            <v>106.4</v>
          </cell>
          <cell r="P202">
            <v>1.6</v>
          </cell>
          <cell r="Q202" t="str">
            <v>-</v>
          </cell>
          <cell r="R202" t="str">
            <v>-</v>
          </cell>
          <cell r="S202">
            <v>0</v>
          </cell>
          <cell r="T202">
            <v>0</v>
          </cell>
          <cell r="U202">
            <v>0.7</v>
          </cell>
          <cell r="V202">
            <v>0.6</v>
          </cell>
          <cell r="W202">
            <v>90.9</v>
          </cell>
          <cell r="X202">
            <v>1.5</v>
          </cell>
          <cell r="Y202">
            <v>115</v>
          </cell>
          <cell r="Z202">
            <v>1.3</v>
          </cell>
          <cell r="AA202">
            <v>200</v>
          </cell>
          <cell r="AB202">
            <v>68.5</v>
          </cell>
          <cell r="AC202">
            <v>0.8</v>
          </cell>
          <cell r="AD202">
            <v>14.3</v>
          </cell>
        </row>
        <row r="203">
          <cell r="B203" t="str">
            <v>情報通信業</v>
          </cell>
          <cell r="C203">
            <v>108.4</v>
          </cell>
          <cell r="D203">
            <v>-4.4000000000000004</v>
          </cell>
          <cell r="E203">
            <v>137.69999999999999</v>
          </cell>
          <cell r="F203">
            <v>-4.4000000000000004</v>
          </cell>
          <cell r="G203">
            <v>133.1</v>
          </cell>
          <cell r="H203">
            <v>-1.6</v>
          </cell>
          <cell r="I203">
            <v>95.3</v>
          </cell>
          <cell r="J203">
            <v>9.1999999999999993</v>
          </cell>
          <cell r="K203">
            <v>94.2</v>
          </cell>
          <cell r="L203">
            <v>9.1999999999999993</v>
          </cell>
          <cell r="M203">
            <v>109.5</v>
          </cell>
          <cell r="N203">
            <v>10.5</v>
          </cell>
          <cell r="O203">
            <v>122.5</v>
          </cell>
          <cell r="P203">
            <v>-3.1</v>
          </cell>
          <cell r="Q203" t="str">
            <v>-</v>
          </cell>
          <cell r="R203" t="str">
            <v>-</v>
          </cell>
          <cell r="S203">
            <v>0.16</v>
          </cell>
          <cell r="T203">
            <v>0.16</v>
          </cell>
          <cell r="U203">
            <v>0.36</v>
          </cell>
          <cell r="V203">
            <v>0.2</v>
          </cell>
          <cell r="W203">
            <v>104.7</v>
          </cell>
          <cell r="X203">
            <v>-7.4</v>
          </cell>
          <cell r="Y203">
            <v>133</v>
          </cell>
          <cell r="Z203">
            <v>-7.4</v>
          </cell>
          <cell r="AA203">
            <v>209.2</v>
          </cell>
          <cell r="AB203">
            <v>-25.6</v>
          </cell>
          <cell r="AC203">
            <v>0.5</v>
          </cell>
          <cell r="AD203">
            <v>-28.6</v>
          </cell>
        </row>
        <row r="204">
          <cell r="B204" t="str">
            <v>運輸業，郵便業</v>
          </cell>
          <cell r="C204">
            <v>72.2</v>
          </cell>
          <cell r="D204">
            <v>10.9</v>
          </cell>
          <cell r="E204">
            <v>80.3</v>
          </cell>
          <cell r="F204">
            <v>7.2</v>
          </cell>
          <cell r="G204">
            <v>86.1</v>
          </cell>
          <cell r="H204">
            <v>6.7</v>
          </cell>
          <cell r="I204">
            <v>90.2</v>
          </cell>
          <cell r="J204">
            <v>9.6</v>
          </cell>
          <cell r="K204">
            <v>94.6</v>
          </cell>
          <cell r="L204">
            <v>9.9</v>
          </cell>
          <cell r="M204">
            <v>71.3</v>
          </cell>
          <cell r="N204">
            <v>7.9</v>
          </cell>
          <cell r="O204">
            <v>104.7</v>
          </cell>
          <cell r="P204">
            <v>-8.9</v>
          </cell>
          <cell r="Q204" t="str">
            <v>-</v>
          </cell>
          <cell r="R204" t="str">
            <v>-</v>
          </cell>
          <cell r="S204">
            <v>0.28000000000000003</v>
          </cell>
          <cell r="T204">
            <v>-0.21</v>
          </cell>
          <cell r="U204">
            <v>0.88</v>
          </cell>
          <cell r="V204">
            <v>0.3</v>
          </cell>
          <cell r="W204">
            <v>69.8</v>
          </cell>
          <cell r="X204">
            <v>7.6</v>
          </cell>
          <cell r="Y204">
            <v>77.599999999999994</v>
          </cell>
          <cell r="Z204">
            <v>3.9</v>
          </cell>
          <cell r="AA204">
            <v>55.8</v>
          </cell>
          <cell r="AB204">
            <v>11.4</v>
          </cell>
          <cell r="AC204">
            <v>15.5</v>
          </cell>
          <cell r="AD204">
            <v>0</v>
          </cell>
        </row>
        <row r="205">
          <cell r="B205" t="str">
            <v>卸売業，小売業</v>
          </cell>
          <cell r="C205">
            <v>81.5</v>
          </cell>
          <cell r="D205">
            <v>-1.9</v>
          </cell>
          <cell r="E205">
            <v>97.8</v>
          </cell>
          <cell r="F205">
            <v>-1.2</v>
          </cell>
          <cell r="G205">
            <v>97.7</v>
          </cell>
          <cell r="H205">
            <v>0.1</v>
          </cell>
          <cell r="I205">
            <v>96.6</v>
          </cell>
          <cell r="J205">
            <v>-3.6</v>
          </cell>
          <cell r="K205">
            <v>93.3</v>
          </cell>
          <cell r="L205">
            <v>-2.6</v>
          </cell>
          <cell r="M205">
            <v>151</v>
          </cell>
          <cell r="N205">
            <v>-12.7</v>
          </cell>
          <cell r="O205">
            <v>81.099999999999994</v>
          </cell>
          <cell r="P205">
            <v>2.4</v>
          </cell>
          <cell r="Q205" t="str">
            <v>-</v>
          </cell>
          <cell r="R205" t="str">
            <v>-</v>
          </cell>
          <cell r="S205">
            <v>2.0499999999999998</v>
          </cell>
          <cell r="T205">
            <v>1.38</v>
          </cell>
          <cell r="U205">
            <v>1.77</v>
          </cell>
          <cell r="V205">
            <v>0.8</v>
          </cell>
          <cell r="W205">
            <v>78.7</v>
          </cell>
          <cell r="X205">
            <v>-5.0999999999999996</v>
          </cell>
          <cell r="Y205">
            <v>94.5</v>
          </cell>
          <cell r="Z205">
            <v>-4.3</v>
          </cell>
          <cell r="AA205">
            <v>99.4</v>
          </cell>
          <cell r="AB205">
            <v>-16.3</v>
          </cell>
          <cell r="AC205">
            <v>1.6</v>
          </cell>
          <cell r="AD205">
            <v>-71.400000000000006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93.9</v>
          </cell>
          <cell r="D207">
            <v>-10.3</v>
          </cell>
          <cell r="E207">
            <v>118.7</v>
          </cell>
          <cell r="F207">
            <v>-10.3</v>
          </cell>
          <cell r="G207">
            <v>119.5</v>
          </cell>
          <cell r="H207">
            <v>-3.6</v>
          </cell>
          <cell r="I207">
            <v>93.7</v>
          </cell>
          <cell r="J207">
            <v>0.3</v>
          </cell>
          <cell r="K207">
            <v>92.3</v>
          </cell>
          <cell r="L207">
            <v>2.2000000000000002</v>
          </cell>
          <cell r="M207">
            <v>158.80000000000001</v>
          </cell>
          <cell r="N207">
            <v>-34.200000000000003</v>
          </cell>
          <cell r="O207">
            <v>103.5</v>
          </cell>
          <cell r="P207">
            <v>23.4</v>
          </cell>
          <cell r="Q207" t="str">
            <v>-</v>
          </cell>
          <cell r="R207" t="str">
            <v>-</v>
          </cell>
          <cell r="S207">
            <v>0</v>
          </cell>
          <cell r="T207">
            <v>0</v>
          </cell>
          <cell r="U207">
            <v>0.5</v>
          </cell>
          <cell r="V207">
            <v>-0.71</v>
          </cell>
          <cell r="W207">
            <v>90.7</v>
          </cell>
          <cell r="X207">
            <v>-13.1</v>
          </cell>
          <cell r="Y207">
            <v>114.7</v>
          </cell>
          <cell r="Z207">
            <v>-13</v>
          </cell>
          <cell r="AA207">
            <v>86.4</v>
          </cell>
          <cell r="AB207">
            <v>-81.7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87.8</v>
          </cell>
          <cell r="D208">
            <v>1.9</v>
          </cell>
          <cell r="E208">
            <v>107.3</v>
          </cell>
          <cell r="F208">
            <v>1.8</v>
          </cell>
          <cell r="G208">
            <v>107.1</v>
          </cell>
          <cell r="H208">
            <v>3.6</v>
          </cell>
          <cell r="I208">
            <v>101.2</v>
          </cell>
          <cell r="J208">
            <v>7.1</v>
          </cell>
          <cell r="K208">
            <v>99.2</v>
          </cell>
          <cell r="L208">
            <v>7.2</v>
          </cell>
          <cell r="M208">
            <v>121.1</v>
          </cell>
          <cell r="N208">
            <v>5.5</v>
          </cell>
          <cell r="O208">
            <v>122.6</v>
          </cell>
          <cell r="P208">
            <v>10.3</v>
          </cell>
          <cell r="Q208" t="str">
            <v>-</v>
          </cell>
          <cell r="R208" t="str">
            <v>-</v>
          </cell>
          <cell r="S208">
            <v>0</v>
          </cell>
          <cell r="T208">
            <v>0</v>
          </cell>
          <cell r="U208">
            <v>0.06</v>
          </cell>
          <cell r="V208">
            <v>0.06</v>
          </cell>
          <cell r="W208">
            <v>84.8</v>
          </cell>
          <cell r="X208">
            <v>-1.3</v>
          </cell>
          <cell r="Y208">
            <v>103.7</v>
          </cell>
          <cell r="Z208">
            <v>-1.3</v>
          </cell>
          <cell r="AA208">
            <v>111.3</v>
          </cell>
          <cell r="AB208">
            <v>-20.399999999999999</v>
          </cell>
          <cell r="AC208">
            <v>0.2</v>
          </cell>
          <cell r="AD208">
            <v>0</v>
          </cell>
        </row>
        <row r="209">
          <cell r="B209" t="str">
            <v>宿泊業，飲食サービス業</v>
          </cell>
          <cell r="C209">
            <v>108.7</v>
          </cell>
          <cell r="D209">
            <v>-13.5</v>
          </cell>
          <cell r="E209">
            <v>116.8</v>
          </cell>
          <cell r="F209">
            <v>-4.8</v>
          </cell>
          <cell r="G209">
            <v>117.3</v>
          </cell>
          <cell r="H209">
            <v>-6.6</v>
          </cell>
          <cell r="I209">
            <v>112.3</v>
          </cell>
          <cell r="J209">
            <v>23.3</v>
          </cell>
          <cell r="K209">
            <v>108.8</v>
          </cell>
          <cell r="L209">
            <v>21.7</v>
          </cell>
          <cell r="M209">
            <v>162.69999999999999</v>
          </cell>
          <cell r="N209">
            <v>41.8</v>
          </cell>
          <cell r="O209">
            <v>65.7</v>
          </cell>
          <cell r="P209">
            <v>33.299999999999997</v>
          </cell>
          <cell r="Q209" t="str">
            <v>-</v>
          </cell>
          <cell r="R209" t="str">
            <v>-</v>
          </cell>
          <cell r="S209">
            <v>2.13</v>
          </cell>
          <cell r="T209">
            <v>2.13</v>
          </cell>
          <cell r="U209">
            <v>2.75</v>
          </cell>
          <cell r="V209">
            <v>2.08</v>
          </cell>
          <cell r="W209">
            <v>105</v>
          </cell>
          <cell r="X209">
            <v>-16.2</v>
          </cell>
          <cell r="Y209">
            <v>112.9</v>
          </cell>
          <cell r="Z209">
            <v>-7.7</v>
          </cell>
          <cell r="AA209">
            <v>110.2</v>
          </cell>
          <cell r="AB209">
            <v>25.9</v>
          </cell>
          <cell r="AC209">
            <v>0</v>
          </cell>
          <cell r="AD209">
            <v>-100</v>
          </cell>
        </row>
        <row r="210">
          <cell r="B210" t="str">
            <v>生活関連サービス業，娯楽業</v>
          </cell>
          <cell r="C210">
            <v>72.8</v>
          </cell>
          <cell r="D210">
            <v>26</v>
          </cell>
          <cell r="E210">
            <v>81.8</v>
          </cell>
          <cell r="F210">
            <v>25.8</v>
          </cell>
          <cell r="G210">
            <v>81.8</v>
          </cell>
          <cell r="H210">
            <v>24.1</v>
          </cell>
          <cell r="I210">
            <v>89.1</v>
          </cell>
          <cell r="J210">
            <v>18.3</v>
          </cell>
          <cell r="K210">
            <v>91.5</v>
          </cell>
          <cell r="L210">
            <v>14.4</v>
          </cell>
          <cell r="M210">
            <v>62.4</v>
          </cell>
          <cell r="N210">
            <v>144.69999999999999</v>
          </cell>
          <cell r="O210">
            <v>146.6</v>
          </cell>
          <cell r="P210">
            <v>8.6999999999999993</v>
          </cell>
          <cell r="Q210" t="str">
            <v>-</v>
          </cell>
          <cell r="R210" t="str">
            <v>-</v>
          </cell>
          <cell r="S210">
            <v>0.03</v>
          </cell>
          <cell r="T210">
            <v>0.03</v>
          </cell>
          <cell r="U210">
            <v>0.83</v>
          </cell>
          <cell r="V210">
            <v>0.83</v>
          </cell>
          <cell r="W210">
            <v>70.3</v>
          </cell>
          <cell r="X210">
            <v>22</v>
          </cell>
          <cell r="Y210">
            <v>79</v>
          </cell>
          <cell r="Z210">
            <v>21.9</v>
          </cell>
          <cell r="AA210">
            <v>81.900000000000006</v>
          </cell>
          <cell r="AB210">
            <v>65.099999999999994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85.5</v>
          </cell>
          <cell r="D211">
            <v>0</v>
          </cell>
          <cell r="E211">
            <v>106.2</v>
          </cell>
          <cell r="F211">
            <v>-0.1</v>
          </cell>
          <cell r="G211">
            <v>109.1</v>
          </cell>
          <cell r="H211">
            <v>0</v>
          </cell>
          <cell r="I211">
            <v>103.7</v>
          </cell>
          <cell r="J211">
            <v>3.8</v>
          </cell>
          <cell r="K211">
            <v>93.1</v>
          </cell>
          <cell r="L211">
            <v>3.8</v>
          </cell>
          <cell r="M211">
            <v>256.39999999999998</v>
          </cell>
          <cell r="N211">
            <v>3.6</v>
          </cell>
          <cell r="O211">
            <v>113.4</v>
          </cell>
          <cell r="P211">
            <v>1.7</v>
          </cell>
          <cell r="Q211" t="str">
            <v>-</v>
          </cell>
          <cell r="R211" t="str">
            <v>-</v>
          </cell>
          <cell r="S211">
            <v>0.06</v>
          </cell>
          <cell r="T211">
            <v>-0.03</v>
          </cell>
          <cell r="U211">
            <v>0.05</v>
          </cell>
          <cell r="V211">
            <v>-0.03</v>
          </cell>
          <cell r="W211">
            <v>82.6</v>
          </cell>
          <cell r="X211">
            <v>-3.1</v>
          </cell>
          <cell r="Y211">
            <v>102.6</v>
          </cell>
          <cell r="Z211">
            <v>-3.2</v>
          </cell>
          <cell r="AA211">
            <v>17.600000000000001</v>
          </cell>
          <cell r="AB211">
            <v>-7.4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84.1</v>
          </cell>
          <cell r="D212">
            <v>5.4</v>
          </cell>
          <cell r="E212">
            <v>103</v>
          </cell>
          <cell r="F212">
            <v>4.8</v>
          </cell>
          <cell r="G212">
            <v>100.2</v>
          </cell>
          <cell r="H212">
            <v>6.4</v>
          </cell>
          <cell r="I212">
            <v>93.6</v>
          </cell>
          <cell r="J212">
            <v>1.2</v>
          </cell>
          <cell r="K212">
            <v>93.1</v>
          </cell>
          <cell r="L212">
            <v>1.6</v>
          </cell>
          <cell r="M212">
            <v>109.3</v>
          </cell>
          <cell r="N212">
            <v>-9.1999999999999993</v>
          </cell>
          <cell r="O212">
            <v>85.1</v>
          </cell>
          <cell r="P212">
            <v>0.8</v>
          </cell>
          <cell r="Q212" t="str">
            <v>-</v>
          </cell>
          <cell r="R212" t="str">
            <v>-</v>
          </cell>
          <cell r="S212">
            <v>0.91</v>
          </cell>
          <cell r="T212">
            <v>-0.02</v>
          </cell>
          <cell r="U212">
            <v>0.8</v>
          </cell>
          <cell r="V212">
            <v>0.11</v>
          </cell>
          <cell r="W212">
            <v>81.3</v>
          </cell>
          <cell r="X212">
            <v>2.1</v>
          </cell>
          <cell r="Y212">
            <v>99.5</v>
          </cell>
          <cell r="Z212">
            <v>1.5</v>
          </cell>
          <cell r="AA212">
            <v>174.8</v>
          </cell>
          <cell r="AB212">
            <v>-15.1</v>
          </cell>
          <cell r="AC212">
            <v>2.9</v>
          </cell>
          <cell r="AD212">
            <v>1350</v>
          </cell>
        </row>
        <row r="213">
          <cell r="B213" t="str">
            <v>複合サービス事業</v>
          </cell>
          <cell r="C213">
            <v>82.6</v>
          </cell>
          <cell r="D213">
            <v>7.4</v>
          </cell>
          <cell r="E213">
            <v>90.4</v>
          </cell>
          <cell r="F213">
            <v>0.6</v>
          </cell>
          <cell r="G213">
            <v>92.5</v>
          </cell>
          <cell r="H213">
            <v>3.4</v>
          </cell>
          <cell r="I213">
            <v>89.9</v>
          </cell>
          <cell r="J213">
            <v>-5.9</v>
          </cell>
          <cell r="K213">
            <v>92.6</v>
          </cell>
          <cell r="L213">
            <v>-3.3</v>
          </cell>
          <cell r="M213">
            <v>46.3</v>
          </cell>
          <cell r="N213">
            <v>-48.8</v>
          </cell>
          <cell r="O213">
            <v>92.8</v>
          </cell>
          <cell r="P213">
            <v>-6.6</v>
          </cell>
          <cell r="Q213" t="str">
            <v>-</v>
          </cell>
          <cell r="R213" t="str">
            <v>-</v>
          </cell>
          <cell r="S213">
            <v>2.63</v>
          </cell>
          <cell r="T213">
            <v>-0.6</v>
          </cell>
          <cell r="U213">
            <v>4</v>
          </cell>
          <cell r="V213">
            <v>1.1200000000000001</v>
          </cell>
          <cell r="W213">
            <v>79.8</v>
          </cell>
          <cell r="X213">
            <v>4</v>
          </cell>
          <cell r="Y213">
            <v>87.3</v>
          </cell>
          <cell r="Z213">
            <v>-2.6</v>
          </cell>
          <cell r="AA213">
            <v>55.6</v>
          </cell>
          <cell r="AB213">
            <v>-42</v>
          </cell>
          <cell r="AC213">
            <v>47</v>
          </cell>
          <cell r="AD213">
            <v>168.6</v>
          </cell>
        </row>
        <row r="214">
          <cell r="B214" t="str">
            <v>サービス業（他に分類されないもの）</v>
          </cell>
          <cell r="C214">
            <v>91.7</v>
          </cell>
          <cell r="D214">
            <v>7.6</v>
          </cell>
          <cell r="E214">
            <v>97.7</v>
          </cell>
          <cell r="F214">
            <v>0.2</v>
          </cell>
          <cell r="G214">
            <v>96.7</v>
          </cell>
          <cell r="H214">
            <v>0</v>
          </cell>
          <cell r="I214">
            <v>97.9</v>
          </cell>
          <cell r="J214">
            <v>0.6</v>
          </cell>
          <cell r="K214">
            <v>96.7</v>
          </cell>
          <cell r="L214">
            <v>0.1</v>
          </cell>
          <cell r="M214">
            <v>114.6</v>
          </cell>
          <cell r="N214">
            <v>6.3</v>
          </cell>
          <cell r="O214">
            <v>96.1</v>
          </cell>
          <cell r="P214">
            <v>-9.3000000000000007</v>
          </cell>
          <cell r="Q214" t="str">
            <v>-</v>
          </cell>
          <cell r="R214" t="str">
            <v>-</v>
          </cell>
          <cell r="S214">
            <v>2.33</v>
          </cell>
          <cell r="T214">
            <v>-0.28999999999999998</v>
          </cell>
          <cell r="U214">
            <v>3.18</v>
          </cell>
          <cell r="V214">
            <v>0.31</v>
          </cell>
          <cell r="W214">
            <v>88.6</v>
          </cell>
          <cell r="X214">
            <v>4.4000000000000004</v>
          </cell>
          <cell r="Y214">
            <v>94.4</v>
          </cell>
          <cell r="Z214">
            <v>-2.9</v>
          </cell>
          <cell r="AA214">
            <v>109.7</v>
          </cell>
          <cell r="AB214">
            <v>3.1</v>
          </cell>
          <cell r="AC214">
            <v>50.2</v>
          </cell>
          <cell r="AD214">
            <v>3485.7</v>
          </cell>
        </row>
        <row r="215">
          <cell r="B215" t="str">
            <v>食料品・たばこ</v>
          </cell>
          <cell r="C215">
            <v>82.3</v>
          </cell>
          <cell r="D215">
            <v>-9.8000000000000007</v>
          </cell>
          <cell r="E215">
            <v>101.6</v>
          </cell>
          <cell r="F215">
            <v>-9.8000000000000007</v>
          </cell>
          <cell r="G215">
            <v>101.1</v>
          </cell>
          <cell r="H215">
            <v>-8.8000000000000007</v>
          </cell>
          <cell r="I215">
            <v>95.7</v>
          </cell>
          <cell r="J215">
            <v>-3.9</v>
          </cell>
          <cell r="K215">
            <v>96.1</v>
          </cell>
          <cell r="L215">
            <v>-2.9</v>
          </cell>
          <cell r="M215">
            <v>90.8</v>
          </cell>
          <cell r="N215">
            <v>-14.4</v>
          </cell>
          <cell r="O215">
            <v>99.3</v>
          </cell>
          <cell r="P215">
            <v>0.5</v>
          </cell>
          <cell r="Q215" t="str">
            <v>-</v>
          </cell>
          <cell r="R215" t="str">
            <v>-</v>
          </cell>
          <cell r="S215">
            <v>0.66</v>
          </cell>
          <cell r="T215">
            <v>0.19</v>
          </cell>
          <cell r="U215">
            <v>1.31</v>
          </cell>
          <cell r="V215">
            <v>0.2</v>
          </cell>
          <cell r="W215">
            <v>79.5</v>
          </cell>
          <cell r="X215">
            <v>-12.5</v>
          </cell>
          <cell r="Y215">
            <v>98.2</v>
          </cell>
          <cell r="Z215">
            <v>-12.6</v>
          </cell>
          <cell r="AA215">
            <v>107.9</v>
          </cell>
          <cell r="AB215">
            <v>-18.600000000000001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120.7</v>
          </cell>
          <cell r="D216">
            <v>6.5</v>
          </cell>
          <cell r="E216">
            <v>137.69999999999999</v>
          </cell>
          <cell r="F216">
            <v>6.4</v>
          </cell>
          <cell r="G216">
            <v>125.7</v>
          </cell>
          <cell r="H216">
            <v>2.4</v>
          </cell>
          <cell r="I216">
            <v>98.9</v>
          </cell>
          <cell r="J216">
            <v>7.5</v>
          </cell>
          <cell r="K216">
            <v>93.4</v>
          </cell>
          <cell r="L216">
            <v>4.7</v>
          </cell>
          <cell r="M216">
            <v>206</v>
          </cell>
          <cell r="N216">
            <v>41.9</v>
          </cell>
          <cell r="O216">
            <v>100.4</v>
          </cell>
          <cell r="P216">
            <v>-0.7</v>
          </cell>
          <cell r="Q216" t="str">
            <v>-</v>
          </cell>
          <cell r="R216" t="str">
            <v>-</v>
          </cell>
          <cell r="S216">
            <v>1.69</v>
          </cell>
          <cell r="T216">
            <v>1.69</v>
          </cell>
          <cell r="U216">
            <v>0.66</v>
          </cell>
          <cell r="V216">
            <v>0.14000000000000001</v>
          </cell>
          <cell r="W216">
            <v>116.6</v>
          </cell>
          <cell r="X216">
            <v>3.2</v>
          </cell>
          <cell r="Y216">
            <v>133</v>
          </cell>
          <cell r="Z216">
            <v>3.1</v>
          </cell>
          <cell r="AA216">
            <v>381.4</v>
          </cell>
          <cell r="AB216">
            <v>44.5</v>
          </cell>
          <cell r="AC216">
            <v>2.4</v>
          </cell>
          <cell r="AD216">
            <v>26.3</v>
          </cell>
        </row>
        <row r="217">
          <cell r="B217" t="str">
            <v>木材・木製品</v>
          </cell>
          <cell r="C217">
            <v>88.7</v>
          </cell>
          <cell r="D217">
            <v>-3.3</v>
          </cell>
          <cell r="E217">
            <v>104.5</v>
          </cell>
          <cell r="F217">
            <v>-2.7</v>
          </cell>
          <cell r="G217">
            <v>105.1</v>
          </cell>
          <cell r="H217">
            <v>1.7</v>
          </cell>
          <cell r="I217">
            <v>86.2</v>
          </cell>
          <cell r="J217">
            <v>-8.8000000000000007</v>
          </cell>
          <cell r="K217">
            <v>89.6</v>
          </cell>
          <cell r="L217">
            <v>-2.2000000000000002</v>
          </cell>
          <cell r="M217">
            <v>61.1</v>
          </cell>
          <cell r="N217">
            <v>-46.8</v>
          </cell>
          <cell r="O217">
            <v>99.5</v>
          </cell>
          <cell r="P217">
            <v>-5.0999999999999996</v>
          </cell>
          <cell r="Q217" t="str">
            <v>-</v>
          </cell>
          <cell r="R217" t="str">
            <v>-</v>
          </cell>
          <cell r="S217">
            <v>0.34</v>
          </cell>
          <cell r="T217">
            <v>-0.72</v>
          </cell>
          <cell r="U217">
            <v>1.55</v>
          </cell>
          <cell r="V217">
            <v>-1.1399999999999999</v>
          </cell>
          <cell r="W217">
            <v>85.7</v>
          </cell>
          <cell r="X217">
            <v>-6.2</v>
          </cell>
          <cell r="Y217">
            <v>101</v>
          </cell>
          <cell r="Z217">
            <v>-5.7</v>
          </cell>
          <cell r="AA217">
            <v>99.5</v>
          </cell>
          <cell r="AB217">
            <v>-29.9</v>
          </cell>
          <cell r="AC217">
            <v>1.4</v>
          </cell>
          <cell r="AD217">
            <v>-60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100.9</v>
          </cell>
          <cell r="D220">
            <v>-38.1</v>
          </cell>
          <cell r="E220">
            <v>116.4</v>
          </cell>
          <cell r="F220">
            <v>-38.1</v>
          </cell>
          <cell r="G220">
            <v>111.4</v>
          </cell>
          <cell r="H220">
            <v>-33.200000000000003</v>
          </cell>
          <cell r="I220">
            <v>89.5</v>
          </cell>
          <cell r="J220">
            <v>21.6</v>
          </cell>
          <cell r="K220">
            <v>90.6</v>
          </cell>
          <cell r="L220">
            <v>16.3</v>
          </cell>
          <cell r="M220">
            <v>75.8</v>
          </cell>
          <cell r="N220">
            <v>264.39999999999998</v>
          </cell>
          <cell r="O220">
            <v>110.4</v>
          </cell>
          <cell r="P220">
            <v>59.3</v>
          </cell>
          <cell r="Q220" t="str">
            <v>-</v>
          </cell>
          <cell r="R220" t="str">
            <v>-</v>
          </cell>
          <cell r="S220">
            <v>1.95</v>
          </cell>
          <cell r="T220">
            <v>1.95</v>
          </cell>
          <cell r="U220">
            <v>0.98</v>
          </cell>
          <cell r="V220">
            <v>-2.38</v>
          </cell>
          <cell r="W220">
            <v>97.5</v>
          </cell>
          <cell r="X220">
            <v>-40</v>
          </cell>
          <cell r="Y220">
            <v>112.5</v>
          </cell>
          <cell r="Z220">
            <v>-40</v>
          </cell>
          <cell r="AA220">
            <v>178.6</v>
          </cell>
          <cell r="AB220">
            <v>-60.7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87.3</v>
          </cell>
          <cell r="D221">
            <v>3.9</v>
          </cell>
          <cell r="E221">
            <v>114.9</v>
          </cell>
          <cell r="F221">
            <v>3.7</v>
          </cell>
          <cell r="G221">
            <v>116.7</v>
          </cell>
          <cell r="H221">
            <v>7.3</v>
          </cell>
          <cell r="I221">
            <v>98.2</v>
          </cell>
          <cell r="J221">
            <v>3.4</v>
          </cell>
          <cell r="K221">
            <v>96.6</v>
          </cell>
          <cell r="L221">
            <v>4.5</v>
          </cell>
          <cell r="M221">
            <v>112.9</v>
          </cell>
          <cell r="N221">
            <v>-4.9000000000000004</v>
          </cell>
          <cell r="O221">
            <v>103.8</v>
          </cell>
          <cell r="P221">
            <v>-4.3</v>
          </cell>
          <cell r="Q221" t="str">
            <v>-</v>
          </cell>
          <cell r="R221" t="str">
            <v>-</v>
          </cell>
          <cell r="S221">
            <v>0.4</v>
          </cell>
          <cell r="T221">
            <v>-0.1</v>
          </cell>
          <cell r="U221">
            <v>0.16</v>
          </cell>
          <cell r="V221">
            <v>-0.18</v>
          </cell>
          <cell r="W221">
            <v>84.3</v>
          </cell>
          <cell r="X221">
            <v>0.7</v>
          </cell>
          <cell r="Y221">
            <v>111</v>
          </cell>
          <cell r="Z221">
            <v>0.5</v>
          </cell>
          <cell r="AA221">
            <v>103.3</v>
          </cell>
          <cell r="AB221">
            <v>-16.100000000000001</v>
          </cell>
          <cell r="AC221">
            <v>0.4</v>
          </cell>
          <cell r="AD221">
            <v>0</v>
          </cell>
        </row>
        <row r="222">
          <cell r="B222" t="str">
            <v>プラスチック製品</v>
          </cell>
          <cell r="C222">
            <v>109.3</v>
          </cell>
          <cell r="D222">
            <v>-4.3</v>
          </cell>
          <cell r="E222">
            <v>119.4</v>
          </cell>
          <cell r="F222">
            <v>-4.9000000000000004</v>
          </cell>
          <cell r="G222">
            <v>115.6</v>
          </cell>
          <cell r="H222">
            <v>-2.1</v>
          </cell>
          <cell r="I222">
            <v>97.7</v>
          </cell>
          <cell r="J222">
            <v>-0.9</v>
          </cell>
          <cell r="K222">
            <v>97.2</v>
          </cell>
          <cell r="L222">
            <v>1.6</v>
          </cell>
          <cell r="M222">
            <v>103.8</v>
          </cell>
          <cell r="N222">
            <v>-26.5</v>
          </cell>
          <cell r="O222">
            <v>100.4</v>
          </cell>
          <cell r="P222">
            <v>-22.8</v>
          </cell>
          <cell r="Q222" t="str">
            <v>-</v>
          </cell>
          <cell r="R222" t="str">
            <v>-</v>
          </cell>
          <cell r="S222">
            <v>0.78</v>
          </cell>
          <cell r="T222">
            <v>0.06</v>
          </cell>
          <cell r="U222">
            <v>0.94</v>
          </cell>
          <cell r="V222">
            <v>-0.08</v>
          </cell>
          <cell r="W222">
            <v>105.6</v>
          </cell>
          <cell r="X222">
            <v>-7.3</v>
          </cell>
          <cell r="Y222">
            <v>115.4</v>
          </cell>
          <cell r="Z222">
            <v>-7.8</v>
          </cell>
          <cell r="AA222">
            <v>166.8</v>
          </cell>
          <cell r="AB222">
            <v>-22.7</v>
          </cell>
          <cell r="AC222">
            <v>2.8</v>
          </cell>
          <cell r="AD222">
            <v>250</v>
          </cell>
        </row>
        <row r="223">
          <cell r="B223" t="str">
            <v>ゴム製品</v>
          </cell>
          <cell r="C223">
            <v>91.2</v>
          </cell>
          <cell r="D223">
            <v>-4.0999999999999996</v>
          </cell>
          <cell r="E223">
            <v>117.6</v>
          </cell>
          <cell r="F223">
            <v>-1</v>
          </cell>
          <cell r="G223">
            <v>110.6</v>
          </cell>
          <cell r="H223">
            <v>3.3</v>
          </cell>
          <cell r="I223">
            <v>102.7</v>
          </cell>
          <cell r="J223">
            <v>-3.7</v>
          </cell>
          <cell r="K223">
            <v>97.2</v>
          </cell>
          <cell r="L223">
            <v>-1</v>
          </cell>
          <cell r="M223">
            <v>160</v>
          </cell>
          <cell r="N223">
            <v>-18.2</v>
          </cell>
          <cell r="O223">
            <v>99.3</v>
          </cell>
          <cell r="P223">
            <v>0.2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-0.4</v>
          </cell>
          <cell r="U223">
            <v>0.7</v>
          </cell>
          <cell r="V223">
            <v>-0.15</v>
          </cell>
          <cell r="W223">
            <v>88.1</v>
          </cell>
          <cell r="X223">
            <v>-7.1</v>
          </cell>
          <cell r="Y223">
            <v>113.6</v>
          </cell>
          <cell r="Z223">
            <v>-4.0999999999999996</v>
          </cell>
          <cell r="AA223">
            <v>157.5</v>
          </cell>
          <cell r="AB223">
            <v>-15.1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87.7</v>
          </cell>
          <cell r="D224">
            <v>-2.6</v>
          </cell>
          <cell r="E224">
            <v>104.2</v>
          </cell>
          <cell r="F224">
            <v>-2.5</v>
          </cell>
          <cell r="G224">
            <v>104.6</v>
          </cell>
          <cell r="H224">
            <v>-2.9</v>
          </cell>
          <cell r="I224">
            <v>109</v>
          </cell>
          <cell r="J224">
            <v>2.2999999999999998</v>
          </cell>
          <cell r="K224">
            <v>109.2</v>
          </cell>
          <cell r="L224">
            <v>3.5</v>
          </cell>
          <cell r="M224">
            <v>106</v>
          </cell>
          <cell r="N224">
            <v>-10.8</v>
          </cell>
          <cell r="O224">
            <v>83.8</v>
          </cell>
          <cell r="P224">
            <v>-2.1</v>
          </cell>
          <cell r="Q224" t="str">
            <v>-</v>
          </cell>
          <cell r="R224" t="str">
            <v>-</v>
          </cell>
          <cell r="S224">
            <v>0</v>
          </cell>
          <cell r="T224">
            <v>-1.56</v>
          </cell>
          <cell r="U224">
            <v>0</v>
          </cell>
          <cell r="V224">
            <v>-0.94</v>
          </cell>
          <cell r="W224">
            <v>84.7</v>
          </cell>
          <cell r="X224">
            <v>-5.6</v>
          </cell>
          <cell r="Y224">
            <v>100.7</v>
          </cell>
          <cell r="Z224">
            <v>-5.5</v>
          </cell>
          <cell r="AA224">
            <v>99.6</v>
          </cell>
          <cell r="AB224">
            <v>2.4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86.9</v>
          </cell>
          <cell r="D227">
            <v>13.2</v>
          </cell>
          <cell r="E227">
            <v>96.2</v>
          </cell>
          <cell r="F227">
            <v>12.4</v>
          </cell>
          <cell r="G227">
            <v>95.2</v>
          </cell>
          <cell r="H227">
            <v>19</v>
          </cell>
          <cell r="I227">
            <v>103.8</v>
          </cell>
          <cell r="J227">
            <v>-1</v>
          </cell>
          <cell r="K227">
            <v>105.3</v>
          </cell>
          <cell r="L227">
            <v>3.7</v>
          </cell>
          <cell r="M227">
            <v>85.4</v>
          </cell>
          <cell r="N227">
            <v>-41.9</v>
          </cell>
          <cell r="O227">
            <v>151.80000000000001</v>
          </cell>
          <cell r="P227">
            <v>2</v>
          </cell>
          <cell r="Q227" t="str">
            <v>-</v>
          </cell>
          <cell r="R227" t="str">
            <v>-</v>
          </cell>
          <cell r="S227">
            <v>1.64</v>
          </cell>
          <cell r="T227">
            <v>1.43</v>
          </cell>
          <cell r="U227">
            <v>2.35</v>
          </cell>
          <cell r="V227">
            <v>2.0299999999999998</v>
          </cell>
          <cell r="W227">
            <v>84</v>
          </cell>
          <cell r="X227">
            <v>9.6999999999999993</v>
          </cell>
          <cell r="Y227">
            <v>92.9</v>
          </cell>
          <cell r="Z227">
            <v>8.9</v>
          </cell>
          <cell r="AA227">
            <v>113.3</v>
          </cell>
          <cell r="AB227">
            <v>-40.299999999999997</v>
          </cell>
          <cell r="AC227">
            <v>1.5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</v>
          </cell>
          <cell r="D230">
            <v>-21.4</v>
          </cell>
          <cell r="E230">
            <v>111.1</v>
          </cell>
          <cell r="F230">
            <v>-21.4</v>
          </cell>
          <cell r="G230">
            <v>112</v>
          </cell>
          <cell r="H230">
            <v>-24.2</v>
          </cell>
          <cell r="I230">
            <v>97.9</v>
          </cell>
          <cell r="J230">
            <v>-3</v>
          </cell>
          <cell r="K230">
            <v>97.7</v>
          </cell>
          <cell r="L230">
            <v>1.9</v>
          </cell>
          <cell r="M230">
            <v>100</v>
          </cell>
          <cell r="N230">
            <v>-46</v>
          </cell>
          <cell r="O230">
            <v>105.2</v>
          </cell>
          <cell r="P230">
            <v>-7.7</v>
          </cell>
          <cell r="Q230" t="str">
            <v>-</v>
          </cell>
          <cell r="R230" t="str">
            <v>-</v>
          </cell>
          <cell r="S230">
            <v>0</v>
          </cell>
          <cell r="T230">
            <v>-0.64</v>
          </cell>
          <cell r="U230">
            <v>0.52</v>
          </cell>
          <cell r="V230">
            <v>0.25</v>
          </cell>
          <cell r="W230">
            <v>87.9</v>
          </cell>
          <cell r="X230">
            <v>-23.9</v>
          </cell>
          <cell r="Y230">
            <v>107.3</v>
          </cell>
          <cell r="Z230">
            <v>-23.9</v>
          </cell>
          <cell r="AA230">
            <v>102.3</v>
          </cell>
          <cell r="AB230">
            <v>37.9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74.2</v>
          </cell>
          <cell r="D231">
            <v>-1.7</v>
          </cell>
          <cell r="E231">
            <v>84.4</v>
          </cell>
          <cell r="F231">
            <v>-2</v>
          </cell>
          <cell r="G231">
            <v>83.4</v>
          </cell>
          <cell r="H231">
            <v>-0.6</v>
          </cell>
          <cell r="I231">
            <v>97.3</v>
          </cell>
          <cell r="J231">
            <v>-2.1</v>
          </cell>
          <cell r="K231">
            <v>97.7</v>
          </cell>
          <cell r="L231">
            <v>0.9</v>
          </cell>
          <cell r="M231">
            <v>92.7</v>
          </cell>
          <cell r="N231">
            <v>-24.8</v>
          </cell>
          <cell r="O231">
            <v>74</v>
          </cell>
          <cell r="P231">
            <v>-0.8</v>
          </cell>
          <cell r="Q231" t="str">
            <v>-</v>
          </cell>
          <cell r="R231" t="str">
            <v>-</v>
          </cell>
          <cell r="S231">
            <v>0.47</v>
          </cell>
          <cell r="T231">
            <v>-0.49</v>
          </cell>
          <cell r="U231">
            <v>1.06</v>
          </cell>
          <cell r="V231">
            <v>0.38</v>
          </cell>
          <cell r="W231">
            <v>71.7</v>
          </cell>
          <cell r="X231">
            <v>-4.8</v>
          </cell>
          <cell r="Y231">
            <v>81.5</v>
          </cell>
          <cell r="Z231">
            <v>-5</v>
          </cell>
          <cell r="AA231">
            <v>93</v>
          </cell>
          <cell r="AB231">
            <v>-10.1</v>
          </cell>
          <cell r="AC231">
            <v>1</v>
          </cell>
          <cell r="AD231">
            <v>100</v>
          </cell>
        </row>
        <row r="232">
          <cell r="B232" t="str">
            <v>電気機械器具</v>
          </cell>
          <cell r="C232">
            <v>131.9</v>
          </cell>
          <cell r="D232">
            <v>30.5</v>
          </cell>
          <cell r="E232">
            <v>119.3</v>
          </cell>
          <cell r="F232">
            <v>1.5</v>
          </cell>
          <cell r="G232">
            <v>116.6</v>
          </cell>
          <cell r="H232">
            <v>1.1000000000000001</v>
          </cell>
          <cell r="I232">
            <v>101.3</v>
          </cell>
          <cell r="J232">
            <v>13.7</v>
          </cell>
          <cell r="K232">
            <v>100.8</v>
          </cell>
          <cell r="L232">
            <v>19</v>
          </cell>
          <cell r="M232">
            <v>107.7</v>
          </cell>
          <cell r="N232">
            <v>-27.2</v>
          </cell>
          <cell r="O232">
            <v>151.9</v>
          </cell>
          <cell r="P232">
            <v>4.8</v>
          </cell>
          <cell r="Q232" t="str">
            <v>-</v>
          </cell>
          <cell r="R232" t="str">
            <v>-</v>
          </cell>
          <cell r="S232">
            <v>0.51</v>
          </cell>
          <cell r="T232">
            <v>0.51</v>
          </cell>
          <cell r="U232">
            <v>1.02</v>
          </cell>
          <cell r="V232">
            <v>0.7</v>
          </cell>
          <cell r="W232">
            <v>127.4</v>
          </cell>
          <cell r="X232">
            <v>26.4</v>
          </cell>
          <cell r="Y232">
            <v>115.3</v>
          </cell>
          <cell r="Z232">
            <v>-1.5</v>
          </cell>
          <cell r="AA232">
            <v>180.5</v>
          </cell>
          <cell r="AB232">
            <v>8.4</v>
          </cell>
          <cell r="AC232">
            <v>69.8</v>
          </cell>
          <cell r="AD232">
            <v>0</v>
          </cell>
        </row>
        <row r="233">
          <cell r="B233" t="str">
            <v>情報通信機械器具</v>
          </cell>
          <cell r="C233">
            <v>87.7</v>
          </cell>
          <cell r="D233">
            <v>-3</v>
          </cell>
          <cell r="E233">
            <v>100</v>
          </cell>
          <cell r="F233">
            <v>-2.5</v>
          </cell>
          <cell r="G233">
            <v>89.3</v>
          </cell>
          <cell r="H233">
            <v>-8.9</v>
          </cell>
          <cell r="I233">
            <v>113.7</v>
          </cell>
          <cell r="J233">
            <v>12.8</v>
          </cell>
          <cell r="K233">
            <v>105.8</v>
          </cell>
          <cell r="L233">
            <v>5.8</v>
          </cell>
          <cell r="M233">
            <v>246.4</v>
          </cell>
          <cell r="N233">
            <v>115.6</v>
          </cell>
          <cell r="O233">
            <v>3.6</v>
          </cell>
          <cell r="P233">
            <v>-88.7</v>
          </cell>
          <cell r="Q233" t="str">
            <v>-</v>
          </cell>
          <cell r="R233" t="str">
            <v>-</v>
          </cell>
          <cell r="S233">
            <v>0.83</v>
          </cell>
          <cell r="T233">
            <v>0.17</v>
          </cell>
          <cell r="U233">
            <v>0.83</v>
          </cell>
          <cell r="V233">
            <v>0.17</v>
          </cell>
          <cell r="W233">
            <v>84.7</v>
          </cell>
          <cell r="X233">
            <v>-6</v>
          </cell>
          <cell r="Y233">
            <v>96.6</v>
          </cell>
          <cell r="Z233">
            <v>-5.6</v>
          </cell>
          <cell r="AA233">
            <v>313.89999999999998</v>
          </cell>
          <cell r="AB233">
            <v>62.4</v>
          </cell>
          <cell r="AC233">
            <v>1.2</v>
          </cell>
          <cell r="AD233">
            <v>-71.400000000000006</v>
          </cell>
        </row>
        <row r="234">
          <cell r="B234" t="str">
            <v>輸送用機械器具</v>
          </cell>
          <cell r="C234">
            <v>86.1</v>
          </cell>
          <cell r="D234">
            <v>-2.2999999999999998</v>
          </cell>
          <cell r="E234">
            <v>112.3</v>
          </cell>
          <cell r="F234">
            <v>-2.2999999999999998</v>
          </cell>
          <cell r="G234">
            <v>106</v>
          </cell>
          <cell r="H234">
            <v>-0.3</v>
          </cell>
          <cell r="I234">
            <v>103.2</v>
          </cell>
          <cell r="J234">
            <v>-4.5999999999999996</v>
          </cell>
          <cell r="K234">
            <v>100.1</v>
          </cell>
          <cell r="L234">
            <v>-0.9</v>
          </cell>
          <cell r="M234">
            <v>140.19999999999999</v>
          </cell>
          <cell r="N234">
            <v>-28.1</v>
          </cell>
          <cell r="O234">
            <v>79.400000000000006</v>
          </cell>
          <cell r="P234">
            <v>-1.5</v>
          </cell>
          <cell r="Q234" t="str">
            <v>-</v>
          </cell>
          <cell r="R234" t="str">
            <v>-</v>
          </cell>
          <cell r="S234">
            <v>0.48</v>
          </cell>
          <cell r="T234">
            <v>-0.23</v>
          </cell>
          <cell r="U234">
            <v>0.53</v>
          </cell>
          <cell r="V234">
            <v>-0.18</v>
          </cell>
          <cell r="W234">
            <v>83.2</v>
          </cell>
          <cell r="X234">
            <v>-5.2</v>
          </cell>
          <cell r="Y234">
            <v>108.5</v>
          </cell>
          <cell r="Z234">
            <v>-5.4</v>
          </cell>
          <cell r="AA234">
            <v>205.6</v>
          </cell>
          <cell r="AB234">
            <v>-15.7</v>
          </cell>
          <cell r="AC234">
            <v>0.2</v>
          </cell>
          <cell r="AD234">
            <v>0</v>
          </cell>
        </row>
        <row r="235">
          <cell r="B235" t="str">
            <v>その他の製造業</v>
          </cell>
          <cell r="C235">
            <v>105.1</v>
          </cell>
          <cell r="D235">
            <v>5.4</v>
          </cell>
          <cell r="E235">
            <v>122.4</v>
          </cell>
          <cell r="F235">
            <v>5.3</v>
          </cell>
          <cell r="G235">
            <v>115.5</v>
          </cell>
          <cell r="H235">
            <v>1.5</v>
          </cell>
          <cell r="I235">
            <v>119.4</v>
          </cell>
          <cell r="J235">
            <v>5.8</v>
          </cell>
          <cell r="K235">
            <v>109.5</v>
          </cell>
          <cell r="L235">
            <v>0.9</v>
          </cell>
          <cell r="M235">
            <v>245.7</v>
          </cell>
          <cell r="N235">
            <v>45.4</v>
          </cell>
          <cell r="O235">
            <v>94.6</v>
          </cell>
          <cell r="P235">
            <v>5.5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0.63</v>
          </cell>
          <cell r="V235">
            <v>0.19</v>
          </cell>
          <cell r="W235">
            <v>101.5</v>
          </cell>
          <cell r="X235">
            <v>2.1</v>
          </cell>
          <cell r="Y235">
            <v>118.3</v>
          </cell>
          <cell r="Z235">
            <v>2.1</v>
          </cell>
          <cell r="AA235">
            <v>214.8</v>
          </cell>
          <cell r="AB235">
            <v>45.1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74.3</v>
          </cell>
          <cell r="D236">
            <v>-4.9000000000000004</v>
          </cell>
          <cell r="E236">
            <v>88.9</v>
          </cell>
          <cell r="F236">
            <v>-4.9000000000000004</v>
          </cell>
          <cell r="G236">
            <v>85.5</v>
          </cell>
          <cell r="H236">
            <v>-3.2</v>
          </cell>
          <cell r="I236">
            <v>97.6</v>
          </cell>
          <cell r="J236">
            <v>-0.1</v>
          </cell>
          <cell r="K236">
            <v>97.7</v>
          </cell>
          <cell r="L236">
            <v>2.4</v>
          </cell>
          <cell r="M236">
            <v>96.2</v>
          </cell>
          <cell r="N236">
            <v>-22.7</v>
          </cell>
          <cell r="O236">
            <v>106.9</v>
          </cell>
          <cell r="P236">
            <v>-3.5</v>
          </cell>
          <cell r="Q236" t="str">
            <v>-</v>
          </cell>
          <cell r="R236" t="str">
            <v>-</v>
          </cell>
          <cell r="S236">
            <v>0.69</v>
          </cell>
          <cell r="T236">
            <v>0.39</v>
          </cell>
          <cell r="U236">
            <v>0</v>
          </cell>
          <cell r="V236">
            <v>-0.9</v>
          </cell>
          <cell r="W236">
            <v>71.8</v>
          </cell>
          <cell r="X236">
            <v>-7.8</v>
          </cell>
          <cell r="Y236">
            <v>85.9</v>
          </cell>
          <cell r="Z236">
            <v>-7.8</v>
          </cell>
          <cell r="AA236">
            <v>126</v>
          </cell>
          <cell r="AB236">
            <v>-16.100000000000001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82.7</v>
          </cell>
          <cell r="D239">
            <v>-1.4</v>
          </cell>
          <cell r="E239">
            <v>104.2</v>
          </cell>
          <cell r="F239">
            <v>0.2</v>
          </cell>
          <cell r="G239">
            <v>104</v>
          </cell>
          <cell r="H239">
            <v>-0.1</v>
          </cell>
          <cell r="I239">
            <v>93</v>
          </cell>
          <cell r="J239">
            <v>-4.5</v>
          </cell>
          <cell r="K239">
            <v>91</v>
          </cell>
          <cell r="L239">
            <v>-4.7</v>
          </cell>
          <cell r="M239">
            <v>135.1</v>
          </cell>
          <cell r="N239">
            <v>-1.9</v>
          </cell>
          <cell r="O239">
            <v>92.4</v>
          </cell>
          <cell r="P239">
            <v>-4.2</v>
          </cell>
          <cell r="Q239" t="str">
            <v>-</v>
          </cell>
          <cell r="R239" t="str">
            <v>-</v>
          </cell>
          <cell r="S239">
            <v>0</v>
          </cell>
          <cell r="T239">
            <v>0</v>
          </cell>
          <cell r="U239">
            <v>0.69</v>
          </cell>
          <cell r="V239">
            <v>0.05</v>
          </cell>
          <cell r="W239">
            <v>79.900000000000006</v>
          </cell>
          <cell r="X239">
            <v>-4.4000000000000004</v>
          </cell>
          <cell r="Y239">
            <v>100.7</v>
          </cell>
          <cell r="Z239">
            <v>-2.9</v>
          </cell>
          <cell r="AA239">
            <v>107.3</v>
          </cell>
          <cell r="AB239">
            <v>3.6</v>
          </cell>
          <cell r="AC239">
            <v>1.5</v>
          </cell>
          <cell r="AD239">
            <v>-71.2</v>
          </cell>
        </row>
        <row r="240">
          <cell r="B240" t="str">
            <v>小売業</v>
          </cell>
          <cell r="C240">
            <v>79.2</v>
          </cell>
          <cell r="D240">
            <v>-1.5</v>
          </cell>
          <cell r="E240">
            <v>92.2</v>
          </cell>
          <cell r="F240">
            <v>-1.5</v>
          </cell>
          <cell r="G240">
            <v>92</v>
          </cell>
          <cell r="H240">
            <v>1.4</v>
          </cell>
          <cell r="I240">
            <v>99.3</v>
          </cell>
          <cell r="J240">
            <v>-3.3</v>
          </cell>
          <cell r="K240">
            <v>95</v>
          </cell>
          <cell r="L240">
            <v>-0.9</v>
          </cell>
          <cell r="M240">
            <v>163.6</v>
          </cell>
          <cell r="N240">
            <v>-19</v>
          </cell>
          <cell r="O240">
            <v>73.8</v>
          </cell>
          <cell r="P240">
            <v>7.9</v>
          </cell>
          <cell r="Q240" t="str">
            <v>-</v>
          </cell>
          <cell r="R240" t="str">
            <v>-</v>
          </cell>
          <cell r="S240">
            <v>3.61</v>
          </cell>
          <cell r="T240">
            <v>2.38</v>
          </cell>
          <cell r="U240">
            <v>2.58</v>
          </cell>
          <cell r="V240">
            <v>1.33</v>
          </cell>
          <cell r="W240">
            <v>76.5</v>
          </cell>
          <cell r="X240">
            <v>-4.5999999999999996</v>
          </cell>
          <cell r="Y240">
            <v>89.1</v>
          </cell>
          <cell r="Z240">
            <v>-4.5</v>
          </cell>
          <cell r="AA240">
            <v>94.6</v>
          </cell>
          <cell r="AB240">
            <v>-28.3</v>
          </cell>
          <cell r="AC240">
            <v>0.2</v>
          </cell>
          <cell r="AD240">
            <v>100</v>
          </cell>
        </row>
        <row r="241">
          <cell r="B241" t="str">
            <v>宿泊業</v>
          </cell>
          <cell r="C241">
            <v>109.7</v>
          </cell>
          <cell r="D241">
            <v>2.1</v>
          </cell>
          <cell r="E241">
            <v>117.7</v>
          </cell>
          <cell r="F241">
            <v>2.2000000000000002</v>
          </cell>
          <cell r="G241">
            <v>120.4</v>
          </cell>
          <cell r="H241">
            <v>0.9</v>
          </cell>
          <cell r="I241">
            <v>113.5</v>
          </cell>
          <cell r="J241">
            <v>25.6</v>
          </cell>
          <cell r="K241">
            <v>110.5</v>
          </cell>
          <cell r="L241">
            <v>24.3</v>
          </cell>
          <cell r="M241">
            <v>162.9</v>
          </cell>
          <cell r="N241">
            <v>43.5</v>
          </cell>
          <cell r="O241">
            <v>48.8</v>
          </cell>
          <cell r="P241">
            <v>3.6</v>
          </cell>
          <cell r="Q241" t="str">
            <v>-</v>
          </cell>
          <cell r="R241" t="str">
            <v>-</v>
          </cell>
          <cell r="S241">
            <v>2.52</v>
          </cell>
          <cell r="T241">
            <v>2.52</v>
          </cell>
          <cell r="U241">
            <v>1.87</v>
          </cell>
          <cell r="V241">
            <v>1.87</v>
          </cell>
          <cell r="W241">
            <v>106</v>
          </cell>
          <cell r="X241">
            <v>-1</v>
          </cell>
          <cell r="Y241">
            <v>113.7</v>
          </cell>
          <cell r="Z241">
            <v>-1</v>
          </cell>
          <cell r="AA241">
            <v>77.2</v>
          </cell>
          <cell r="AB241">
            <v>40.9</v>
          </cell>
          <cell r="AC241">
            <v>0</v>
          </cell>
          <cell r="AD241">
            <v>0</v>
          </cell>
        </row>
        <row r="242">
          <cell r="B242" t="str">
            <v>Ｍ一括分</v>
          </cell>
          <cell r="C242">
            <v>100</v>
          </cell>
          <cell r="D242">
            <v>-57.3</v>
          </cell>
          <cell r="E242">
            <v>108.4</v>
          </cell>
          <cell r="F242">
            <v>-35</v>
          </cell>
          <cell r="G242">
            <v>112.8</v>
          </cell>
          <cell r="H242">
            <v>-33.299999999999997</v>
          </cell>
          <cell r="I242">
            <v>95.1</v>
          </cell>
          <cell r="J242">
            <v>3</v>
          </cell>
          <cell r="K242">
            <v>94.2</v>
          </cell>
          <cell r="L242">
            <v>4.2</v>
          </cell>
          <cell r="M242">
            <v>102.4</v>
          </cell>
          <cell r="N242">
            <v>-5.4</v>
          </cell>
          <cell r="O242">
            <v>214.2</v>
          </cell>
          <cell r="P242">
            <v>235.7</v>
          </cell>
          <cell r="Q242" t="str">
            <v>-</v>
          </cell>
          <cell r="R242" t="str">
            <v>-</v>
          </cell>
          <cell r="S242">
            <v>1.32</v>
          </cell>
          <cell r="T242">
            <v>1.32</v>
          </cell>
          <cell r="U242">
            <v>4.53</v>
          </cell>
          <cell r="V242">
            <v>-0.44</v>
          </cell>
          <cell r="W242">
            <v>96.6</v>
          </cell>
          <cell r="X242">
            <v>-58.6</v>
          </cell>
          <cell r="Y242">
            <v>104.7</v>
          </cell>
          <cell r="Z242">
            <v>-37</v>
          </cell>
          <cell r="AA242">
            <v>86.6</v>
          </cell>
          <cell r="AB242">
            <v>-44.1</v>
          </cell>
          <cell r="AC242">
            <v>0</v>
          </cell>
          <cell r="AD242">
            <v>-100</v>
          </cell>
        </row>
        <row r="243">
          <cell r="B243" t="str">
            <v>医療業</v>
          </cell>
          <cell r="C243">
            <v>86.5</v>
          </cell>
          <cell r="D243">
            <v>10.199999999999999</v>
          </cell>
          <cell r="E243">
            <v>104</v>
          </cell>
          <cell r="F243">
            <v>9</v>
          </cell>
          <cell r="G243">
            <v>98.9</v>
          </cell>
          <cell r="H243">
            <v>9.5</v>
          </cell>
          <cell r="I243">
            <v>95.1</v>
          </cell>
          <cell r="J243">
            <v>0.6</v>
          </cell>
          <cell r="K243">
            <v>93.8</v>
          </cell>
          <cell r="L243">
            <v>0.9</v>
          </cell>
          <cell r="M243">
            <v>134.6</v>
          </cell>
          <cell r="N243">
            <v>-2.8</v>
          </cell>
          <cell r="O243">
            <v>76.7</v>
          </cell>
          <cell r="P243">
            <v>0</v>
          </cell>
          <cell r="Q243" t="str">
            <v>-</v>
          </cell>
          <cell r="R243" t="str">
            <v>-</v>
          </cell>
          <cell r="S243">
            <v>0.88</v>
          </cell>
          <cell r="T243">
            <v>-0.18</v>
          </cell>
          <cell r="U243">
            <v>0.66</v>
          </cell>
          <cell r="V243">
            <v>-0.5</v>
          </cell>
          <cell r="W243">
            <v>83.6</v>
          </cell>
          <cell r="X243">
            <v>6.8</v>
          </cell>
          <cell r="Y243">
            <v>100.5</v>
          </cell>
          <cell r="Z243">
            <v>5.7</v>
          </cell>
          <cell r="AA243">
            <v>258.3</v>
          </cell>
          <cell r="AB243">
            <v>4.2</v>
          </cell>
          <cell r="AC243">
            <v>2</v>
          </cell>
          <cell r="AD243">
            <v>1900</v>
          </cell>
        </row>
        <row r="244">
          <cell r="B244" t="str">
            <v>Ｐ一括分</v>
          </cell>
          <cell r="C244">
            <v>83.1</v>
          </cell>
          <cell r="D244">
            <v>-1.1000000000000001</v>
          </cell>
          <cell r="E244">
            <v>105.4</v>
          </cell>
          <cell r="F244">
            <v>-1.2</v>
          </cell>
          <cell r="G244">
            <v>106.8</v>
          </cell>
          <cell r="H244">
            <v>2.2000000000000002</v>
          </cell>
          <cell r="I244">
            <v>92.1</v>
          </cell>
          <cell r="J244">
            <v>2.1</v>
          </cell>
          <cell r="K244">
            <v>92.6</v>
          </cell>
          <cell r="L244">
            <v>3</v>
          </cell>
          <cell r="M244">
            <v>77.599999999999994</v>
          </cell>
          <cell r="N244">
            <v>-19.7</v>
          </cell>
          <cell r="O244">
            <v>99.4</v>
          </cell>
          <cell r="P244">
            <v>1.9</v>
          </cell>
          <cell r="Q244" t="str">
            <v>-</v>
          </cell>
          <cell r="R244" t="str">
            <v>-</v>
          </cell>
          <cell r="S244">
            <v>0.95</v>
          </cell>
          <cell r="T244">
            <v>0.18</v>
          </cell>
          <cell r="U244">
            <v>0.99</v>
          </cell>
          <cell r="V244">
            <v>0.92</v>
          </cell>
          <cell r="W244">
            <v>80.3</v>
          </cell>
          <cell r="X244">
            <v>-4.0999999999999996</v>
          </cell>
          <cell r="Y244">
            <v>101.8</v>
          </cell>
          <cell r="Z244">
            <v>-4.3</v>
          </cell>
          <cell r="AA244">
            <v>76.599999999999994</v>
          </cell>
          <cell r="AB244">
            <v>-49.9</v>
          </cell>
          <cell r="AC244">
            <v>0.5</v>
          </cell>
          <cell r="AD244">
            <v>66.7</v>
          </cell>
        </row>
        <row r="245">
          <cell r="B245" t="str">
            <v>職業紹介・派遣業</v>
          </cell>
          <cell r="C245">
            <v>98.5</v>
          </cell>
          <cell r="D245">
            <v>6.9</v>
          </cell>
          <cell r="E245">
            <v>101.3</v>
          </cell>
          <cell r="F245">
            <v>7.3</v>
          </cell>
          <cell r="G245">
            <v>101.4</v>
          </cell>
          <cell r="H245">
            <v>5.7</v>
          </cell>
          <cell r="I245">
            <v>104.9</v>
          </cell>
          <cell r="J245">
            <v>9.3000000000000007</v>
          </cell>
          <cell r="K245">
            <v>105.6</v>
          </cell>
          <cell r="L245">
            <v>8.5</v>
          </cell>
          <cell r="M245">
            <v>92.6</v>
          </cell>
          <cell r="N245">
            <v>20.6</v>
          </cell>
          <cell r="O245">
            <v>134.6</v>
          </cell>
          <cell r="P245">
            <v>5.8</v>
          </cell>
          <cell r="Q245" t="str">
            <v>-</v>
          </cell>
          <cell r="R245" t="str">
            <v>-</v>
          </cell>
          <cell r="S245">
            <v>4.87</v>
          </cell>
          <cell r="T245">
            <v>-3.31</v>
          </cell>
          <cell r="U245">
            <v>6.63</v>
          </cell>
          <cell r="V245">
            <v>-2.81</v>
          </cell>
          <cell r="W245">
            <v>95.2</v>
          </cell>
          <cell r="X245">
            <v>3.7</v>
          </cell>
          <cell r="Y245">
            <v>97.9</v>
          </cell>
          <cell r="Z245">
            <v>4</v>
          </cell>
          <cell r="AA245">
            <v>99.9</v>
          </cell>
          <cell r="AB245">
            <v>25.5</v>
          </cell>
          <cell r="AC245">
            <v>7.7</v>
          </cell>
          <cell r="AD245">
            <v>-53.9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92</v>
          </cell>
          <cell r="D247">
            <v>8.6999999999999993</v>
          </cell>
          <cell r="E247">
            <v>98</v>
          </cell>
          <cell r="F247">
            <v>-0.9</v>
          </cell>
          <cell r="G247">
            <v>96.7</v>
          </cell>
          <cell r="H247">
            <v>-0.8</v>
          </cell>
          <cell r="I247">
            <v>96.2</v>
          </cell>
          <cell r="J247">
            <v>-1.8</v>
          </cell>
          <cell r="K247">
            <v>94.5</v>
          </cell>
          <cell r="L247">
            <v>-2.4</v>
          </cell>
          <cell r="M247">
            <v>121.9</v>
          </cell>
          <cell r="N247">
            <v>4.9000000000000004</v>
          </cell>
          <cell r="O247">
            <v>87</v>
          </cell>
          <cell r="P247">
            <v>-13.7</v>
          </cell>
          <cell r="Q247" t="str">
            <v>-</v>
          </cell>
          <cell r="R247" t="str">
            <v>-</v>
          </cell>
          <cell r="S247">
            <v>1.41</v>
          </cell>
          <cell r="T247">
            <v>0.43</v>
          </cell>
          <cell r="U247">
            <v>1.93</v>
          </cell>
          <cell r="V247">
            <v>1</v>
          </cell>
          <cell r="W247">
            <v>88.9</v>
          </cell>
          <cell r="X247">
            <v>5.5</v>
          </cell>
          <cell r="Y247">
            <v>94.7</v>
          </cell>
          <cell r="Z247">
            <v>-4</v>
          </cell>
          <cell r="AA247">
            <v>113.2</v>
          </cell>
          <cell r="AB247">
            <v>-1</v>
          </cell>
          <cell r="AC247">
            <v>56.6</v>
          </cell>
          <cell r="AD247">
            <v>7985.7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97.9</v>
          </cell>
          <cell r="D262">
            <v>5.7</v>
          </cell>
          <cell r="E262">
            <v>101.1</v>
          </cell>
          <cell r="F262">
            <v>5.4</v>
          </cell>
          <cell r="G262">
            <v>100.5</v>
          </cell>
          <cell r="H262">
            <v>5.7</v>
          </cell>
          <cell r="I262">
            <v>98.1</v>
          </cell>
          <cell r="J262">
            <v>2.9</v>
          </cell>
          <cell r="K262">
            <v>98.7</v>
          </cell>
          <cell r="L262">
            <v>3.2</v>
          </cell>
          <cell r="M262">
            <v>77.3</v>
          </cell>
          <cell r="N262">
            <v>-10.5</v>
          </cell>
          <cell r="O262">
            <v>99.3</v>
          </cell>
          <cell r="P262">
            <v>2.2999999999999998</v>
          </cell>
          <cell r="Q262" t="str">
            <v>-</v>
          </cell>
          <cell r="R262" t="str">
            <v>-</v>
          </cell>
          <cell r="S262">
            <v>2.72</v>
          </cell>
          <cell r="T262">
            <v>0.97</v>
          </cell>
          <cell r="U262">
            <v>2.69</v>
          </cell>
          <cell r="V262">
            <v>0.26</v>
          </cell>
          <cell r="W262">
            <v>94.6</v>
          </cell>
          <cell r="X262">
            <v>2.5</v>
          </cell>
          <cell r="Y262">
            <v>97.7</v>
          </cell>
          <cell r="Z262">
            <v>2.2000000000000002</v>
          </cell>
          <cell r="AA262">
            <v>123.7</v>
          </cell>
          <cell r="AB262">
            <v>-3.6</v>
          </cell>
          <cell r="AC262">
            <v>14.3</v>
          </cell>
          <cell r="AD262">
            <v>240.5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103.8</v>
          </cell>
          <cell r="D264">
            <v>-31.3</v>
          </cell>
          <cell r="E264">
            <v>105.5</v>
          </cell>
          <cell r="F264">
            <v>-31.4</v>
          </cell>
          <cell r="G264">
            <v>100.9</v>
          </cell>
          <cell r="H264">
            <v>-30.6</v>
          </cell>
          <cell r="I264">
            <v>106.9</v>
          </cell>
          <cell r="J264">
            <v>-21.6</v>
          </cell>
          <cell r="K264">
            <v>104.9</v>
          </cell>
          <cell r="L264">
            <v>-19.399999999999999</v>
          </cell>
          <cell r="M264">
            <v>311.10000000000002</v>
          </cell>
          <cell r="N264">
            <v>-61.1</v>
          </cell>
          <cell r="O264">
            <v>55.6</v>
          </cell>
          <cell r="P264">
            <v>36.9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100.3</v>
          </cell>
          <cell r="X264">
            <v>-33.4</v>
          </cell>
          <cell r="Y264">
            <v>101.9</v>
          </cell>
          <cell r="Z264">
            <v>-33.5</v>
          </cell>
          <cell r="AA264">
            <v>563.6</v>
          </cell>
          <cell r="AB264">
            <v>-43.9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101.2</v>
          </cell>
          <cell r="D265">
            <v>5</v>
          </cell>
          <cell r="E265">
            <v>103.6</v>
          </cell>
          <cell r="F265">
            <v>3.6</v>
          </cell>
          <cell r="G265">
            <v>103.6</v>
          </cell>
          <cell r="H265">
            <v>3.4</v>
          </cell>
          <cell r="I265">
            <v>95.4</v>
          </cell>
          <cell r="J265">
            <v>1.7</v>
          </cell>
          <cell r="K265">
            <v>96</v>
          </cell>
          <cell r="L265">
            <v>1.3</v>
          </cell>
          <cell r="M265">
            <v>78.8</v>
          </cell>
          <cell r="N265">
            <v>10.7</v>
          </cell>
          <cell r="O265">
            <v>76.7</v>
          </cell>
          <cell r="P265">
            <v>3.9</v>
          </cell>
          <cell r="Q265" t="str">
            <v>-</v>
          </cell>
          <cell r="R265" t="str">
            <v>-</v>
          </cell>
          <cell r="S265">
            <v>1.03</v>
          </cell>
          <cell r="T265">
            <v>-2.88</v>
          </cell>
          <cell r="U265">
            <v>3.07</v>
          </cell>
          <cell r="V265">
            <v>-0.28999999999999998</v>
          </cell>
          <cell r="W265">
            <v>97.8</v>
          </cell>
          <cell r="X265">
            <v>1.8</v>
          </cell>
          <cell r="Y265">
            <v>100.1</v>
          </cell>
          <cell r="Z265">
            <v>0.4</v>
          </cell>
          <cell r="AA265">
            <v>102.5</v>
          </cell>
          <cell r="AB265">
            <v>9</v>
          </cell>
          <cell r="AC265">
            <v>40.200000000000003</v>
          </cell>
          <cell r="AD265">
            <v>13300</v>
          </cell>
        </row>
        <row r="266">
          <cell r="B266" t="str">
            <v>電気・ガス・熱供給・水道業</v>
          </cell>
          <cell r="C266">
            <v>78.5</v>
          </cell>
          <cell r="D266">
            <v>-11.2</v>
          </cell>
          <cell r="E266">
            <v>86.8</v>
          </cell>
          <cell r="F266">
            <v>-11.2</v>
          </cell>
          <cell r="G266">
            <v>86.7</v>
          </cell>
          <cell r="H266">
            <v>-9.5</v>
          </cell>
          <cell r="I266">
            <v>87</v>
          </cell>
          <cell r="J266">
            <v>0.5</v>
          </cell>
          <cell r="K266">
            <v>86.9</v>
          </cell>
          <cell r="L266">
            <v>0.1</v>
          </cell>
          <cell r="M266">
            <v>125</v>
          </cell>
          <cell r="N266">
            <v>400</v>
          </cell>
          <cell r="O266">
            <v>56.3</v>
          </cell>
          <cell r="P266">
            <v>-43.9</v>
          </cell>
          <cell r="Q266" t="str">
            <v>-</v>
          </cell>
          <cell r="R266" t="str">
            <v>-</v>
          </cell>
          <cell r="S266">
            <v>0</v>
          </cell>
          <cell r="T266">
            <v>-1.32</v>
          </cell>
          <cell r="U266">
            <v>0</v>
          </cell>
          <cell r="V266">
            <v>-2.63</v>
          </cell>
          <cell r="W266">
            <v>75.8</v>
          </cell>
          <cell r="X266">
            <v>-14</v>
          </cell>
          <cell r="Y266">
            <v>83.9</v>
          </cell>
          <cell r="Z266">
            <v>-13.9</v>
          </cell>
          <cell r="AA266">
            <v>111.8</v>
          </cell>
          <cell r="AB266">
            <v>-79.3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83.8</v>
          </cell>
          <cell r="D267">
            <v>-8.4</v>
          </cell>
          <cell r="E267">
            <v>85.6</v>
          </cell>
          <cell r="F267">
            <v>-6.7</v>
          </cell>
          <cell r="G267">
            <v>87.1</v>
          </cell>
          <cell r="H267">
            <v>7.3</v>
          </cell>
          <cell r="I267">
            <v>82.9</v>
          </cell>
          <cell r="J267">
            <v>-0.2</v>
          </cell>
          <cell r="K267">
            <v>83</v>
          </cell>
          <cell r="L267">
            <v>8.6</v>
          </cell>
          <cell r="M267">
            <v>78.599999999999994</v>
          </cell>
          <cell r="N267">
            <v>-84.7</v>
          </cell>
          <cell r="O267">
            <v>11.8</v>
          </cell>
          <cell r="P267">
            <v>-16.899999999999999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9.5500000000000007</v>
          </cell>
          <cell r="V267">
            <v>9.5500000000000007</v>
          </cell>
          <cell r="W267">
            <v>81</v>
          </cell>
          <cell r="X267">
            <v>-11.2</v>
          </cell>
          <cell r="Y267">
            <v>82.7</v>
          </cell>
          <cell r="Z267">
            <v>-9.5</v>
          </cell>
          <cell r="AA267">
            <v>26.9</v>
          </cell>
          <cell r="AB267">
            <v>-94.7</v>
          </cell>
          <cell r="AC267">
            <v>0.4</v>
          </cell>
          <cell r="AD267">
            <v>-98.5</v>
          </cell>
        </row>
        <row r="268">
          <cell r="B268" t="str">
            <v>運輸業，郵便業</v>
          </cell>
          <cell r="C268">
            <v>77.5</v>
          </cell>
          <cell r="D268">
            <v>-10.4</v>
          </cell>
          <cell r="E268">
            <v>79.7</v>
          </cell>
          <cell r="F268">
            <v>-10.4</v>
          </cell>
          <cell r="G268">
            <v>86.3</v>
          </cell>
          <cell r="H268">
            <v>-5.4</v>
          </cell>
          <cell r="I268">
            <v>61.5</v>
          </cell>
          <cell r="J268">
            <v>-33.200000000000003</v>
          </cell>
          <cell r="K268">
            <v>64.8</v>
          </cell>
          <cell r="L268">
            <v>-29.1</v>
          </cell>
          <cell r="M268">
            <v>0</v>
          </cell>
          <cell r="N268">
            <v>-100</v>
          </cell>
          <cell r="O268">
            <v>88.6</v>
          </cell>
          <cell r="P268">
            <v>29.5</v>
          </cell>
          <cell r="Q268" t="str">
            <v>-</v>
          </cell>
          <cell r="R268" t="str">
            <v>-</v>
          </cell>
          <cell r="S268">
            <v>3.82</v>
          </cell>
          <cell r="T268">
            <v>0.1</v>
          </cell>
          <cell r="U268">
            <v>0</v>
          </cell>
          <cell r="V268">
            <v>-1.8</v>
          </cell>
          <cell r="W268">
            <v>74.900000000000006</v>
          </cell>
          <cell r="X268">
            <v>-13.1</v>
          </cell>
          <cell r="Y268">
            <v>77</v>
          </cell>
          <cell r="Z268">
            <v>-13.2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105.9</v>
          </cell>
          <cell r="D269">
            <v>8.6999999999999993</v>
          </cell>
          <cell r="E269">
            <v>107.7</v>
          </cell>
          <cell r="F269">
            <v>9.1999999999999993</v>
          </cell>
          <cell r="G269">
            <v>108.1</v>
          </cell>
          <cell r="H269">
            <v>9</v>
          </cell>
          <cell r="I269">
            <v>97.4</v>
          </cell>
          <cell r="J269">
            <v>3</v>
          </cell>
          <cell r="K269">
            <v>97.8</v>
          </cell>
          <cell r="L269">
            <v>3.3</v>
          </cell>
          <cell r="M269">
            <v>80</v>
          </cell>
          <cell r="N269">
            <v>-15.8</v>
          </cell>
          <cell r="O269">
            <v>131.1</v>
          </cell>
          <cell r="P269">
            <v>5.7</v>
          </cell>
          <cell r="Q269" t="str">
            <v>-</v>
          </cell>
          <cell r="R269" t="str">
            <v>-</v>
          </cell>
          <cell r="S269">
            <v>1.58</v>
          </cell>
          <cell r="T269">
            <v>0.3</v>
          </cell>
          <cell r="U269">
            <v>1.8</v>
          </cell>
          <cell r="V269">
            <v>-0.24</v>
          </cell>
          <cell r="W269">
            <v>102.3</v>
          </cell>
          <cell r="X269">
            <v>5.4</v>
          </cell>
          <cell r="Y269">
            <v>104.1</v>
          </cell>
          <cell r="Z269">
            <v>5.9</v>
          </cell>
          <cell r="AA269">
            <v>81.400000000000006</v>
          </cell>
          <cell r="AB269">
            <v>39.6</v>
          </cell>
          <cell r="AC269">
            <v>2.2999999999999998</v>
          </cell>
          <cell r="AD269">
            <v>-91.2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123</v>
          </cell>
          <cell r="D271">
            <v>7.5</v>
          </cell>
          <cell r="E271">
            <v>124.1</v>
          </cell>
          <cell r="F271">
            <v>7.4</v>
          </cell>
          <cell r="G271">
            <v>128.30000000000001</v>
          </cell>
          <cell r="H271">
            <v>9.1999999999999993</v>
          </cell>
          <cell r="I271">
            <v>93.3</v>
          </cell>
          <cell r="J271">
            <v>-4.8</v>
          </cell>
          <cell r="K271">
            <v>95.7</v>
          </cell>
          <cell r="L271">
            <v>-3.2</v>
          </cell>
          <cell r="M271">
            <v>0</v>
          </cell>
          <cell r="N271">
            <v>-100</v>
          </cell>
          <cell r="O271">
            <v>88.8</v>
          </cell>
          <cell r="P271">
            <v>-25</v>
          </cell>
          <cell r="Q271" t="str">
            <v>-</v>
          </cell>
          <cell r="R271" t="str">
            <v>-</v>
          </cell>
          <cell r="S271">
            <v>13.8</v>
          </cell>
          <cell r="T271">
            <v>13.8</v>
          </cell>
          <cell r="U271">
            <v>1.35</v>
          </cell>
          <cell r="V271">
            <v>1.35</v>
          </cell>
          <cell r="W271">
            <v>118.8</v>
          </cell>
          <cell r="X271">
            <v>4.0999999999999996</v>
          </cell>
          <cell r="Y271">
            <v>119.9</v>
          </cell>
          <cell r="Z271">
            <v>4.0999999999999996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64.599999999999994</v>
          </cell>
          <cell r="D272">
            <v>-35.5</v>
          </cell>
          <cell r="E272">
            <v>69.5</v>
          </cell>
          <cell r="F272">
            <v>-35.5</v>
          </cell>
          <cell r="G272">
            <v>72.400000000000006</v>
          </cell>
          <cell r="H272">
            <v>-33.5</v>
          </cell>
          <cell r="I272">
            <v>73.2</v>
          </cell>
          <cell r="J272">
            <v>-26</v>
          </cell>
          <cell r="K272">
            <v>76.900000000000006</v>
          </cell>
          <cell r="L272">
            <v>-19.399999999999999</v>
          </cell>
          <cell r="M272">
            <v>8.8000000000000007</v>
          </cell>
          <cell r="N272">
            <v>-94.5</v>
          </cell>
          <cell r="O272">
            <v>29.5</v>
          </cell>
          <cell r="P272">
            <v>-45.2</v>
          </cell>
          <cell r="Q272" t="str">
            <v>-</v>
          </cell>
          <cell r="R272" t="str">
            <v>-</v>
          </cell>
          <cell r="S272">
            <v>0.91</v>
          </cell>
          <cell r="T272">
            <v>0.91</v>
          </cell>
          <cell r="U272">
            <v>1.82</v>
          </cell>
          <cell r="V272">
            <v>0.8</v>
          </cell>
          <cell r="W272">
            <v>62.4</v>
          </cell>
          <cell r="X272">
            <v>-37.5</v>
          </cell>
          <cell r="Y272">
            <v>67.099999999999994</v>
          </cell>
          <cell r="Z272">
            <v>-37.5</v>
          </cell>
          <cell r="AA272">
            <v>0.9</v>
          </cell>
          <cell r="AB272">
            <v>-98.9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94.9</v>
          </cell>
          <cell r="D273">
            <v>14.8</v>
          </cell>
          <cell r="E273">
            <v>95</v>
          </cell>
          <cell r="F273">
            <v>14.7</v>
          </cell>
          <cell r="G273">
            <v>94.2</v>
          </cell>
          <cell r="H273">
            <v>13.8</v>
          </cell>
          <cell r="I273">
            <v>95.1</v>
          </cell>
          <cell r="J273">
            <v>16.399999999999999</v>
          </cell>
          <cell r="K273">
            <v>94.2</v>
          </cell>
          <cell r="L273">
            <v>15.7</v>
          </cell>
          <cell r="M273">
            <v>146.19999999999999</v>
          </cell>
          <cell r="N273">
            <v>46.2</v>
          </cell>
          <cell r="O273">
            <v>98</v>
          </cell>
          <cell r="P273">
            <v>-5.8</v>
          </cell>
          <cell r="Q273" t="str">
            <v>-</v>
          </cell>
          <cell r="R273" t="str">
            <v>-</v>
          </cell>
          <cell r="S273">
            <v>3.15</v>
          </cell>
          <cell r="T273">
            <v>0.18</v>
          </cell>
          <cell r="U273">
            <v>1.57</v>
          </cell>
          <cell r="V273">
            <v>-1.4</v>
          </cell>
          <cell r="W273">
            <v>91.7</v>
          </cell>
          <cell r="X273">
            <v>11.2</v>
          </cell>
          <cell r="Y273">
            <v>91.8</v>
          </cell>
          <cell r="Z273">
            <v>11.1</v>
          </cell>
          <cell r="AA273">
            <v>140.30000000000001</v>
          </cell>
          <cell r="AB273">
            <v>62.2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91.3</v>
          </cell>
          <cell r="D274">
            <v>11.1</v>
          </cell>
          <cell r="E274">
            <v>91.4</v>
          </cell>
          <cell r="F274">
            <v>11.2</v>
          </cell>
          <cell r="G274">
            <v>95.6</v>
          </cell>
          <cell r="H274">
            <v>10.4</v>
          </cell>
          <cell r="I274">
            <v>100.4</v>
          </cell>
          <cell r="J274">
            <v>6.6</v>
          </cell>
          <cell r="K274">
            <v>97</v>
          </cell>
          <cell r="L274">
            <v>2.6</v>
          </cell>
          <cell r="M274">
            <v>833.3</v>
          </cell>
          <cell r="N274">
            <v>0</v>
          </cell>
          <cell r="O274">
            <v>44.8</v>
          </cell>
          <cell r="P274">
            <v>-12.3</v>
          </cell>
          <cell r="Q274" t="str">
            <v>-</v>
          </cell>
          <cell r="R274" t="str">
            <v>-</v>
          </cell>
          <cell r="S274">
            <v>2.99</v>
          </cell>
          <cell r="T274">
            <v>2.5299999999999998</v>
          </cell>
          <cell r="U274">
            <v>2.29</v>
          </cell>
          <cell r="V274">
            <v>1.83</v>
          </cell>
          <cell r="W274">
            <v>88.2</v>
          </cell>
          <cell r="X274">
            <v>7.6</v>
          </cell>
          <cell r="Y274">
            <v>88.3</v>
          </cell>
          <cell r="Z274">
            <v>7.7</v>
          </cell>
          <cell r="AA274">
            <v>17.8</v>
          </cell>
          <cell r="AB274">
            <v>173.8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145</v>
          </cell>
          <cell r="D275">
            <v>14.2</v>
          </cell>
          <cell r="E275">
            <v>148.5</v>
          </cell>
          <cell r="F275">
            <v>14.1</v>
          </cell>
          <cell r="G275">
            <v>149</v>
          </cell>
          <cell r="H275">
            <v>16.8</v>
          </cell>
          <cell r="I275">
            <v>174.6</v>
          </cell>
          <cell r="J275">
            <v>8.9</v>
          </cell>
          <cell r="K275">
            <v>176</v>
          </cell>
          <cell r="L275">
            <v>9</v>
          </cell>
          <cell r="M275">
            <v>80</v>
          </cell>
          <cell r="N275">
            <v>-20</v>
          </cell>
          <cell r="O275">
            <v>92.6</v>
          </cell>
          <cell r="P275">
            <v>13.8</v>
          </cell>
          <cell r="Q275" t="str">
            <v>-</v>
          </cell>
          <cell r="R275" t="str">
            <v>-</v>
          </cell>
          <cell r="S275">
            <v>0.55000000000000004</v>
          </cell>
          <cell r="T275">
            <v>0.05</v>
          </cell>
          <cell r="U275">
            <v>0.28999999999999998</v>
          </cell>
          <cell r="V275">
            <v>-0.57999999999999996</v>
          </cell>
          <cell r="W275">
            <v>140.1</v>
          </cell>
          <cell r="X275">
            <v>10.7</v>
          </cell>
          <cell r="Y275">
            <v>143.5</v>
          </cell>
          <cell r="Z275">
            <v>10.6</v>
          </cell>
          <cell r="AA275">
            <v>76</v>
          </cell>
          <cell r="AB275">
            <v>-84.2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80</v>
          </cell>
          <cell r="D276">
            <v>3.2</v>
          </cell>
          <cell r="E276">
            <v>87.1</v>
          </cell>
          <cell r="F276">
            <v>3.1</v>
          </cell>
          <cell r="G276">
            <v>83</v>
          </cell>
          <cell r="H276">
            <v>2.9</v>
          </cell>
          <cell r="I276">
            <v>93.2</v>
          </cell>
          <cell r="J276">
            <v>2.5</v>
          </cell>
          <cell r="K276">
            <v>92.7</v>
          </cell>
          <cell r="L276">
            <v>2.4</v>
          </cell>
          <cell r="M276">
            <v>150</v>
          </cell>
          <cell r="N276">
            <v>15.4</v>
          </cell>
          <cell r="O276">
            <v>101.2</v>
          </cell>
          <cell r="P276">
            <v>0.6</v>
          </cell>
          <cell r="Q276" t="str">
            <v>-</v>
          </cell>
          <cell r="R276" t="str">
            <v>-</v>
          </cell>
          <cell r="S276">
            <v>3.36</v>
          </cell>
          <cell r="T276">
            <v>2.95</v>
          </cell>
          <cell r="U276">
            <v>2.2999999999999998</v>
          </cell>
          <cell r="V276">
            <v>-0.28999999999999998</v>
          </cell>
          <cell r="W276">
            <v>77.3</v>
          </cell>
          <cell r="X276">
            <v>0</v>
          </cell>
          <cell r="Y276">
            <v>84.2</v>
          </cell>
          <cell r="Z276">
            <v>0</v>
          </cell>
          <cell r="AA276">
            <v>333</v>
          </cell>
          <cell r="AB276">
            <v>6.9</v>
          </cell>
          <cell r="AC276">
            <v>1.9</v>
          </cell>
          <cell r="AD276">
            <v>1800</v>
          </cell>
        </row>
        <row r="277">
          <cell r="B277" t="str">
            <v>複合サービス事業</v>
          </cell>
          <cell r="C277">
            <v>86.1</v>
          </cell>
          <cell r="D277">
            <v>-9.6999999999999993</v>
          </cell>
          <cell r="E277">
            <v>69.599999999999994</v>
          </cell>
          <cell r="F277">
            <v>-30.1</v>
          </cell>
          <cell r="G277">
            <v>72.599999999999994</v>
          </cell>
          <cell r="H277">
            <v>-28.7</v>
          </cell>
          <cell r="I277">
            <v>75.5</v>
          </cell>
          <cell r="J277">
            <v>-24.7</v>
          </cell>
          <cell r="K277">
            <v>78.400000000000006</v>
          </cell>
          <cell r="L277">
            <v>-23.5</v>
          </cell>
          <cell r="M277">
            <v>8.5</v>
          </cell>
          <cell r="N277">
            <v>-81.8</v>
          </cell>
          <cell r="O277">
            <v>141.19999999999999</v>
          </cell>
          <cell r="P277">
            <v>35.5</v>
          </cell>
          <cell r="Q277" t="str">
            <v>-</v>
          </cell>
          <cell r="R277" t="str">
            <v>-</v>
          </cell>
          <cell r="S277">
            <v>7.01</v>
          </cell>
          <cell r="T277">
            <v>6.22</v>
          </cell>
          <cell r="U277">
            <v>0</v>
          </cell>
          <cell r="V277">
            <v>-2.38</v>
          </cell>
          <cell r="W277">
            <v>83.2</v>
          </cell>
          <cell r="X277">
            <v>-12.4</v>
          </cell>
          <cell r="Y277">
            <v>67.2</v>
          </cell>
          <cell r="Z277">
            <v>-32.299999999999997</v>
          </cell>
          <cell r="AA277">
            <v>8.6999999999999993</v>
          </cell>
          <cell r="AB277">
            <v>-84.5</v>
          </cell>
          <cell r="AC277">
            <v>146</v>
          </cell>
          <cell r="AD277">
            <v>601.9</v>
          </cell>
        </row>
        <row r="278">
          <cell r="B278" t="str">
            <v>サービス業（他に分類されないもの）</v>
          </cell>
          <cell r="C278">
            <v>98.6</v>
          </cell>
          <cell r="D278">
            <v>0.4</v>
          </cell>
          <cell r="E278">
            <v>98.3</v>
          </cell>
          <cell r="F278">
            <v>-1.8</v>
          </cell>
          <cell r="G278">
            <v>99</v>
          </cell>
          <cell r="H278">
            <v>-1.2</v>
          </cell>
          <cell r="I278">
            <v>95.7</v>
          </cell>
          <cell r="J278">
            <v>0.1</v>
          </cell>
          <cell r="K278">
            <v>96.7</v>
          </cell>
          <cell r="L278">
            <v>0.8</v>
          </cell>
          <cell r="M278">
            <v>64.5</v>
          </cell>
          <cell r="N278">
            <v>-23.1</v>
          </cell>
          <cell r="O278">
            <v>102.7</v>
          </cell>
          <cell r="P278">
            <v>8.4</v>
          </cell>
          <cell r="Q278" t="str">
            <v>-</v>
          </cell>
          <cell r="R278" t="str">
            <v>-</v>
          </cell>
          <cell r="S278">
            <v>5.13</v>
          </cell>
          <cell r="T278">
            <v>1.69</v>
          </cell>
          <cell r="U278">
            <v>8.2100000000000009</v>
          </cell>
          <cell r="V278">
            <v>4.62</v>
          </cell>
          <cell r="W278">
            <v>95.3</v>
          </cell>
          <cell r="X278">
            <v>-2.7</v>
          </cell>
          <cell r="Y278">
            <v>95</v>
          </cell>
          <cell r="Z278">
            <v>-4.8</v>
          </cell>
          <cell r="AA278">
            <v>79.2</v>
          </cell>
          <cell r="AB278">
            <v>-18.899999999999999</v>
          </cell>
          <cell r="AC278">
            <v>110.4</v>
          </cell>
          <cell r="AD278">
            <v>2409.1</v>
          </cell>
        </row>
        <row r="279">
          <cell r="B279" t="str">
            <v>食料品・たばこ</v>
          </cell>
          <cell r="C279">
            <v>89.7</v>
          </cell>
          <cell r="D279">
            <v>-1.9</v>
          </cell>
          <cell r="E279">
            <v>92.9</v>
          </cell>
          <cell r="F279">
            <v>-1.9</v>
          </cell>
          <cell r="G279">
            <v>94.8</v>
          </cell>
          <cell r="H279">
            <v>-1.1000000000000001</v>
          </cell>
          <cell r="I279">
            <v>86.1</v>
          </cell>
          <cell r="J279">
            <v>2.2999999999999998</v>
          </cell>
          <cell r="K279">
            <v>88.2</v>
          </cell>
          <cell r="L279">
            <v>2.1</v>
          </cell>
          <cell r="M279">
            <v>54.5</v>
          </cell>
          <cell r="N279">
            <v>5</v>
          </cell>
          <cell r="O279">
            <v>73.400000000000006</v>
          </cell>
          <cell r="P279">
            <v>-8.5</v>
          </cell>
          <cell r="Q279" t="str">
            <v>-</v>
          </cell>
          <cell r="R279" t="str">
            <v>-</v>
          </cell>
          <cell r="S279">
            <v>1.35</v>
          </cell>
          <cell r="T279">
            <v>-2.78</v>
          </cell>
          <cell r="U279">
            <v>4.38</v>
          </cell>
          <cell r="V279">
            <v>0.12</v>
          </cell>
          <cell r="W279">
            <v>86.7</v>
          </cell>
          <cell r="X279">
            <v>-4.8</v>
          </cell>
          <cell r="Y279">
            <v>89.8</v>
          </cell>
          <cell r="Z279">
            <v>-4.9000000000000004</v>
          </cell>
          <cell r="AA279">
            <v>46.3</v>
          </cell>
          <cell r="AB279">
            <v>-29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128.5</v>
          </cell>
          <cell r="D280">
            <v>53.7</v>
          </cell>
          <cell r="E280">
            <v>133.4</v>
          </cell>
          <cell r="F280">
            <v>53.7</v>
          </cell>
          <cell r="G280">
            <v>133</v>
          </cell>
          <cell r="H280">
            <v>51.3</v>
          </cell>
          <cell r="I280">
            <v>111</v>
          </cell>
          <cell r="J280">
            <v>33.4</v>
          </cell>
          <cell r="K280">
            <v>111</v>
          </cell>
          <cell r="L280">
            <v>32.1</v>
          </cell>
          <cell r="M280">
            <v>120</v>
          </cell>
          <cell r="N280">
            <v>0</v>
          </cell>
          <cell r="O280">
            <v>66.099999999999994</v>
          </cell>
          <cell r="P280">
            <v>38</v>
          </cell>
          <cell r="Q280" t="str">
            <v>-</v>
          </cell>
          <cell r="R280" t="str">
            <v>-</v>
          </cell>
          <cell r="S280">
            <v>3.08</v>
          </cell>
          <cell r="T280">
            <v>3.08</v>
          </cell>
          <cell r="U280">
            <v>6.15</v>
          </cell>
          <cell r="V280">
            <v>6.15</v>
          </cell>
          <cell r="W280">
            <v>124.2</v>
          </cell>
          <cell r="X280">
            <v>49.1</v>
          </cell>
          <cell r="Y280">
            <v>128.9</v>
          </cell>
          <cell r="Z280">
            <v>49</v>
          </cell>
          <cell r="AA280">
            <v>147.30000000000001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173.9</v>
          </cell>
          <cell r="D281">
            <v>13.5</v>
          </cell>
          <cell r="E281">
            <v>181.1</v>
          </cell>
          <cell r="F281">
            <v>13.5</v>
          </cell>
          <cell r="G281">
            <v>179.5</v>
          </cell>
          <cell r="H281">
            <v>11.4</v>
          </cell>
          <cell r="I281">
            <v>150.80000000000001</v>
          </cell>
          <cell r="J281">
            <v>7.9</v>
          </cell>
          <cell r="K281">
            <v>153.6</v>
          </cell>
          <cell r="L281">
            <v>9.1999999999999993</v>
          </cell>
          <cell r="M281">
            <v>14.3</v>
          </cell>
          <cell r="N281">
            <v>-84.6</v>
          </cell>
          <cell r="O281">
            <v>88.3</v>
          </cell>
          <cell r="P281">
            <v>103</v>
          </cell>
          <cell r="Q281" t="str">
            <v>-</v>
          </cell>
          <cell r="R281" t="str">
            <v>-</v>
          </cell>
          <cell r="S281">
            <v>0</v>
          </cell>
          <cell r="T281">
            <v>-45.65</v>
          </cell>
          <cell r="U281">
            <v>3.55</v>
          </cell>
          <cell r="V281">
            <v>3.55</v>
          </cell>
          <cell r="W281">
            <v>168</v>
          </cell>
          <cell r="X281">
            <v>10</v>
          </cell>
          <cell r="Y281">
            <v>175</v>
          </cell>
          <cell r="Z281">
            <v>10.1</v>
          </cell>
          <cell r="AA281">
            <v>237.1</v>
          </cell>
          <cell r="AB281">
            <v>143.69999999999999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83.6</v>
          </cell>
          <cell r="D284">
            <v>-8.6999999999999993</v>
          </cell>
          <cell r="E284">
            <v>99.9</v>
          </cell>
          <cell r="F284">
            <v>-8.6999999999999993</v>
          </cell>
          <cell r="G284">
            <v>102.8</v>
          </cell>
          <cell r="H284">
            <v>-9</v>
          </cell>
          <cell r="I284">
            <v>85.9</v>
          </cell>
          <cell r="J284">
            <v>35.299999999999997</v>
          </cell>
          <cell r="K284">
            <v>88.2</v>
          </cell>
          <cell r="L284">
            <v>34.700000000000003</v>
          </cell>
          <cell r="M284">
            <v>10</v>
          </cell>
          <cell r="N284">
            <v>0</v>
          </cell>
          <cell r="O284">
            <v>78.099999999999994</v>
          </cell>
          <cell r="P284">
            <v>453.9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80.8</v>
          </cell>
          <cell r="X284">
            <v>-11.5</v>
          </cell>
          <cell r="Y284">
            <v>96.5</v>
          </cell>
          <cell r="Z284">
            <v>-11.5</v>
          </cell>
          <cell r="AA284">
            <v>11.7</v>
          </cell>
          <cell r="AB284">
            <v>0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81.2</v>
          </cell>
          <cell r="D285">
            <v>73.900000000000006</v>
          </cell>
          <cell r="E285">
            <v>91.7</v>
          </cell>
          <cell r="F285">
            <v>74</v>
          </cell>
          <cell r="G285">
            <v>95.1</v>
          </cell>
          <cell r="H285">
            <v>78.8</v>
          </cell>
          <cell r="I285">
            <v>112.8</v>
          </cell>
          <cell r="J285">
            <v>40.5</v>
          </cell>
          <cell r="K285">
            <v>114.2</v>
          </cell>
          <cell r="L285">
            <v>43.8</v>
          </cell>
          <cell r="M285">
            <v>0</v>
          </cell>
          <cell r="N285">
            <v>-100</v>
          </cell>
          <cell r="O285">
            <v>135.9</v>
          </cell>
          <cell r="P285">
            <v>47.2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78.5</v>
          </cell>
          <cell r="X285">
            <v>68.5</v>
          </cell>
          <cell r="Y285">
            <v>88.6</v>
          </cell>
          <cell r="Z285">
            <v>68.8</v>
          </cell>
          <cell r="AA285">
            <v>23.7</v>
          </cell>
          <cell r="AB285">
            <v>-44.4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141.5</v>
          </cell>
          <cell r="D286">
            <v>2.2000000000000002</v>
          </cell>
          <cell r="E286">
            <v>140.30000000000001</v>
          </cell>
          <cell r="F286">
            <v>-4.8</v>
          </cell>
          <cell r="G286">
            <v>140</v>
          </cell>
          <cell r="H286">
            <v>4.2</v>
          </cell>
          <cell r="I286">
            <v>149.69999999999999</v>
          </cell>
          <cell r="J286">
            <v>-25.6</v>
          </cell>
          <cell r="K286">
            <v>149.9</v>
          </cell>
          <cell r="L286">
            <v>-22.9</v>
          </cell>
          <cell r="M286">
            <v>100</v>
          </cell>
          <cell r="N286">
            <v>-90.2</v>
          </cell>
          <cell r="O286">
            <v>544.6</v>
          </cell>
          <cell r="P286">
            <v>863.9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136.69999999999999</v>
          </cell>
          <cell r="X286">
            <v>-1</v>
          </cell>
          <cell r="Y286">
            <v>135.6</v>
          </cell>
          <cell r="Z286">
            <v>-7.8</v>
          </cell>
          <cell r="AA286">
            <v>158</v>
          </cell>
          <cell r="AB286">
            <v>-91.3</v>
          </cell>
          <cell r="AC286">
            <v>40.1</v>
          </cell>
          <cell r="AD286">
            <v>0</v>
          </cell>
        </row>
        <row r="287">
          <cell r="B287" t="str">
            <v>ゴム製品</v>
          </cell>
          <cell r="C287">
            <v>115.8</v>
          </cell>
          <cell r="D287">
            <v>-8</v>
          </cell>
          <cell r="E287">
            <v>129.19999999999999</v>
          </cell>
          <cell r="F287">
            <v>-8</v>
          </cell>
          <cell r="G287">
            <v>128.5</v>
          </cell>
          <cell r="H287">
            <v>-8</v>
          </cell>
          <cell r="I287">
            <v>109.7</v>
          </cell>
          <cell r="J287">
            <v>-0.9</v>
          </cell>
          <cell r="K287">
            <v>108.8</v>
          </cell>
          <cell r="L287">
            <v>-0.5</v>
          </cell>
          <cell r="M287">
            <v>187.5</v>
          </cell>
          <cell r="N287">
            <v>-21.1</v>
          </cell>
          <cell r="O287">
            <v>55.2</v>
          </cell>
          <cell r="P287">
            <v>-23.8</v>
          </cell>
          <cell r="Q287" t="str">
            <v>-</v>
          </cell>
          <cell r="R287" t="str">
            <v>-</v>
          </cell>
          <cell r="S287">
            <v>3.23</v>
          </cell>
          <cell r="T287">
            <v>3.23</v>
          </cell>
          <cell r="U287">
            <v>0</v>
          </cell>
          <cell r="V287">
            <v>0</v>
          </cell>
          <cell r="W287">
            <v>111.9</v>
          </cell>
          <cell r="X287">
            <v>-10.8</v>
          </cell>
          <cell r="Y287">
            <v>124.8</v>
          </cell>
          <cell r="Z287">
            <v>-10.9</v>
          </cell>
          <cell r="AA287">
            <v>170.4</v>
          </cell>
          <cell r="AB287">
            <v>-9.6999999999999993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114.8</v>
          </cell>
          <cell r="D288">
            <v>9.6</v>
          </cell>
          <cell r="E288">
            <v>119.7</v>
          </cell>
          <cell r="F288">
            <v>9.6</v>
          </cell>
          <cell r="G288">
            <v>119.9</v>
          </cell>
          <cell r="H288">
            <v>8.8000000000000007</v>
          </cell>
          <cell r="I288">
            <v>114</v>
          </cell>
          <cell r="J288">
            <v>1.9</v>
          </cell>
          <cell r="K288">
            <v>114</v>
          </cell>
          <cell r="L288">
            <v>1.1000000000000001</v>
          </cell>
          <cell r="M288">
            <v>117.4</v>
          </cell>
          <cell r="N288">
            <v>49.9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110.9</v>
          </cell>
          <cell r="X288">
            <v>6.2</v>
          </cell>
          <cell r="Y288">
            <v>115.7</v>
          </cell>
          <cell r="Z288">
            <v>6.2</v>
          </cell>
          <cell r="AA288">
            <v>111.2</v>
          </cell>
          <cell r="AB288">
            <v>51.3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154.80000000000001</v>
          </cell>
          <cell r="D291">
            <v>30.3</v>
          </cell>
          <cell r="E291">
            <v>156.80000000000001</v>
          </cell>
          <cell r="F291">
            <v>28.5</v>
          </cell>
          <cell r="G291">
            <v>129.4</v>
          </cell>
          <cell r="H291">
            <v>17.5</v>
          </cell>
          <cell r="I291">
            <v>145.19999999999999</v>
          </cell>
          <cell r="J291">
            <v>-0.5</v>
          </cell>
          <cell r="K291">
            <v>121.6</v>
          </cell>
          <cell r="L291">
            <v>-9.1999999999999993</v>
          </cell>
          <cell r="M291">
            <v>8500</v>
          </cell>
          <cell r="N291">
            <v>93.2</v>
          </cell>
          <cell r="O291">
            <v>161.69999999999999</v>
          </cell>
          <cell r="P291">
            <v>15.7</v>
          </cell>
          <cell r="Q291" t="str">
            <v>-</v>
          </cell>
          <cell r="R291" t="str">
            <v>-</v>
          </cell>
          <cell r="S291">
            <v>2.44</v>
          </cell>
          <cell r="T291">
            <v>2.44</v>
          </cell>
          <cell r="U291">
            <v>1.95</v>
          </cell>
          <cell r="V291">
            <v>1.95</v>
          </cell>
          <cell r="W291">
            <v>149.6</v>
          </cell>
          <cell r="X291">
            <v>26.4</v>
          </cell>
          <cell r="Y291">
            <v>151.5</v>
          </cell>
          <cell r="Z291">
            <v>24.6</v>
          </cell>
          <cell r="AA291">
            <v>1849.4</v>
          </cell>
          <cell r="AB291">
            <v>114.8</v>
          </cell>
          <cell r="AC291">
            <v>13.4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104.5</v>
          </cell>
          <cell r="D294">
            <v>9</v>
          </cell>
          <cell r="E294">
            <v>114</v>
          </cell>
          <cell r="F294">
            <v>9</v>
          </cell>
          <cell r="G294">
            <v>113</v>
          </cell>
          <cell r="H294">
            <v>8.4</v>
          </cell>
          <cell r="I294">
            <v>114.4</v>
          </cell>
          <cell r="J294">
            <v>11.5</v>
          </cell>
          <cell r="K294">
            <v>113.7</v>
          </cell>
          <cell r="L294">
            <v>11.5</v>
          </cell>
          <cell r="M294">
            <v>0</v>
          </cell>
          <cell r="N294">
            <v>0</v>
          </cell>
          <cell r="O294">
            <v>39.5</v>
          </cell>
          <cell r="P294">
            <v>-74.5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-8.1300000000000008</v>
          </cell>
          <cell r="W294">
            <v>101</v>
          </cell>
          <cell r="X294">
            <v>5.6</v>
          </cell>
          <cell r="Y294">
            <v>110.1</v>
          </cell>
          <cell r="Z294">
            <v>5.6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101.4</v>
          </cell>
          <cell r="D295">
            <v>6.1</v>
          </cell>
          <cell r="E295">
            <v>105.9</v>
          </cell>
          <cell r="F295">
            <v>6.1</v>
          </cell>
          <cell r="G295">
            <v>108.3</v>
          </cell>
          <cell r="H295">
            <v>6.7</v>
          </cell>
          <cell r="I295">
            <v>92.9</v>
          </cell>
          <cell r="J295">
            <v>-12.9</v>
          </cell>
          <cell r="K295">
            <v>94.7</v>
          </cell>
          <cell r="L295">
            <v>-12.5</v>
          </cell>
          <cell r="M295">
            <v>5.3</v>
          </cell>
          <cell r="N295">
            <v>-83.2</v>
          </cell>
          <cell r="O295">
            <v>305.89999999999998</v>
          </cell>
          <cell r="P295">
            <v>7.8</v>
          </cell>
          <cell r="Q295" t="str">
            <v>-</v>
          </cell>
          <cell r="R295" t="str">
            <v>-</v>
          </cell>
          <cell r="S295">
            <v>0</v>
          </cell>
          <cell r="T295">
            <v>-2.62</v>
          </cell>
          <cell r="U295">
            <v>0</v>
          </cell>
          <cell r="V295">
            <v>-2.62</v>
          </cell>
          <cell r="W295">
            <v>98</v>
          </cell>
          <cell r="X295">
            <v>2.8</v>
          </cell>
          <cell r="Y295">
            <v>102.3</v>
          </cell>
          <cell r="Z295">
            <v>2.8</v>
          </cell>
          <cell r="AA295">
            <v>2.6</v>
          </cell>
          <cell r="AB295">
            <v>-91.6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132.9</v>
          </cell>
          <cell r="D296">
            <v>44.8</v>
          </cell>
          <cell r="E296">
            <v>97.5</v>
          </cell>
          <cell r="F296">
            <v>6</v>
          </cell>
          <cell r="G296">
            <v>97.7</v>
          </cell>
          <cell r="H296">
            <v>7.4</v>
          </cell>
          <cell r="I296">
            <v>91.8</v>
          </cell>
          <cell r="J296">
            <v>-6</v>
          </cell>
          <cell r="K296">
            <v>92</v>
          </cell>
          <cell r="L296">
            <v>-5.0999999999999996</v>
          </cell>
          <cell r="M296">
            <v>0</v>
          </cell>
          <cell r="N296">
            <v>-100</v>
          </cell>
          <cell r="O296">
            <v>6.5</v>
          </cell>
          <cell r="P296">
            <v>-70.2</v>
          </cell>
          <cell r="Q296" t="str">
            <v>-</v>
          </cell>
          <cell r="R296" t="str">
            <v>-</v>
          </cell>
          <cell r="S296">
            <v>0</v>
          </cell>
          <cell r="T296">
            <v>-1.48</v>
          </cell>
          <cell r="U296">
            <v>0</v>
          </cell>
          <cell r="V296">
            <v>0</v>
          </cell>
          <cell r="W296">
            <v>128.4</v>
          </cell>
          <cell r="X296">
            <v>40.299999999999997</v>
          </cell>
          <cell r="Y296">
            <v>94.2</v>
          </cell>
          <cell r="Z296">
            <v>2.7</v>
          </cell>
          <cell r="AA296">
            <v>0</v>
          </cell>
          <cell r="AB296">
            <v>-100</v>
          </cell>
          <cell r="AC296">
            <v>3239.2</v>
          </cell>
          <cell r="AD296">
            <v>0</v>
          </cell>
        </row>
        <row r="297">
          <cell r="B297" t="str">
            <v>情報通信機械器具</v>
          </cell>
          <cell r="C297">
            <v>107.9</v>
          </cell>
          <cell r="D297">
            <v>9.4</v>
          </cell>
          <cell r="E297">
            <v>122.2</v>
          </cell>
          <cell r="F297">
            <v>11.2</v>
          </cell>
          <cell r="G297">
            <v>109.6</v>
          </cell>
          <cell r="H297">
            <v>1.7</v>
          </cell>
          <cell r="I297">
            <v>128</v>
          </cell>
          <cell r="J297">
            <v>1.7</v>
          </cell>
          <cell r="K297">
            <v>110.6</v>
          </cell>
          <cell r="L297">
            <v>-2.7</v>
          </cell>
          <cell r="M297">
            <v>1188.2</v>
          </cell>
          <cell r="N297">
            <v>36.5</v>
          </cell>
          <cell r="O297">
            <v>34.5</v>
          </cell>
          <cell r="P297">
            <v>-60</v>
          </cell>
          <cell r="Q297" t="str">
            <v>-</v>
          </cell>
          <cell r="R297" t="str">
            <v>-</v>
          </cell>
          <cell r="S297">
            <v>0</v>
          </cell>
          <cell r="T297">
            <v>-8.6999999999999993</v>
          </cell>
          <cell r="U297">
            <v>0</v>
          </cell>
          <cell r="V297">
            <v>0</v>
          </cell>
          <cell r="W297">
            <v>104.3</v>
          </cell>
          <cell r="X297">
            <v>6.1</v>
          </cell>
          <cell r="Y297">
            <v>118.1</v>
          </cell>
          <cell r="Z297">
            <v>7.8</v>
          </cell>
          <cell r="AA297">
            <v>1171.8</v>
          </cell>
          <cell r="AB297">
            <v>373.6</v>
          </cell>
          <cell r="AC297">
            <v>0</v>
          </cell>
          <cell r="AD297">
            <v>-100</v>
          </cell>
        </row>
        <row r="298">
          <cell r="B298" t="str">
            <v>輸送用機械器具</v>
          </cell>
          <cell r="C298">
            <v>84.9</v>
          </cell>
          <cell r="D298">
            <v>-13.5</v>
          </cell>
          <cell r="E298">
            <v>88.4</v>
          </cell>
          <cell r="F298">
            <v>-13.5</v>
          </cell>
          <cell r="G298">
            <v>90.1</v>
          </cell>
          <cell r="H298">
            <v>-11.8</v>
          </cell>
          <cell r="I298">
            <v>100.4</v>
          </cell>
          <cell r="J298">
            <v>-17.2</v>
          </cell>
          <cell r="K298">
            <v>102.4</v>
          </cell>
          <cell r="L298">
            <v>-16</v>
          </cell>
          <cell r="M298">
            <v>0</v>
          </cell>
          <cell r="N298">
            <v>-100</v>
          </cell>
          <cell r="O298">
            <v>3.6</v>
          </cell>
          <cell r="P298">
            <v>-77.099999999999994</v>
          </cell>
          <cell r="Q298" t="str">
            <v>-</v>
          </cell>
          <cell r="R298" t="str">
            <v>-</v>
          </cell>
          <cell r="S298">
            <v>0</v>
          </cell>
          <cell r="T298">
            <v>-73.33</v>
          </cell>
          <cell r="U298">
            <v>0</v>
          </cell>
          <cell r="V298">
            <v>0</v>
          </cell>
          <cell r="W298">
            <v>82</v>
          </cell>
          <cell r="X298">
            <v>-16.2</v>
          </cell>
          <cell r="Y298">
            <v>85.4</v>
          </cell>
          <cell r="Z298">
            <v>-16.2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113.4</v>
          </cell>
          <cell r="D299">
            <v>10.9</v>
          </cell>
          <cell r="E299">
            <v>115.8</v>
          </cell>
          <cell r="F299">
            <v>10.9</v>
          </cell>
          <cell r="G299">
            <v>118.4</v>
          </cell>
          <cell r="H299">
            <v>12.3</v>
          </cell>
          <cell r="I299">
            <v>99</v>
          </cell>
          <cell r="J299">
            <v>-3.7</v>
          </cell>
          <cell r="K299">
            <v>100.4</v>
          </cell>
          <cell r="L299">
            <v>-2.8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-67.900000000000006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7.14</v>
          </cell>
          <cell r="V299">
            <v>7.14</v>
          </cell>
          <cell r="W299">
            <v>109.6</v>
          </cell>
          <cell r="X299">
            <v>7.5</v>
          </cell>
          <cell r="Y299">
            <v>111.9</v>
          </cell>
          <cell r="Z299">
            <v>7.5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89.9</v>
          </cell>
          <cell r="D300">
            <v>-34</v>
          </cell>
          <cell r="E300">
            <v>97.8</v>
          </cell>
          <cell r="F300">
            <v>-34</v>
          </cell>
          <cell r="G300">
            <v>97.9</v>
          </cell>
          <cell r="H300">
            <v>-33.5</v>
          </cell>
          <cell r="I300">
            <v>119.1</v>
          </cell>
          <cell r="J300">
            <v>11</v>
          </cell>
          <cell r="K300">
            <v>119.2</v>
          </cell>
          <cell r="L300">
            <v>12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86.9</v>
          </cell>
          <cell r="X300">
            <v>-36</v>
          </cell>
          <cell r="Y300">
            <v>94.5</v>
          </cell>
          <cell r="Z300">
            <v>-36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177.9</v>
          </cell>
          <cell r="D303">
            <v>23.9</v>
          </cell>
          <cell r="E303">
            <v>184.4</v>
          </cell>
          <cell r="F303">
            <v>29.5</v>
          </cell>
          <cell r="G303">
            <v>188.9</v>
          </cell>
          <cell r="H303">
            <v>31.4</v>
          </cell>
          <cell r="I303">
            <v>134.5</v>
          </cell>
          <cell r="J303">
            <v>8.9</v>
          </cell>
          <cell r="K303">
            <v>136.9</v>
          </cell>
          <cell r="L303">
            <v>11.8</v>
          </cell>
          <cell r="M303">
            <v>11.1</v>
          </cell>
          <cell r="N303">
            <v>-93.8</v>
          </cell>
          <cell r="O303">
            <v>162</v>
          </cell>
          <cell r="P303">
            <v>11.6</v>
          </cell>
          <cell r="Q303" t="str">
            <v>-</v>
          </cell>
          <cell r="R303" t="str">
            <v>-</v>
          </cell>
          <cell r="S303">
            <v>1.04</v>
          </cell>
          <cell r="T303">
            <v>-3.08</v>
          </cell>
          <cell r="U303">
            <v>0</v>
          </cell>
          <cell r="V303">
            <v>-1.37</v>
          </cell>
          <cell r="W303">
            <v>171.9</v>
          </cell>
          <cell r="X303">
            <v>20</v>
          </cell>
          <cell r="Y303">
            <v>178.2</v>
          </cell>
          <cell r="Z303">
            <v>25.5</v>
          </cell>
          <cell r="AA303">
            <v>11.2</v>
          </cell>
          <cell r="AB303">
            <v>-87.5</v>
          </cell>
          <cell r="AC303">
            <v>4.8</v>
          </cell>
          <cell r="AD303">
            <v>-91.7</v>
          </cell>
        </row>
        <row r="304">
          <cell r="B304" t="str">
            <v>小売業</v>
          </cell>
          <cell r="C304">
            <v>100.7</v>
          </cell>
          <cell r="D304">
            <v>6.9</v>
          </cell>
          <cell r="E304">
            <v>102.3</v>
          </cell>
          <cell r="F304">
            <v>6.8</v>
          </cell>
          <cell r="G304">
            <v>102.4</v>
          </cell>
          <cell r="H304">
            <v>6.3</v>
          </cell>
          <cell r="I304">
            <v>94.6</v>
          </cell>
          <cell r="J304">
            <v>2.2000000000000002</v>
          </cell>
          <cell r="K304">
            <v>94.8</v>
          </cell>
          <cell r="L304">
            <v>2.4</v>
          </cell>
          <cell r="M304">
            <v>85</v>
          </cell>
          <cell r="N304">
            <v>-5.6</v>
          </cell>
          <cell r="O304">
            <v>130</v>
          </cell>
          <cell r="P304">
            <v>5.2</v>
          </cell>
          <cell r="Q304" t="str">
            <v>-</v>
          </cell>
          <cell r="R304" t="str">
            <v>-</v>
          </cell>
          <cell r="S304">
            <v>1.63</v>
          </cell>
          <cell r="T304">
            <v>0.59</v>
          </cell>
          <cell r="U304">
            <v>1.96</v>
          </cell>
          <cell r="V304">
            <v>-0.13</v>
          </cell>
          <cell r="W304">
            <v>97.3</v>
          </cell>
          <cell r="X304">
            <v>3.6</v>
          </cell>
          <cell r="Y304">
            <v>98.8</v>
          </cell>
          <cell r="Z304">
            <v>3.5</v>
          </cell>
          <cell r="AA304">
            <v>90.7</v>
          </cell>
          <cell r="AB304">
            <v>69.2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146.6</v>
          </cell>
          <cell r="D305">
            <v>24.9</v>
          </cell>
          <cell r="E305">
            <v>147.6</v>
          </cell>
          <cell r="F305">
            <v>24.9</v>
          </cell>
          <cell r="G305">
            <v>144.80000000000001</v>
          </cell>
          <cell r="H305">
            <v>22.6</v>
          </cell>
          <cell r="I305">
            <v>160.80000000000001</v>
          </cell>
          <cell r="J305">
            <v>42</v>
          </cell>
          <cell r="K305">
            <v>155.9</v>
          </cell>
          <cell r="L305">
            <v>39.6</v>
          </cell>
          <cell r="M305">
            <v>383.3</v>
          </cell>
          <cell r="N305">
            <v>129.9</v>
          </cell>
          <cell r="O305">
            <v>98.5</v>
          </cell>
          <cell r="P305">
            <v>7.5</v>
          </cell>
          <cell r="Q305" t="str">
            <v>-</v>
          </cell>
          <cell r="R305" t="str">
            <v>-</v>
          </cell>
          <cell r="S305">
            <v>1.67</v>
          </cell>
          <cell r="T305">
            <v>0.78</v>
          </cell>
          <cell r="U305">
            <v>0.84</v>
          </cell>
          <cell r="V305">
            <v>-0.05</v>
          </cell>
          <cell r="W305">
            <v>141.6</v>
          </cell>
          <cell r="X305">
            <v>21</v>
          </cell>
          <cell r="Y305">
            <v>142.6</v>
          </cell>
          <cell r="Z305">
            <v>21.1</v>
          </cell>
          <cell r="AA305">
            <v>283.39999999999998</v>
          </cell>
          <cell r="AB305">
            <v>129.69999999999999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79.2</v>
          </cell>
          <cell r="D306">
            <v>7.8</v>
          </cell>
          <cell r="E306">
            <v>79.2</v>
          </cell>
          <cell r="F306">
            <v>7.8</v>
          </cell>
          <cell r="G306">
            <v>79.099999999999994</v>
          </cell>
          <cell r="H306">
            <v>7.6</v>
          </cell>
          <cell r="I306">
            <v>76.900000000000006</v>
          </cell>
          <cell r="J306">
            <v>4.2</v>
          </cell>
          <cell r="K306">
            <v>77</v>
          </cell>
          <cell r="L306">
            <v>4.5</v>
          </cell>
          <cell r="M306">
            <v>71.400000000000006</v>
          </cell>
          <cell r="N306">
            <v>-9.1999999999999993</v>
          </cell>
          <cell r="O306">
            <v>98</v>
          </cell>
          <cell r="P306">
            <v>-9.6999999999999993</v>
          </cell>
          <cell r="Q306" t="str">
            <v>-</v>
          </cell>
          <cell r="R306" t="str">
            <v>-</v>
          </cell>
          <cell r="S306">
            <v>3.68</v>
          </cell>
          <cell r="T306">
            <v>0.09</v>
          </cell>
          <cell r="U306">
            <v>1.83</v>
          </cell>
          <cell r="V306">
            <v>-1.76</v>
          </cell>
          <cell r="W306">
            <v>76.5</v>
          </cell>
          <cell r="X306">
            <v>4.4000000000000004</v>
          </cell>
          <cell r="Y306">
            <v>76.5</v>
          </cell>
          <cell r="Z306">
            <v>4.4000000000000004</v>
          </cell>
          <cell r="AA306">
            <v>86.7</v>
          </cell>
          <cell r="AB306">
            <v>14.8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71.2</v>
          </cell>
          <cell r="D307">
            <v>10.6</v>
          </cell>
          <cell r="E307">
            <v>78.3</v>
          </cell>
          <cell r="F307">
            <v>10.3</v>
          </cell>
          <cell r="G307">
            <v>73.099999999999994</v>
          </cell>
          <cell r="H307">
            <v>9.8000000000000007</v>
          </cell>
          <cell r="I307">
            <v>94.2</v>
          </cell>
          <cell r="J307">
            <v>6.4</v>
          </cell>
          <cell r="K307">
            <v>93.9</v>
          </cell>
          <cell r="L307">
            <v>6.1</v>
          </cell>
          <cell r="M307">
            <v>111.1</v>
          </cell>
          <cell r="N307">
            <v>25</v>
          </cell>
          <cell r="O307">
            <v>81.8</v>
          </cell>
          <cell r="P307">
            <v>-9.1</v>
          </cell>
          <cell r="Q307" t="str">
            <v>-</v>
          </cell>
          <cell r="R307" t="str">
            <v>-</v>
          </cell>
          <cell r="S307">
            <v>3.61</v>
          </cell>
          <cell r="T307">
            <v>3.09</v>
          </cell>
          <cell r="U307">
            <v>2.63</v>
          </cell>
          <cell r="V307">
            <v>0.05</v>
          </cell>
          <cell r="W307">
            <v>68.8</v>
          </cell>
          <cell r="X307">
            <v>7.2</v>
          </cell>
          <cell r="Y307">
            <v>75.7</v>
          </cell>
          <cell r="Z307">
            <v>6.9</v>
          </cell>
          <cell r="AA307">
            <v>280.89999999999998</v>
          </cell>
          <cell r="AB307">
            <v>17.3</v>
          </cell>
          <cell r="AC307">
            <v>0.7</v>
          </cell>
          <cell r="AD307">
            <v>0</v>
          </cell>
        </row>
        <row r="308">
          <cell r="B308" t="str">
            <v>Ｐ一括分</v>
          </cell>
          <cell r="C308">
            <v>89</v>
          </cell>
          <cell r="D308">
            <v>-6.2</v>
          </cell>
          <cell r="E308">
            <v>95.4</v>
          </cell>
          <cell r="F308">
            <v>-6.2</v>
          </cell>
          <cell r="G308">
            <v>94.7</v>
          </cell>
          <cell r="H308">
            <v>-6.2</v>
          </cell>
          <cell r="I308">
            <v>89</v>
          </cell>
          <cell r="J308">
            <v>-2.1</v>
          </cell>
          <cell r="K308">
            <v>88.4</v>
          </cell>
          <cell r="L308">
            <v>-2.1</v>
          </cell>
          <cell r="M308">
            <v>350</v>
          </cell>
          <cell r="N308">
            <v>0</v>
          </cell>
          <cell r="O308">
            <v>119.5</v>
          </cell>
          <cell r="P308">
            <v>19.100000000000001</v>
          </cell>
          <cell r="Q308" t="str">
            <v>-</v>
          </cell>
          <cell r="R308" t="str">
            <v>-</v>
          </cell>
          <cell r="S308">
            <v>3</v>
          </cell>
          <cell r="T308">
            <v>2.79</v>
          </cell>
          <cell r="U308">
            <v>1.82</v>
          </cell>
          <cell r="V308">
            <v>-0.78</v>
          </cell>
          <cell r="W308">
            <v>86</v>
          </cell>
          <cell r="X308">
            <v>-9.1</v>
          </cell>
          <cell r="Y308">
            <v>92.2</v>
          </cell>
          <cell r="Z308">
            <v>-9.1</v>
          </cell>
          <cell r="AA308">
            <v>565.5</v>
          </cell>
          <cell r="AB308">
            <v>7.2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100.3</v>
          </cell>
          <cell r="D309">
            <v>1.2</v>
          </cell>
          <cell r="E309">
            <v>100.6</v>
          </cell>
          <cell r="F309">
            <v>1.6</v>
          </cell>
          <cell r="G309">
            <v>101.7</v>
          </cell>
          <cell r="H309">
            <v>2.5</v>
          </cell>
          <cell r="I309">
            <v>90.5</v>
          </cell>
          <cell r="J309">
            <v>-3.8</v>
          </cell>
          <cell r="K309">
            <v>90.9</v>
          </cell>
          <cell r="L309">
            <v>-2.6</v>
          </cell>
          <cell r="M309">
            <v>74.099999999999994</v>
          </cell>
          <cell r="N309">
            <v>-39.4</v>
          </cell>
          <cell r="O309">
            <v>92.5</v>
          </cell>
          <cell r="P309">
            <v>-25.8</v>
          </cell>
          <cell r="Q309" t="str">
            <v>-</v>
          </cell>
          <cell r="R309" t="str">
            <v>-</v>
          </cell>
          <cell r="S309">
            <v>6.82</v>
          </cell>
          <cell r="T309">
            <v>-2.79</v>
          </cell>
          <cell r="U309">
            <v>9.41</v>
          </cell>
          <cell r="V309">
            <v>0.32</v>
          </cell>
          <cell r="W309">
            <v>96.9</v>
          </cell>
          <cell r="X309">
            <v>-1.9</v>
          </cell>
          <cell r="Y309">
            <v>97.2</v>
          </cell>
          <cell r="Z309">
            <v>-1.5</v>
          </cell>
          <cell r="AA309">
            <v>70</v>
          </cell>
          <cell r="AB309">
            <v>-25.1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2.1</v>
          </cell>
          <cell r="E311">
            <v>98.4</v>
          </cell>
          <cell r="F311">
            <v>-0.7</v>
          </cell>
          <cell r="G311">
            <v>99.1</v>
          </cell>
          <cell r="H311">
            <v>0</v>
          </cell>
          <cell r="I311">
            <v>97</v>
          </cell>
          <cell r="J311">
            <v>2</v>
          </cell>
          <cell r="K311">
            <v>98.2</v>
          </cell>
          <cell r="L311">
            <v>2.7</v>
          </cell>
          <cell r="M311">
            <v>64.5</v>
          </cell>
          <cell r="N311">
            <v>-20</v>
          </cell>
          <cell r="O311">
            <v>104.1</v>
          </cell>
          <cell r="P311">
            <v>16.2</v>
          </cell>
          <cell r="Q311" t="str">
            <v>-</v>
          </cell>
          <cell r="R311" t="str">
            <v>-</v>
          </cell>
          <cell r="S311">
            <v>4.8899999999999997</v>
          </cell>
          <cell r="T311">
            <v>2.83</v>
          </cell>
          <cell r="U311">
            <v>8.0299999999999994</v>
          </cell>
          <cell r="V311">
            <v>5.67</v>
          </cell>
          <cell r="W311">
            <v>95.4</v>
          </cell>
          <cell r="X311">
            <v>-1</v>
          </cell>
          <cell r="Y311">
            <v>95.1</v>
          </cell>
          <cell r="Z311">
            <v>-3.7</v>
          </cell>
          <cell r="AA311">
            <v>81.3</v>
          </cell>
          <cell r="AB311">
            <v>-16.5</v>
          </cell>
          <cell r="AC311">
            <v>64.400000000000006</v>
          </cell>
          <cell r="AD311">
            <v>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86.5</v>
          </cell>
          <cell r="D326">
            <v>-1.8</v>
          </cell>
          <cell r="E326">
            <v>100.5</v>
          </cell>
          <cell r="F326">
            <v>-2.1</v>
          </cell>
          <cell r="G326">
            <v>100.4</v>
          </cell>
          <cell r="H326">
            <v>-1.9</v>
          </cell>
          <cell r="I326">
            <v>96.1</v>
          </cell>
          <cell r="J326">
            <v>0.2</v>
          </cell>
          <cell r="K326">
            <v>95.5</v>
          </cell>
          <cell r="L326">
            <v>0.2</v>
          </cell>
          <cell r="M326">
            <v>106</v>
          </cell>
          <cell r="N326">
            <v>0</v>
          </cell>
          <cell r="O326">
            <v>99.8</v>
          </cell>
          <cell r="P326">
            <v>1.9</v>
          </cell>
          <cell r="Q326">
            <v>29.6</v>
          </cell>
          <cell r="R326">
            <v>3.9</v>
          </cell>
          <cell r="S326">
            <v>1.56</v>
          </cell>
          <cell r="T326">
            <v>0.27</v>
          </cell>
          <cell r="U326">
            <v>1.48</v>
          </cell>
          <cell r="V326">
            <v>0.02</v>
          </cell>
          <cell r="W326">
            <v>83.6</v>
          </cell>
          <cell r="X326">
            <v>-4.8</v>
          </cell>
          <cell r="Y326">
            <v>97.1</v>
          </cell>
          <cell r="Z326">
            <v>-5.2</v>
          </cell>
          <cell r="AA326">
            <v>103.2</v>
          </cell>
          <cell r="AB326">
            <v>-4.7</v>
          </cell>
          <cell r="AC326">
            <v>5.0999999999999996</v>
          </cell>
          <cell r="AD326">
            <v>27.5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</v>
          </cell>
          <cell r="D328">
            <v>-5.7</v>
          </cell>
          <cell r="E328">
            <v>95.1</v>
          </cell>
          <cell r="F328">
            <v>-0.8</v>
          </cell>
          <cell r="G328">
            <v>96</v>
          </cell>
          <cell r="H328">
            <v>-0.4</v>
          </cell>
          <cell r="I328">
            <v>98.6</v>
          </cell>
          <cell r="J328">
            <v>-4.5999999999999996</v>
          </cell>
          <cell r="K328">
            <v>98.3</v>
          </cell>
          <cell r="L328">
            <v>-4.3</v>
          </cell>
          <cell r="M328">
            <v>104.9</v>
          </cell>
          <cell r="N328">
            <v>-10.4</v>
          </cell>
          <cell r="O328">
            <v>89.5</v>
          </cell>
          <cell r="P328">
            <v>3.2</v>
          </cell>
          <cell r="Q328">
            <v>4.4000000000000004</v>
          </cell>
          <cell r="R328">
            <v>1.4</v>
          </cell>
          <cell r="S328">
            <v>1.0900000000000001</v>
          </cell>
          <cell r="T328">
            <v>1.01</v>
          </cell>
          <cell r="U328">
            <v>0.02</v>
          </cell>
          <cell r="V328">
            <v>-0.27</v>
          </cell>
          <cell r="W328">
            <v>76.3</v>
          </cell>
          <cell r="X328">
            <v>-8.6</v>
          </cell>
          <cell r="Y328">
            <v>91.9</v>
          </cell>
          <cell r="Z328">
            <v>-3.9</v>
          </cell>
          <cell r="AA328">
            <v>79.7</v>
          </cell>
          <cell r="AB328">
            <v>-8.4</v>
          </cell>
          <cell r="AC328">
            <v>0.4</v>
          </cell>
          <cell r="AD328">
            <v>-98.1</v>
          </cell>
        </row>
        <row r="329">
          <cell r="B329" t="str">
            <v>製造業</v>
          </cell>
          <cell r="C329">
            <v>89.9</v>
          </cell>
          <cell r="D329">
            <v>-5.4</v>
          </cell>
          <cell r="E329">
            <v>106.1</v>
          </cell>
          <cell r="F329">
            <v>-5.9</v>
          </cell>
          <cell r="G329">
            <v>104.6</v>
          </cell>
          <cell r="H329">
            <v>-4.9000000000000004</v>
          </cell>
          <cell r="I329">
            <v>100.3</v>
          </cell>
          <cell r="J329">
            <v>-0.4</v>
          </cell>
          <cell r="K329">
            <v>99.2</v>
          </cell>
          <cell r="L329">
            <v>0.6</v>
          </cell>
          <cell r="M329">
            <v>114.7</v>
          </cell>
          <cell r="N329">
            <v>-10.7</v>
          </cell>
          <cell r="O329">
            <v>98</v>
          </cell>
          <cell r="P329">
            <v>-2.2999999999999998</v>
          </cell>
          <cell r="Q329">
            <v>16.399999999999999</v>
          </cell>
          <cell r="R329">
            <v>3.9</v>
          </cell>
          <cell r="S329">
            <v>1.24</v>
          </cell>
          <cell r="T329">
            <v>0.35</v>
          </cell>
          <cell r="U329">
            <v>0.89</v>
          </cell>
          <cell r="V329">
            <v>-0.11</v>
          </cell>
          <cell r="W329">
            <v>86.9</v>
          </cell>
          <cell r="X329">
            <v>-8.1999999999999993</v>
          </cell>
          <cell r="Y329">
            <v>102.5</v>
          </cell>
          <cell r="Z329">
            <v>-8.9</v>
          </cell>
          <cell r="AA329">
            <v>123.4</v>
          </cell>
          <cell r="AB329">
            <v>-14.4</v>
          </cell>
          <cell r="AC329">
            <v>4.5</v>
          </cell>
          <cell r="AD329">
            <v>221.4</v>
          </cell>
        </row>
        <row r="330">
          <cell r="B330" t="str">
            <v>電気・ガス・熱供給・水道業</v>
          </cell>
          <cell r="C330">
            <v>97.4</v>
          </cell>
          <cell r="D330">
            <v>7.5</v>
          </cell>
          <cell r="E330">
            <v>122.7</v>
          </cell>
          <cell r="F330">
            <v>7.4</v>
          </cell>
          <cell r="G330">
            <v>116</v>
          </cell>
          <cell r="H330">
            <v>2.7</v>
          </cell>
          <cell r="I330">
            <v>94.2</v>
          </cell>
          <cell r="J330">
            <v>9.5</v>
          </cell>
          <cell r="K330">
            <v>92</v>
          </cell>
          <cell r="L330">
            <v>6.2</v>
          </cell>
          <cell r="M330">
            <v>123.5</v>
          </cell>
          <cell r="N330">
            <v>59.4</v>
          </cell>
          <cell r="O330">
            <v>204.3</v>
          </cell>
          <cell r="P330">
            <v>-2.2999999999999998</v>
          </cell>
          <cell r="Q330">
            <v>4.3</v>
          </cell>
          <cell r="R330">
            <v>-3.5</v>
          </cell>
          <cell r="S330">
            <v>0</v>
          </cell>
          <cell r="T330">
            <v>-0.1</v>
          </cell>
          <cell r="U330">
            <v>0.48</v>
          </cell>
          <cell r="V330">
            <v>0.21</v>
          </cell>
          <cell r="W330">
            <v>94.1</v>
          </cell>
          <cell r="X330">
            <v>4.2</v>
          </cell>
          <cell r="Y330">
            <v>118.6</v>
          </cell>
          <cell r="Z330">
            <v>4.0999999999999996</v>
          </cell>
          <cell r="AA330">
            <v>206.5</v>
          </cell>
          <cell r="AB330">
            <v>57.8</v>
          </cell>
          <cell r="AC330">
            <v>0.6</v>
          </cell>
          <cell r="AD330">
            <v>20</v>
          </cell>
        </row>
        <row r="331">
          <cell r="B331" t="str">
            <v>情報通信業</v>
          </cell>
          <cell r="C331">
            <v>113.6</v>
          </cell>
          <cell r="D331">
            <v>-3.8</v>
          </cell>
          <cell r="E331">
            <v>137.4</v>
          </cell>
          <cell r="F331">
            <v>-3.8</v>
          </cell>
          <cell r="G331">
            <v>135.69999999999999</v>
          </cell>
          <cell r="H331">
            <v>-1.7</v>
          </cell>
          <cell r="I331">
            <v>101.4</v>
          </cell>
          <cell r="J331">
            <v>6</v>
          </cell>
          <cell r="K331">
            <v>102</v>
          </cell>
          <cell r="L331">
            <v>6.1</v>
          </cell>
          <cell r="M331">
            <v>93.9</v>
          </cell>
          <cell r="N331">
            <v>3.9</v>
          </cell>
          <cell r="O331">
            <v>94</v>
          </cell>
          <cell r="P331">
            <v>-4.9000000000000004</v>
          </cell>
          <cell r="Q331">
            <v>3.7</v>
          </cell>
          <cell r="R331">
            <v>0.6</v>
          </cell>
          <cell r="S331">
            <v>0.12</v>
          </cell>
          <cell r="T331">
            <v>0.12</v>
          </cell>
          <cell r="U331">
            <v>1.4</v>
          </cell>
          <cell r="V331">
            <v>1.28</v>
          </cell>
          <cell r="W331">
            <v>109.8</v>
          </cell>
          <cell r="X331">
            <v>-6.7</v>
          </cell>
          <cell r="Y331">
            <v>132.80000000000001</v>
          </cell>
          <cell r="Z331">
            <v>-6.8</v>
          </cell>
          <cell r="AA331">
            <v>161.6</v>
          </cell>
          <cell r="AB331">
            <v>-23.1</v>
          </cell>
          <cell r="AC331">
            <v>0.5</v>
          </cell>
          <cell r="AD331">
            <v>-44.4</v>
          </cell>
        </row>
        <row r="332">
          <cell r="B332" t="str">
            <v>運輸業，郵便業</v>
          </cell>
          <cell r="C332">
            <v>78.5</v>
          </cell>
          <cell r="D332">
            <v>5.9</v>
          </cell>
          <cell r="E332">
            <v>86.9</v>
          </cell>
          <cell r="F332">
            <v>4.3</v>
          </cell>
          <cell r="G332">
            <v>91.6</v>
          </cell>
          <cell r="H332">
            <v>3.7</v>
          </cell>
          <cell r="I332">
            <v>92</v>
          </cell>
          <cell r="J332">
            <v>7.4</v>
          </cell>
          <cell r="K332">
            <v>95.7</v>
          </cell>
          <cell r="L332">
            <v>7</v>
          </cell>
          <cell r="M332">
            <v>76.2</v>
          </cell>
          <cell r="N332">
            <v>8.5</v>
          </cell>
          <cell r="O332">
            <v>104.2</v>
          </cell>
          <cell r="P332">
            <v>-2.2999999999999998</v>
          </cell>
          <cell r="Q332">
            <v>7.3</v>
          </cell>
          <cell r="R332">
            <v>-2.9</v>
          </cell>
          <cell r="S332">
            <v>0.93</v>
          </cell>
          <cell r="T332">
            <v>0.02</v>
          </cell>
          <cell r="U332">
            <v>0.5</v>
          </cell>
          <cell r="V332">
            <v>-1.0900000000000001</v>
          </cell>
          <cell r="W332">
            <v>75.8</v>
          </cell>
          <cell r="X332">
            <v>2.6</v>
          </cell>
          <cell r="Y332">
            <v>84</v>
          </cell>
          <cell r="Z332">
            <v>1.1000000000000001</v>
          </cell>
          <cell r="AA332">
            <v>66.099999999999994</v>
          </cell>
          <cell r="AB332">
            <v>7.5</v>
          </cell>
          <cell r="AC332">
            <v>12.4</v>
          </cell>
          <cell r="AD332">
            <v>463.6</v>
          </cell>
        </row>
        <row r="333">
          <cell r="B333" t="str">
            <v>卸売業，小売業</v>
          </cell>
          <cell r="C333">
            <v>94.2</v>
          </cell>
          <cell r="D333">
            <v>-2.4</v>
          </cell>
          <cell r="E333">
            <v>104.4</v>
          </cell>
          <cell r="F333">
            <v>-2.2999999999999998</v>
          </cell>
          <cell r="G333">
            <v>104.1</v>
          </cell>
          <cell r="H333">
            <v>-3.3</v>
          </cell>
          <cell r="I333">
            <v>94.5</v>
          </cell>
          <cell r="J333">
            <v>-0.5</v>
          </cell>
          <cell r="K333">
            <v>94.1</v>
          </cell>
          <cell r="L333">
            <v>-1.5</v>
          </cell>
          <cell r="M333">
            <v>102.9</v>
          </cell>
          <cell r="N333">
            <v>22.4</v>
          </cell>
          <cell r="O333">
            <v>99.8</v>
          </cell>
          <cell r="P333">
            <v>3</v>
          </cell>
          <cell r="Q333">
            <v>45.8</v>
          </cell>
          <cell r="R333">
            <v>5</v>
          </cell>
          <cell r="S333">
            <v>1.43</v>
          </cell>
          <cell r="T333">
            <v>-0.16</v>
          </cell>
          <cell r="U333">
            <v>1.9</v>
          </cell>
          <cell r="V333">
            <v>0.1</v>
          </cell>
          <cell r="W333">
            <v>91</v>
          </cell>
          <cell r="X333">
            <v>-5.4</v>
          </cell>
          <cell r="Y333">
            <v>100.9</v>
          </cell>
          <cell r="Z333">
            <v>-5.3</v>
          </cell>
          <cell r="AA333">
            <v>109</v>
          </cell>
          <cell r="AB333">
            <v>20.8</v>
          </cell>
          <cell r="AC333">
            <v>4</v>
          </cell>
          <cell r="AD333">
            <v>-16.7</v>
          </cell>
        </row>
        <row r="334">
          <cell r="B334" t="str">
            <v>金融業，保険業</v>
          </cell>
          <cell r="C334">
            <v>90.1</v>
          </cell>
          <cell r="D334">
            <v>20.100000000000001</v>
          </cell>
          <cell r="E334">
            <v>111.5</v>
          </cell>
          <cell r="F334">
            <v>19.899999999999999</v>
          </cell>
          <cell r="G334">
            <v>113.7</v>
          </cell>
          <cell r="H334">
            <v>19.399999999999999</v>
          </cell>
          <cell r="I334">
            <v>88</v>
          </cell>
          <cell r="J334">
            <v>4.9000000000000004</v>
          </cell>
          <cell r="K334">
            <v>88.4</v>
          </cell>
          <cell r="L334">
            <v>3</v>
          </cell>
          <cell r="M334">
            <v>81.099999999999994</v>
          </cell>
          <cell r="N334">
            <v>138.5</v>
          </cell>
          <cell r="O334">
            <v>90</v>
          </cell>
          <cell r="P334">
            <v>-6.4</v>
          </cell>
          <cell r="Q334">
            <v>9.6</v>
          </cell>
          <cell r="R334">
            <v>1.3</v>
          </cell>
          <cell r="S334">
            <v>0.42</v>
          </cell>
          <cell r="T334">
            <v>-0.22</v>
          </cell>
          <cell r="U334">
            <v>1.27</v>
          </cell>
          <cell r="V334">
            <v>0.8</v>
          </cell>
          <cell r="W334">
            <v>87.1</v>
          </cell>
          <cell r="X334">
            <v>16.399999999999999</v>
          </cell>
          <cell r="Y334">
            <v>107.7</v>
          </cell>
          <cell r="Z334">
            <v>16.2</v>
          </cell>
          <cell r="AA334">
            <v>63.4</v>
          </cell>
          <cell r="AB334">
            <v>50.2</v>
          </cell>
          <cell r="AC334">
            <v>1.1000000000000001</v>
          </cell>
          <cell r="AD334">
            <v>0</v>
          </cell>
        </row>
        <row r="335">
          <cell r="B335" t="str">
            <v>不動産業，物品賃貸業</v>
          </cell>
          <cell r="C335">
            <v>93.3</v>
          </cell>
          <cell r="D335">
            <v>-24</v>
          </cell>
          <cell r="E335">
            <v>107.4</v>
          </cell>
          <cell r="F335">
            <v>-23.6</v>
          </cell>
          <cell r="G335">
            <v>111.4</v>
          </cell>
          <cell r="H335">
            <v>-18.2</v>
          </cell>
          <cell r="I335">
            <v>89.4</v>
          </cell>
          <cell r="J335">
            <v>-28</v>
          </cell>
          <cell r="K335">
            <v>90.9</v>
          </cell>
          <cell r="L335">
            <v>-24.7</v>
          </cell>
          <cell r="M335">
            <v>54.9</v>
          </cell>
          <cell r="N335">
            <v>-73.099999999999994</v>
          </cell>
          <cell r="O335">
            <v>85.4</v>
          </cell>
          <cell r="P335">
            <v>-0.8</v>
          </cell>
          <cell r="Q335">
            <v>60.1</v>
          </cell>
          <cell r="R335">
            <v>33.1</v>
          </cell>
          <cell r="S335">
            <v>9.15</v>
          </cell>
          <cell r="T335">
            <v>9.15</v>
          </cell>
          <cell r="U335">
            <v>0.26</v>
          </cell>
          <cell r="V335">
            <v>-0.61</v>
          </cell>
          <cell r="W335">
            <v>90.1</v>
          </cell>
          <cell r="X335">
            <v>-26.4</v>
          </cell>
          <cell r="Y335">
            <v>103.8</v>
          </cell>
          <cell r="Z335">
            <v>-25.9</v>
          </cell>
          <cell r="AA335">
            <v>32.9</v>
          </cell>
          <cell r="AB335">
            <v>-85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90.6</v>
          </cell>
          <cell r="D336">
            <v>11.6</v>
          </cell>
          <cell r="E336">
            <v>112.3</v>
          </cell>
          <cell r="F336">
            <v>10.7</v>
          </cell>
          <cell r="G336">
            <v>110.5</v>
          </cell>
          <cell r="H336">
            <v>7.8</v>
          </cell>
          <cell r="I336">
            <v>103</v>
          </cell>
          <cell r="J336">
            <v>12.8</v>
          </cell>
          <cell r="K336">
            <v>100.8</v>
          </cell>
          <cell r="L336">
            <v>11.6</v>
          </cell>
          <cell r="M336">
            <v>142.5</v>
          </cell>
          <cell r="N336">
            <v>31</v>
          </cell>
          <cell r="O336">
            <v>103.2</v>
          </cell>
          <cell r="P336">
            <v>4.3</v>
          </cell>
          <cell r="Q336">
            <v>12</v>
          </cell>
          <cell r="R336">
            <v>-8.1</v>
          </cell>
          <cell r="S336">
            <v>0.02</v>
          </cell>
          <cell r="T336">
            <v>0.02</v>
          </cell>
          <cell r="U336">
            <v>0.05</v>
          </cell>
          <cell r="V336">
            <v>0.02</v>
          </cell>
          <cell r="W336">
            <v>87.5</v>
          </cell>
          <cell r="X336">
            <v>8</v>
          </cell>
          <cell r="Y336">
            <v>108.5</v>
          </cell>
          <cell r="Z336">
            <v>7.3</v>
          </cell>
          <cell r="AA336">
            <v>153.4</v>
          </cell>
          <cell r="AB336">
            <v>99.5</v>
          </cell>
          <cell r="AC336">
            <v>2.4</v>
          </cell>
          <cell r="AD336">
            <v>0</v>
          </cell>
        </row>
        <row r="337">
          <cell r="B337" t="str">
            <v>宿泊業，飲食サービス業</v>
          </cell>
          <cell r="C337">
            <v>80.599999999999994</v>
          </cell>
          <cell r="D337">
            <v>-19.8</v>
          </cell>
          <cell r="E337">
            <v>83.4</v>
          </cell>
          <cell r="F337">
            <v>-18.600000000000001</v>
          </cell>
          <cell r="G337">
            <v>84.8</v>
          </cell>
          <cell r="H337">
            <v>-19.5</v>
          </cell>
          <cell r="I337">
            <v>86.1</v>
          </cell>
          <cell r="J337">
            <v>-12.9</v>
          </cell>
          <cell r="K337">
            <v>85.5</v>
          </cell>
          <cell r="L337">
            <v>-15.1</v>
          </cell>
          <cell r="M337">
            <v>100</v>
          </cell>
          <cell r="N337">
            <v>89</v>
          </cell>
          <cell r="O337">
            <v>101.6</v>
          </cell>
          <cell r="P337">
            <v>20.2</v>
          </cell>
          <cell r="Q337">
            <v>87.8</v>
          </cell>
          <cell r="R337">
            <v>11.8</v>
          </cell>
          <cell r="S337">
            <v>6.51</v>
          </cell>
          <cell r="T337">
            <v>3.67</v>
          </cell>
          <cell r="U337">
            <v>2.81</v>
          </cell>
          <cell r="V337">
            <v>0.5</v>
          </cell>
          <cell r="W337">
            <v>77.900000000000006</v>
          </cell>
          <cell r="X337">
            <v>-22.3</v>
          </cell>
          <cell r="Y337">
            <v>80.599999999999994</v>
          </cell>
          <cell r="Z337">
            <v>-21.1</v>
          </cell>
          <cell r="AA337">
            <v>48.8</v>
          </cell>
          <cell r="AB337">
            <v>34.1</v>
          </cell>
          <cell r="AC337">
            <v>0</v>
          </cell>
          <cell r="AD337">
            <v>-100</v>
          </cell>
        </row>
        <row r="338">
          <cell r="B338" t="str">
            <v>生活関連サービス業，娯楽業</v>
          </cell>
          <cell r="C338">
            <v>85.9</v>
          </cell>
          <cell r="D338">
            <v>-2.1</v>
          </cell>
          <cell r="E338">
            <v>91.4</v>
          </cell>
          <cell r="F338">
            <v>-1.9</v>
          </cell>
          <cell r="G338">
            <v>95.2</v>
          </cell>
          <cell r="H338">
            <v>-3.1</v>
          </cell>
          <cell r="I338">
            <v>87.6</v>
          </cell>
          <cell r="J338">
            <v>-6.5</v>
          </cell>
          <cell r="K338">
            <v>91.6</v>
          </cell>
          <cell r="L338">
            <v>-6.7</v>
          </cell>
          <cell r="M338">
            <v>37.5</v>
          </cell>
          <cell r="N338">
            <v>0</v>
          </cell>
          <cell r="O338">
            <v>92.9</v>
          </cell>
          <cell r="P338">
            <v>0.5</v>
          </cell>
          <cell r="Q338">
            <v>45.6</v>
          </cell>
          <cell r="R338">
            <v>6.9</v>
          </cell>
          <cell r="S338">
            <v>0.33</v>
          </cell>
          <cell r="T338">
            <v>-0.44</v>
          </cell>
          <cell r="U338">
            <v>2.5099999999999998</v>
          </cell>
          <cell r="V338">
            <v>0.35</v>
          </cell>
          <cell r="W338">
            <v>83</v>
          </cell>
          <cell r="X338">
            <v>-5</v>
          </cell>
          <cell r="Y338">
            <v>88.3</v>
          </cell>
          <cell r="Z338">
            <v>-5</v>
          </cell>
          <cell r="AA338">
            <v>41.1</v>
          </cell>
          <cell r="AB338">
            <v>51.1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83.9</v>
          </cell>
          <cell r="D339">
            <v>-8.8000000000000007</v>
          </cell>
          <cell r="E339">
            <v>102.6</v>
          </cell>
          <cell r="F339">
            <v>-8.6999999999999993</v>
          </cell>
          <cell r="G339">
            <v>101.1</v>
          </cell>
          <cell r="H339">
            <v>-8.9</v>
          </cell>
          <cell r="I339">
            <v>111</v>
          </cell>
          <cell r="J339">
            <v>4.8</v>
          </cell>
          <cell r="K339">
            <v>102.5</v>
          </cell>
          <cell r="L339">
            <v>7.6</v>
          </cell>
          <cell r="M339">
            <v>265.2</v>
          </cell>
          <cell r="N339">
            <v>-11.2</v>
          </cell>
          <cell r="O339">
            <v>109.3</v>
          </cell>
          <cell r="P339">
            <v>3.2</v>
          </cell>
          <cell r="Q339">
            <v>21.6</v>
          </cell>
          <cell r="R339">
            <v>5.6</v>
          </cell>
          <cell r="S339">
            <v>0.83</v>
          </cell>
          <cell r="T339">
            <v>-0.15</v>
          </cell>
          <cell r="U339">
            <v>0.42</v>
          </cell>
          <cell r="V339">
            <v>0.01</v>
          </cell>
          <cell r="W339">
            <v>81.099999999999994</v>
          </cell>
          <cell r="X339">
            <v>-11.6</v>
          </cell>
          <cell r="Y339">
            <v>99.1</v>
          </cell>
          <cell r="Z339">
            <v>-11.6</v>
          </cell>
          <cell r="AA339">
            <v>183.2</v>
          </cell>
          <cell r="AB339">
            <v>-1.8</v>
          </cell>
          <cell r="AC339">
            <v>0.1</v>
          </cell>
          <cell r="AD339">
            <v>-75</v>
          </cell>
        </row>
        <row r="340">
          <cell r="B340" t="str">
            <v>医療，福祉</v>
          </cell>
          <cell r="C340">
            <v>84.3</v>
          </cell>
          <cell r="D340">
            <v>3.9</v>
          </cell>
          <cell r="E340">
            <v>100.1</v>
          </cell>
          <cell r="F340">
            <v>3.2</v>
          </cell>
          <cell r="G340">
            <v>98.4</v>
          </cell>
          <cell r="H340">
            <v>3.9</v>
          </cell>
          <cell r="I340">
            <v>96.6</v>
          </cell>
          <cell r="J340">
            <v>4.3</v>
          </cell>
          <cell r="K340">
            <v>96.3</v>
          </cell>
          <cell r="L340">
            <v>4</v>
          </cell>
          <cell r="M340">
            <v>104.9</v>
          </cell>
          <cell r="N340">
            <v>10.3</v>
          </cell>
          <cell r="O340">
            <v>101.5</v>
          </cell>
          <cell r="P340">
            <v>3</v>
          </cell>
          <cell r="Q340">
            <v>25.2</v>
          </cell>
          <cell r="R340">
            <v>-0.2</v>
          </cell>
          <cell r="S340">
            <v>0.84</v>
          </cell>
          <cell r="T340">
            <v>-0.4</v>
          </cell>
          <cell r="U340">
            <v>1.1499999999999999</v>
          </cell>
          <cell r="V340">
            <v>-0.31</v>
          </cell>
          <cell r="W340">
            <v>81.400000000000006</v>
          </cell>
          <cell r="X340">
            <v>0.6</v>
          </cell>
          <cell r="Y340">
            <v>96.7</v>
          </cell>
          <cell r="Z340">
            <v>0</v>
          </cell>
          <cell r="AA340">
            <v>150.69999999999999</v>
          </cell>
          <cell r="AB340">
            <v>-7.4</v>
          </cell>
          <cell r="AC340">
            <v>3.9</v>
          </cell>
          <cell r="AD340">
            <v>1200</v>
          </cell>
        </row>
        <row r="341">
          <cell r="B341" t="str">
            <v>複合サービス事業</v>
          </cell>
          <cell r="C341">
            <v>80</v>
          </cell>
          <cell r="D341">
            <v>0</v>
          </cell>
          <cell r="E341">
            <v>90.1</v>
          </cell>
          <cell r="F341">
            <v>-3.8</v>
          </cell>
          <cell r="G341">
            <v>93.1</v>
          </cell>
          <cell r="H341">
            <v>-2.1</v>
          </cell>
          <cell r="I341">
            <v>89.9</v>
          </cell>
          <cell r="J341">
            <v>0.4</v>
          </cell>
          <cell r="K341">
            <v>92.9</v>
          </cell>
          <cell r="L341">
            <v>2.5</v>
          </cell>
          <cell r="M341">
            <v>36.9</v>
          </cell>
          <cell r="N341">
            <v>-47.4</v>
          </cell>
          <cell r="O341">
            <v>96.1</v>
          </cell>
          <cell r="P341">
            <v>-4.4000000000000004</v>
          </cell>
          <cell r="Q341">
            <v>12.4</v>
          </cell>
          <cell r="R341">
            <v>2.6</v>
          </cell>
          <cell r="S341">
            <v>1.83</v>
          </cell>
          <cell r="T341">
            <v>-1.7</v>
          </cell>
          <cell r="U341">
            <v>4.03</v>
          </cell>
          <cell r="V341">
            <v>0.28000000000000003</v>
          </cell>
          <cell r="W341">
            <v>77.3</v>
          </cell>
          <cell r="X341">
            <v>-3.1</v>
          </cell>
          <cell r="Y341">
            <v>87.1</v>
          </cell>
          <cell r="Z341">
            <v>-6.7</v>
          </cell>
          <cell r="AA341">
            <v>40.1</v>
          </cell>
          <cell r="AB341">
            <v>-41.9</v>
          </cell>
          <cell r="AC341">
            <v>32.299999999999997</v>
          </cell>
          <cell r="AD341">
            <v>104.4</v>
          </cell>
        </row>
        <row r="342">
          <cell r="B342" t="str">
            <v>サービス業（他に分類されないもの）</v>
          </cell>
          <cell r="C342">
            <v>83.2</v>
          </cell>
          <cell r="D342">
            <v>3</v>
          </cell>
          <cell r="E342">
            <v>90.7</v>
          </cell>
          <cell r="F342">
            <v>-1.3</v>
          </cell>
          <cell r="G342">
            <v>92.4</v>
          </cell>
          <cell r="H342">
            <v>-0.3</v>
          </cell>
          <cell r="I342">
            <v>93.2</v>
          </cell>
          <cell r="J342">
            <v>-1.6</v>
          </cell>
          <cell r="K342">
            <v>93.4</v>
          </cell>
          <cell r="L342">
            <v>-1.8</v>
          </cell>
          <cell r="M342">
            <v>91.5</v>
          </cell>
          <cell r="N342">
            <v>2.2999999999999998</v>
          </cell>
          <cell r="O342">
            <v>98.1</v>
          </cell>
          <cell r="P342">
            <v>-3.9</v>
          </cell>
          <cell r="Q342">
            <v>25.7</v>
          </cell>
          <cell r="R342">
            <v>2.1</v>
          </cell>
          <cell r="S342">
            <v>2.5299999999999998</v>
          </cell>
          <cell r="T342">
            <v>-0.13</v>
          </cell>
          <cell r="U342">
            <v>4.04</v>
          </cell>
          <cell r="V342">
            <v>0.92</v>
          </cell>
          <cell r="W342">
            <v>80.400000000000006</v>
          </cell>
          <cell r="X342">
            <v>-0.2</v>
          </cell>
          <cell r="Y342">
            <v>87.6</v>
          </cell>
          <cell r="Z342">
            <v>-4.4000000000000004</v>
          </cell>
          <cell r="AA342">
            <v>71.400000000000006</v>
          </cell>
          <cell r="AB342">
            <v>-14.2</v>
          </cell>
          <cell r="AC342">
            <v>28.9</v>
          </cell>
          <cell r="AD342">
            <v>3512.5</v>
          </cell>
        </row>
        <row r="343">
          <cell r="B343" t="str">
            <v>食料品・たばこ</v>
          </cell>
          <cell r="C343">
            <v>81</v>
          </cell>
          <cell r="D343">
            <v>-16.5</v>
          </cell>
          <cell r="E343">
            <v>96.1</v>
          </cell>
          <cell r="F343">
            <v>-16.5</v>
          </cell>
          <cell r="G343">
            <v>96</v>
          </cell>
          <cell r="H343">
            <v>-17</v>
          </cell>
          <cell r="I343">
            <v>96.8</v>
          </cell>
          <cell r="J343">
            <v>-2.7</v>
          </cell>
          <cell r="K343">
            <v>97.9</v>
          </cell>
          <cell r="L343">
            <v>-2.7</v>
          </cell>
          <cell r="M343">
            <v>82.1</v>
          </cell>
          <cell r="N343">
            <v>-3.3</v>
          </cell>
          <cell r="O343">
            <v>100.1</v>
          </cell>
          <cell r="P343">
            <v>3.8</v>
          </cell>
          <cell r="Q343">
            <v>29.6</v>
          </cell>
          <cell r="R343">
            <v>5.8</v>
          </cell>
          <cell r="S343">
            <v>2.12</v>
          </cell>
          <cell r="T343">
            <v>1.32</v>
          </cell>
          <cell r="U343">
            <v>1.29</v>
          </cell>
          <cell r="V343">
            <v>0.1</v>
          </cell>
          <cell r="W343">
            <v>78.3</v>
          </cell>
          <cell r="X343">
            <v>-19</v>
          </cell>
          <cell r="Y343">
            <v>92.9</v>
          </cell>
          <cell r="Z343">
            <v>-19.100000000000001</v>
          </cell>
          <cell r="AA343">
            <v>97.2</v>
          </cell>
          <cell r="AB343">
            <v>-10.3</v>
          </cell>
          <cell r="AC343">
            <v>0</v>
          </cell>
          <cell r="AD343">
            <v>0</v>
          </cell>
        </row>
        <row r="344">
          <cell r="B344" t="str">
            <v>繊維工業</v>
          </cell>
          <cell r="C344">
            <v>123.7</v>
          </cell>
          <cell r="D344">
            <v>0.6</v>
          </cell>
          <cell r="E344">
            <v>138.4</v>
          </cell>
          <cell r="F344">
            <v>0.6</v>
          </cell>
          <cell r="G344">
            <v>125.9</v>
          </cell>
          <cell r="H344">
            <v>-3.4</v>
          </cell>
          <cell r="I344">
            <v>103.3</v>
          </cell>
          <cell r="J344">
            <v>6.3</v>
          </cell>
          <cell r="K344">
            <v>96.7</v>
          </cell>
          <cell r="L344">
            <v>2.9</v>
          </cell>
          <cell r="M344">
            <v>241.7</v>
          </cell>
          <cell r="N344">
            <v>46.2</v>
          </cell>
          <cell r="O344">
            <v>93.5</v>
          </cell>
          <cell r="P344">
            <v>19</v>
          </cell>
          <cell r="Q344">
            <v>8.1</v>
          </cell>
          <cell r="R344">
            <v>5.3</v>
          </cell>
          <cell r="S344">
            <v>1.47</v>
          </cell>
          <cell r="T344">
            <v>1.47</v>
          </cell>
          <cell r="U344">
            <v>0.74</v>
          </cell>
          <cell r="V344">
            <v>0.23</v>
          </cell>
          <cell r="W344">
            <v>119.5</v>
          </cell>
          <cell r="X344">
            <v>-2.5</v>
          </cell>
          <cell r="Y344">
            <v>133.69999999999999</v>
          </cell>
          <cell r="Z344">
            <v>-2.6</v>
          </cell>
          <cell r="AA344">
            <v>407.8</v>
          </cell>
          <cell r="AB344">
            <v>38.6</v>
          </cell>
          <cell r="AC344">
            <v>2.8</v>
          </cell>
          <cell r="AD344">
            <v>7.7</v>
          </cell>
        </row>
        <row r="345">
          <cell r="B345" t="str">
            <v>木材・木製品</v>
          </cell>
          <cell r="C345">
            <v>101.2</v>
          </cell>
          <cell r="D345">
            <v>-2.2999999999999998</v>
          </cell>
          <cell r="E345">
            <v>117.8</v>
          </cell>
          <cell r="F345">
            <v>-2</v>
          </cell>
          <cell r="G345">
            <v>123.2</v>
          </cell>
          <cell r="H345">
            <v>6.4</v>
          </cell>
          <cell r="I345">
            <v>93.5</v>
          </cell>
          <cell r="J345">
            <v>-12.5</v>
          </cell>
          <cell r="K345">
            <v>94.2</v>
          </cell>
          <cell r="L345">
            <v>-7.5</v>
          </cell>
          <cell r="M345">
            <v>85.7</v>
          </cell>
          <cell r="N345">
            <v>-46.9</v>
          </cell>
          <cell r="O345">
            <v>99.4</v>
          </cell>
          <cell r="P345">
            <v>1.7</v>
          </cell>
          <cell r="Q345">
            <v>24</v>
          </cell>
          <cell r="R345">
            <v>17.600000000000001</v>
          </cell>
          <cell r="S345">
            <v>2.5499999999999998</v>
          </cell>
          <cell r="T345">
            <v>-1.79</v>
          </cell>
          <cell r="U345">
            <v>0.88</v>
          </cell>
          <cell r="V345">
            <v>-1.91</v>
          </cell>
          <cell r="W345">
            <v>97.8</v>
          </cell>
          <cell r="X345">
            <v>-5.3</v>
          </cell>
          <cell r="Y345">
            <v>113.8</v>
          </cell>
          <cell r="Z345">
            <v>-5</v>
          </cell>
          <cell r="AA345">
            <v>65.599999999999994</v>
          </cell>
          <cell r="AB345">
            <v>-59.6</v>
          </cell>
          <cell r="AC345">
            <v>0.9</v>
          </cell>
          <cell r="AD345">
            <v>-65.400000000000006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64.8</v>
          </cell>
          <cell r="D347">
            <v>-3.4</v>
          </cell>
          <cell r="E347">
            <v>85.9</v>
          </cell>
          <cell r="F347">
            <v>-3.4</v>
          </cell>
          <cell r="G347">
            <v>92.7</v>
          </cell>
          <cell r="H347">
            <v>3.8</v>
          </cell>
          <cell r="I347">
            <v>110.8</v>
          </cell>
          <cell r="J347">
            <v>8.9</v>
          </cell>
          <cell r="K347">
            <v>118.1</v>
          </cell>
          <cell r="L347">
            <v>15.1</v>
          </cell>
          <cell r="M347">
            <v>49.7</v>
          </cell>
          <cell r="N347">
            <v>-47.4</v>
          </cell>
          <cell r="O347">
            <v>118.7</v>
          </cell>
          <cell r="P347">
            <v>1.1000000000000001</v>
          </cell>
          <cell r="Q347">
            <v>4.7</v>
          </cell>
          <cell r="R347">
            <v>-2.4</v>
          </cell>
          <cell r="S347">
            <v>0</v>
          </cell>
          <cell r="T347">
            <v>0</v>
          </cell>
          <cell r="U347">
            <v>0.6</v>
          </cell>
          <cell r="V347">
            <v>-0.01</v>
          </cell>
          <cell r="W347">
            <v>62.6</v>
          </cell>
          <cell r="X347">
            <v>-6.4</v>
          </cell>
          <cell r="Y347">
            <v>83</v>
          </cell>
          <cell r="Z347">
            <v>-6.3</v>
          </cell>
          <cell r="AA347">
            <v>42</v>
          </cell>
          <cell r="AB347">
            <v>-51.2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94.6</v>
          </cell>
          <cell r="D348">
            <v>-24.9</v>
          </cell>
          <cell r="E348">
            <v>103.6</v>
          </cell>
          <cell r="F348">
            <v>-24.9</v>
          </cell>
          <cell r="G348">
            <v>99.3</v>
          </cell>
          <cell r="H348">
            <v>-21.4</v>
          </cell>
          <cell r="I348">
            <v>96.2</v>
          </cell>
          <cell r="J348">
            <v>4.5999999999999996</v>
          </cell>
          <cell r="K348">
            <v>96</v>
          </cell>
          <cell r="L348">
            <v>6</v>
          </cell>
          <cell r="M348">
            <v>100</v>
          </cell>
          <cell r="N348">
            <v>-17.2</v>
          </cell>
          <cell r="O348">
            <v>99.1</v>
          </cell>
          <cell r="P348">
            <v>30.4</v>
          </cell>
          <cell r="Q348">
            <v>10</v>
          </cell>
          <cell r="R348">
            <v>2</v>
          </cell>
          <cell r="S348">
            <v>0.92</v>
          </cell>
          <cell r="T348">
            <v>-0.87</v>
          </cell>
          <cell r="U348">
            <v>0.46</v>
          </cell>
          <cell r="V348">
            <v>-0.89</v>
          </cell>
          <cell r="W348">
            <v>91.4</v>
          </cell>
          <cell r="X348">
            <v>-27.2</v>
          </cell>
          <cell r="Y348">
            <v>100.1</v>
          </cell>
          <cell r="Z348">
            <v>-27.3</v>
          </cell>
          <cell r="AA348">
            <v>193.5</v>
          </cell>
          <cell r="AB348">
            <v>-48.5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87.1</v>
          </cell>
          <cell r="D349">
            <v>3.8</v>
          </cell>
          <cell r="E349">
            <v>113.9</v>
          </cell>
          <cell r="F349">
            <v>3.5</v>
          </cell>
          <cell r="G349">
            <v>115.9</v>
          </cell>
          <cell r="H349">
            <v>7.1</v>
          </cell>
          <cell r="I349">
            <v>97.5</v>
          </cell>
          <cell r="J349">
            <v>3.4</v>
          </cell>
          <cell r="K349">
            <v>96.3</v>
          </cell>
          <cell r="L349">
            <v>4.7</v>
          </cell>
          <cell r="M349">
            <v>108.2</v>
          </cell>
          <cell r="N349">
            <v>-6.1</v>
          </cell>
          <cell r="O349">
            <v>99.8</v>
          </cell>
          <cell r="P349">
            <v>-3.6</v>
          </cell>
          <cell r="Q349">
            <v>2.1</v>
          </cell>
          <cell r="R349">
            <v>0.7</v>
          </cell>
          <cell r="S349">
            <v>0.39</v>
          </cell>
          <cell r="T349">
            <v>-0.1</v>
          </cell>
          <cell r="U349">
            <v>0.16</v>
          </cell>
          <cell r="V349">
            <v>-0.18</v>
          </cell>
          <cell r="W349">
            <v>84.2</v>
          </cell>
          <cell r="X349">
            <v>0.7</v>
          </cell>
          <cell r="Y349">
            <v>110</v>
          </cell>
          <cell r="Z349">
            <v>0.2</v>
          </cell>
          <cell r="AA349">
            <v>101.4</v>
          </cell>
          <cell r="AB349">
            <v>-16.7</v>
          </cell>
          <cell r="AC349">
            <v>0.5</v>
          </cell>
          <cell r="AD349">
            <v>0</v>
          </cell>
        </row>
        <row r="350">
          <cell r="B350" t="str">
            <v>プラスチック製品</v>
          </cell>
          <cell r="C350">
            <v>98.1</v>
          </cell>
          <cell r="D350">
            <v>-11.9</v>
          </cell>
          <cell r="E350">
            <v>106.3</v>
          </cell>
          <cell r="F350">
            <v>-13.2</v>
          </cell>
          <cell r="G350">
            <v>104.1</v>
          </cell>
          <cell r="H350">
            <v>-7.5</v>
          </cell>
          <cell r="I350">
            <v>94.5</v>
          </cell>
          <cell r="J350">
            <v>-11.8</v>
          </cell>
          <cell r="K350">
            <v>95.3</v>
          </cell>
          <cell r="L350">
            <v>-6.3</v>
          </cell>
          <cell r="M350">
            <v>83.2</v>
          </cell>
          <cell r="N350">
            <v>-56.3</v>
          </cell>
          <cell r="O350">
            <v>254.9</v>
          </cell>
          <cell r="P350">
            <v>-30.1</v>
          </cell>
          <cell r="Q350">
            <v>28.1</v>
          </cell>
          <cell r="R350">
            <v>26.1</v>
          </cell>
          <cell r="S350">
            <v>0.56000000000000005</v>
          </cell>
          <cell r="T350">
            <v>-1.45</v>
          </cell>
          <cell r="U350">
            <v>0.67</v>
          </cell>
          <cell r="V350">
            <v>-0.79</v>
          </cell>
          <cell r="W350">
            <v>94.8</v>
          </cell>
          <cell r="X350">
            <v>-14.7</v>
          </cell>
          <cell r="Y350">
            <v>102.7</v>
          </cell>
          <cell r="Z350">
            <v>-15.8</v>
          </cell>
          <cell r="AA350">
            <v>133.6</v>
          </cell>
          <cell r="AB350">
            <v>-46.1</v>
          </cell>
          <cell r="AC350">
            <v>5.7</v>
          </cell>
          <cell r="AD350">
            <v>850</v>
          </cell>
        </row>
        <row r="351">
          <cell r="B351" t="str">
            <v>ゴム製品</v>
          </cell>
          <cell r="C351">
            <v>93</v>
          </cell>
          <cell r="D351">
            <v>-3.7</v>
          </cell>
          <cell r="E351">
            <v>119.6</v>
          </cell>
          <cell r="F351">
            <v>-0.7</v>
          </cell>
          <cell r="G351">
            <v>112.4</v>
          </cell>
          <cell r="H351">
            <v>3.5</v>
          </cell>
          <cell r="I351">
            <v>104</v>
          </cell>
          <cell r="J351">
            <v>-3.6</v>
          </cell>
          <cell r="K351">
            <v>98.4</v>
          </cell>
          <cell r="L351">
            <v>-0.9</v>
          </cell>
          <cell r="M351">
            <v>164.2</v>
          </cell>
          <cell r="N351">
            <v>-18.2</v>
          </cell>
          <cell r="O351">
            <v>95.6</v>
          </cell>
          <cell r="P351">
            <v>-0.3</v>
          </cell>
          <cell r="Q351">
            <v>1.6</v>
          </cell>
          <cell r="R351">
            <v>-0.5</v>
          </cell>
          <cell r="S351">
            <v>0.1</v>
          </cell>
          <cell r="T351">
            <v>-0.34</v>
          </cell>
          <cell r="U351">
            <v>0.69</v>
          </cell>
          <cell r="V351">
            <v>-0.15</v>
          </cell>
          <cell r="W351">
            <v>89.9</v>
          </cell>
          <cell r="X351">
            <v>-6.6</v>
          </cell>
          <cell r="Y351">
            <v>115.6</v>
          </cell>
          <cell r="Z351">
            <v>-3.7</v>
          </cell>
          <cell r="AA351">
            <v>161.6</v>
          </cell>
          <cell r="AB351">
            <v>-14.7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106.4</v>
          </cell>
          <cell r="D352">
            <v>12.5</v>
          </cell>
          <cell r="E352">
            <v>121.9</v>
          </cell>
          <cell r="F352">
            <v>12.5</v>
          </cell>
          <cell r="G352">
            <v>126.3</v>
          </cell>
          <cell r="H352">
            <v>20.3</v>
          </cell>
          <cell r="I352">
            <v>107.1</v>
          </cell>
          <cell r="J352">
            <v>17.3</v>
          </cell>
          <cell r="K352">
            <v>103.5</v>
          </cell>
          <cell r="L352">
            <v>14.5</v>
          </cell>
          <cell r="M352">
            <v>189.7</v>
          </cell>
          <cell r="N352">
            <v>67.599999999999994</v>
          </cell>
          <cell r="O352">
            <v>95.1</v>
          </cell>
          <cell r="P352">
            <v>-1.6</v>
          </cell>
          <cell r="Q352">
            <v>3.2</v>
          </cell>
          <cell r="R352">
            <v>-2.4</v>
          </cell>
          <cell r="S352">
            <v>0</v>
          </cell>
          <cell r="T352">
            <v>-0.28000000000000003</v>
          </cell>
          <cell r="U352">
            <v>0</v>
          </cell>
          <cell r="V352">
            <v>-0.17</v>
          </cell>
          <cell r="W352">
            <v>102.8</v>
          </cell>
          <cell r="X352">
            <v>9</v>
          </cell>
          <cell r="Y352">
            <v>117.8</v>
          </cell>
          <cell r="Z352">
            <v>9</v>
          </cell>
          <cell r="AA352">
            <v>34.799999999999997</v>
          </cell>
          <cell r="AB352">
            <v>-80.3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>
            <v>140.80000000000001</v>
          </cell>
          <cell r="D353">
            <v>8.4</v>
          </cell>
          <cell r="E353">
            <v>151.30000000000001</v>
          </cell>
          <cell r="F353">
            <v>8.4</v>
          </cell>
          <cell r="G353">
            <v>128.4</v>
          </cell>
          <cell r="H353">
            <v>9.1999999999999993</v>
          </cell>
          <cell r="I353">
            <v>104.3</v>
          </cell>
          <cell r="J353">
            <v>-5.7</v>
          </cell>
          <cell r="K353">
            <v>91.8</v>
          </cell>
          <cell r="L353">
            <v>-5.0999999999999996</v>
          </cell>
          <cell r="M353">
            <v>2010</v>
          </cell>
          <cell r="N353">
            <v>-9.9</v>
          </cell>
          <cell r="O353">
            <v>337.9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0.62</v>
          </cell>
          <cell r="T353">
            <v>0.62</v>
          </cell>
          <cell r="U353">
            <v>1.85</v>
          </cell>
          <cell r="V353">
            <v>1.22</v>
          </cell>
          <cell r="W353">
            <v>136</v>
          </cell>
          <cell r="X353">
            <v>5</v>
          </cell>
          <cell r="Y353">
            <v>146.19999999999999</v>
          </cell>
          <cell r="Z353">
            <v>5</v>
          </cell>
          <cell r="AA353">
            <v>4687.6000000000004</v>
          </cell>
          <cell r="AB353">
            <v>4.5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83.2</v>
          </cell>
          <cell r="D355">
            <v>23.4</v>
          </cell>
          <cell r="E355">
            <v>92.2</v>
          </cell>
          <cell r="F355">
            <v>22.9</v>
          </cell>
          <cell r="G355">
            <v>92.6</v>
          </cell>
          <cell r="H355">
            <v>28.3</v>
          </cell>
          <cell r="I355">
            <v>97.7</v>
          </cell>
          <cell r="J355">
            <v>4.9000000000000004</v>
          </cell>
          <cell r="K355">
            <v>97.2</v>
          </cell>
          <cell r="L355">
            <v>5.8</v>
          </cell>
          <cell r="M355">
            <v>103.3</v>
          </cell>
          <cell r="N355">
            <v>-4.5999999999999996</v>
          </cell>
          <cell r="O355">
            <v>277.2</v>
          </cell>
          <cell r="P355">
            <v>2.4</v>
          </cell>
          <cell r="Q355">
            <v>22.2</v>
          </cell>
          <cell r="R355">
            <v>-3</v>
          </cell>
          <cell r="S355">
            <v>1.03</v>
          </cell>
          <cell r="T355">
            <v>0.93</v>
          </cell>
          <cell r="U355">
            <v>1.32</v>
          </cell>
          <cell r="V355">
            <v>1.17</v>
          </cell>
          <cell r="W355">
            <v>80.400000000000006</v>
          </cell>
          <cell r="X355">
            <v>19.600000000000001</v>
          </cell>
          <cell r="Y355">
            <v>89.1</v>
          </cell>
          <cell r="Z355">
            <v>19.100000000000001</v>
          </cell>
          <cell r="AA355">
            <v>83.3</v>
          </cell>
          <cell r="AB355">
            <v>-35</v>
          </cell>
          <cell r="AC355">
            <v>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93.9</v>
          </cell>
          <cell r="D358">
            <v>-17.3</v>
          </cell>
          <cell r="E358">
            <v>114.4</v>
          </cell>
          <cell r="F358">
            <v>-17.2</v>
          </cell>
          <cell r="G358">
            <v>114.9</v>
          </cell>
          <cell r="H358">
            <v>-20.3</v>
          </cell>
          <cell r="I358">
            <v>99.9</v>
          </cell>
          <cell r="J358">
            <v>-0.5</v>
          </cell>
          <cell r="K358">
            <v>99.5</v>
          </cell>
          <cell r="L358">
            <v>3.9</v>
          </cell>
          <cell r="M358">
            <v>106.2</v>
          </cell>
          <cell r="N358">
            <v>-41.9</v>
          </cell>
          <cell r="O358">
            <v>209</v>
          </cell>
          <cell r="P358">
            <v>-13.9</v>
          </cell>
          <cell r="Q358">
            <v>2.7</v>
          </cell>
          <cell r="R358">
            <v>-6.6</v>
          </cell>
          <cell r="S358">
            <v>0</v>
          </cell>
          <cell r="T358">
            <v>-0.57999999999999996</v>
          </cell>
          <cell r="U358">
            <v>0.5</v>
          </cell>
          <cell r="V358">
            <v>-0.56000000000000005</v>
          </cell>
          <cell r="W358">
            <v>90.7</v>
          </cell>
          <cell r="X358">
            <v>-19.899999999999999</v>
          </cell>
          <cell r="Y358">
            <v>110.5</v>
          </cell>
          <cell r="Z358">
            <v>-19.8</v>
          </cell>
          <cell r="AA358">
            <v>108.2</v>
          </cell>
          <cell r="AB358">
            <v>48.2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72.099999999999994</v>
          </cell>
          <cell r="D359">
            <v>-1.9</v>
          </cell>
          <cell r="E359">
            <v>82.3</v>
          </cell>
          <cell r="F359">
            <v>-2</v>
          </cell>
          <cell r="G359">
            <v>81.3</v>
          </cell>
          <cell r="H359">
            <v>-0.9</v>
          </cell>
          <cell r="I359">
            <v>95</v>
          </cell>
          <cell r="J359">
            <v>-2.7</v>
          </cell>
          <cell r="K359">
            <v>95.5</v>
          </cell>
          <cell r="L359">
            <v>0.1</v>
          </cell>
          <cell r="M359">
            <v>89.8</v>
          </cell>
          <cell r="N359">
            <v>-25</v>
          </cell>
          <cell r="O359">
            <v>75.2</v>
          </cell>
          <cell r="P359">
            <v>-0.1</v>
          </cell>
          <cell r="Q359">
            <v>6.1</v>
          </cell>
          <cell r="R359">
            <v>0.5</v>
          </cell>
          <cell r="S359">
            <v>0.44</v>
          </cell>
          <cell r="T359">
            <v>-0.61</v>
          </cell>
          <cell r="U359">
            <v>0.99</v>
          </cell>
          <cell r="V359">
            <v>0.2</v>
          </cell>
          <cell r="W359">
            <v>69.7</v>
          </cell>
          <cell r="X359">
            <v>-4.9000000000000004</v>
          </cell>
          <cell r="Y359">
            <v>79.5</v>
          </cell>
          <cell r="Z359">
            <v>-5</v>
          </cell>
          <cell r="AA359">
            <v>89.9</v>
          </cell>
          <cell r="AB359">
            <v>-10.7</v>
          </cell>
          <cell r="AC359">
            <v>1</v>
          </cell>
          <cell r="AD359">
            <v>100</v>
          </cell>
        </row>
        <row r="360">
          <cell r="B360" t="str">
            <v>電気機械器具</v>
          </cell>
          <cell r="C360">
            <v>175.3</v>
          </cell>
          <cell r="D360">
            <v>28.3</v>
          </cell>
          <cell r="E360">
            <v>150.4</v>
          </cell>
          <cell r="F360">
            <v>-0.3</v>
          </cell>
          <cell r="G360">
            <v>144.80000000000001</v>
          </cell>
          <cell r="H360">
            <v>-1.7</v>
          </cell>
          <cell r="I360">
            <v>118</v>
          </cell>
          <cell r="J360">
            <v>15.5</v>
          </cell>
          <cell r="K360">
            <v>114</v>
          </cell>
          <cell r="L360">
            <v>17.899999999999999</v>
          </cell>
          <cell r="M360">
            <v>212.3</v>
          </cell>
          <cell r="N360">
            <v>-9</v>
          </cell>
          <cell r="O360">
            <v>72.900000000000006</v>
          </cell>
          <cell r="P360">
            <v>-24.1</v>
          </cell>
          <cell r="Q360">
            <v>4</v>
          </cell>
          <cell r="R360">
            <v>-6.1</v>
          </cell>
          <cell r="S360">
            <v>0.49</v>
          </cell>
          <cell r="T360">
            <v>0.34</v>
          </cell>
          <cell r="U360">
            <v>0.98</v>
          </cell>
          <cell r="V360">
            <v>0.76</v>
          </cell>
          <cell r="W360">
            <v>169.4</v>
          </cell>
          <cell r="X360">
            <v>24.4</v>
          </cell>
          <cell r="Y360">
            <v>145.30000000000001</v>
          </cell>
          <cell r="Z360">
            <v>-3.3</v>
          </cell>
          <cell r="AA360">
            <v>354.6</v>
          </cell>
          <cell r="AB360">
            <v>27.1</v>
          </cell>
          <cell r="AC360">
            <v>138.4</v>
          </cell>
          <cell r="AD360">
            <v>0</v>
          </cell>
        </row>
        <row r="361">
          <cell r="B361" t="str">
            <v>情報通信機械器具</v>
          </cell>
          <cell r="C361">
            <v>88.1</v>
          </cell>
          <cell r="D361">
            <v>-4.9000000000000004</v>
          </cell>
          <cell r="E361">
            <v>100.2</v>
          </cell>
          <cell r="F361">
            <v>-4.4000000000000004</v>
          </cell>
          <cell r="G361">
            <v>89.5</v>
          </cell>
          <cell r="H361">
            <v>-10.6</v>
          </cell>
          <cell r="I361">
            <v>113.9</v>
          </cell>
          <cell r="J361">
            <v>11.3</v>
          </cell>
          <cell r="K361">
            <v>105.7</v>
          </cell>
          <cell r="L361">
            <v>4.3</v>
          </cell>
          <cell r="M361">
            <v>255.6</v>
          </cell>
          <cell r="N361">
            <v>113.4</v>
          </cell>
          <cell r="O361">
            <v>17.399999999999999</v>
          </cell>
          <cell r="P361">
            <v>-88</v>
          </cell>
          <cell r="Q361">
            <v>7.7</v>
          </cell>
          <cell r="R361">
            <v>5.4</v>
          </cell>
          <cell r="S361">
            <v>0.77</v>
          </cell>
          <cell r="T361">
            <v>-0.06</v>
          </cell>
          <cell r="U361">
            <v>0.77</v>
          </cell>
          <cell r="V361">
            <v>0.12</v>
          </cell>
          <cell r="W361">
            <v>85.1</v>
          </cell>
          <cell r="X361">
            <v>-7.8</v>
          </cell>
          <cell r="Y361">
            <v>96.8</v>
          </cell>
          <cell r="Z361">
            <v>-7.4</v>
          </cell>
          <cell r="AA361">
            <v>320.2</v>
          </cell>
          <cell r="AB361">
            <v>58.4</v>
          </cell>
          <cell r="AC361">
            <v>1.1000000000000001</v>
          </cell>
          <cell r="AD361">
            <v>-75</v>
          </cell>
        </row>
        <row r="362">
          <cell r="B362" t="str">
            <v>輸送用機械器具</v>
          </cell>
          <cell r="C362">
            <v>94.3</v>
          </cell>
          <cell r="D362">
            <v>-1.8</v>
          </cell>
          <cell r="E362">
            <v>121.4</v>
          </cell>
          <cell r="F362">
            <v>-2</v>
          </cell>
          <cell r="G362">
            <v>114.4</v>
          </cell>
          <cell r="H362">
            <v>0.1</v>
          </cell>
          <cell r="I362">
            <v>108.1</v>
          </cell>
          <cell r="J362">
            <v>-4.5</v>
          </cell>
          <cell r="K362">
            <v>104.2</v>
          </cell>
          <cell r="L362">
            <v>-0.9</v>
          </cell>
          <cell r="M362">
            <v>156.9</v>
          </cell>
          <cell r="N362">
            <v>-27.5</v>
          </cell>
          <cell r="O362">
            <v>70.400000000000006</v>
          </cell>
          <cell r="P362">
            <v>-2.4</v>
          </cell>
          <cell r="Q362">
            <v>0.3</v>
          </cell>
          <cell r="R362">
            <v>-0.9</v>
          </cell>
          <cell r="S362">
            <v>0.48</v>
          </cell>
          <cell r="T362">
            <v>-0.75</v>
          </cell>
          <cell r="U362">
            <v>0.53</v>
          </cell>
          <cell r="V362">
            <v>-0.18</v>
          </cell>
          <cell r="W362">
            <v>91.1</v>
          </cell>
          <cell r="X362">
            <v>-4.8</v>
          </cell>
          <cell r="Y362">
            <v>117.3</v>
          </cell>
          <cell r="Z362">
            <v>-5</v>
          </cell>
          <cell r="AA362">
            <v>231.8</v>
          </cell>
          <cell r="AB362">
            <v>-15.2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110.9</v>
          </cell>
          <cell r="D363">
            <v>25.7</v>
          </cell>
          <cell r="E363">
            <v>128.9</v>
          </cell>
          <cell r="F363">
            <v>25.8</v>
          </cell>
          <cell r="G363">
            <v>121.4</v>
          </cell>
          <cell r="H363">
            <v>21.4</v>
          </cell>
          <cell r="I363">
            <v>121.3</v>
          </cell>
          <cell r="J363">
            <v>9</v>
          </cell>
          <cell r="K363">
            <v>111.1</v>
          </cell>
          <cell r="L363">
            <v>2.9</v>
          </cell>
          <cell r="M363">
            <v>261.2</v>
          </cell>
          <cell r="N363">
            <v>67.099999999999994</v>
          </cell>
          <cell r="O363">
            <v>77.7</v>
          </cell>
          <cell r="P363">
            <v>-42.5</v>
          </cell>
          <cell r="Q363">
            <v>5.2</v>
          </cell>
          <cell r="R363">
            <v>-4.0999999999999996</v>
          </cell>
          <cell r="S363">
            <v>0</v>
          </cell>
          <cell r="T363">
            <v>0</v>
          </cell>
          <cell r="U363">
            <v>0.99</v>
          </cell>
          <cell r="V363">
            <v>0.76</v>
          </cell>
          <cell r="W363">
            <v>107.1</v>
          </cell>
          <cell r="X363">
            <v>21.8</v>
          </cell>
          <cell r="Y363">
            <v>124.5</v>
          </cell>
          <cell r="Z363">
            <v>21.8</v>
          </cell>
          <cell r="AA363">
            <v>234.2</v>
          </cell>
          <cell r="AB363">
            <v>68.7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96.4</v>
          </cell>
          <cell r="D364">
            <v>9.3000000000000007</v>
          </cell>
          <cell r="E364">
            <v>110.6</v>
          </cell>
          <cell r="F364">
            <v>9.4</v>
          </cell>
          <cell r="G364">
            <v>99</v>
          </cell>
          <cell r="H364">
            <v>7</v>
          </cell>
          <cell r="I364">
            <v>113.3</v>
          </cell>
          <cell r="J364">
            <v>8.1</v>
          </cell>
          <cell r="K364">
            <v>104.7</v>
          </cell>
          <cell r="L364">
            <v>5</v>
          </cell>
          <cell r="M364">
            <v>274.7</v>
          </cell>
          <cell r="N364">
            <v>35.700000000000003</v>
          </cell>
          <cell r="O364">
            <v>107</v>
          </cell>
          <cell r="P364">
            <v>40.799999999999997</v>
          </cell>
          <cell r="Q364">
            <v>2.1</v>
          </cell>
          <cell r="R364">
            <v>0</v>
          </cell>
          <cell r="S364">
            <v>0.46</v>
          </cell>
          <cell r="T364">
            <v>0.17</v>
          </cell>
          <cell r="U364">
            <v>0</v>
          </cell>
          <cell r="V364">
            <v>-0.88</v>
          </cell>
          <cell r="W364">
            <v>93.1</v>
          </cell>
          <cell r="X364">
            <v>5.9</v>
          </cell>
          <cell r="Y364">
            <v>106.9</v>
          </cell>
          <cell r="Z364">
            <v>6.1</v>
          </cell>
          <cell r="AA364">
            <v>321.60000000000002</v>
          </cell>
          <cell r="AB364">
            <v>25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103.6</v>
          </cell>
          <cell r="D367">
            <v>8.1</v>
          </cell>
          <cell r="E367">
            <v>118.5</v>
          </cell>
          <cell r="F367">
            <v>8.6</v>
          </cell>
          <cell r="G367">
            <v>116.7</v>
          </cell>
          <cell r="H367">
            <v>6.4</v>
          </cell>
          <cell r="I367">
            <v>99.7</v>
          </cell>
          <cell r="J367">
            <v>10.199999999999999</v>
          </cell>
          <cell r="K367">
            <v>98.2</v>
          </cell>
          <cell r="L367">
            <v>6.2</v>
          </cell>
          <cell r="M367">
            <v>132</v>
          </cell>
          <cell r="N367">
            <v>160.4</v>
          </cell>
          <cell r="O367">
            <v>87.4</v>
          </cell>
          <cell r="P367">
            <v>-1.9</v>
          </cell>
          <cell r="Q367">
            <v>12.5</v>
          </cell>
          <cell r="R367">
            <v>-2.7</v>
          </cell>
          <cell r="S367">
            <v>1.35</v>
          </cell>
          <cell r="T367">
            <v>0.06</v>
          </cell>
          <cell r="U367">
            <v>1.44</v>
          </cell>
          <cell r="V367">
            <v>-1.1499999999999999</v>
          </cell>
          <cell r="W367">
            <v>100.1</v>
          </cell>
          <cell r="X367">
            <v>4.8</v>
          </cell>
          <cell r="Y367">
            <v>114.5</v>
          </cell>
          <cell r="Z367">
            <v>5.2</v>
          </cell>
          <cell r="AA367">
            <v>175.4</v>
          </cell>
          <cell r="AB367">
            <v>97.7</v>
          </cell>
          <cell r="AC367">
            <v>3</v>
          </cell>
          <cell r="AD367">
            <v>-50.8</v>
          </cell>
        </row>
        <row r="368">
          <cell r="B368" t="str">
            <v>小売業</v>
          </cell>
          <cell r="C368">
            <v>91.7</v>
          </cell>
          <cell r="D368">
            <v>-6.8</v>
          </cell>
          <cell r="E368">
            <v>99.7</v>
          </cell>
          <cell r="F368">
            <v>-7</v>
          </cell>
          <cell r="G368">
            <v>100.3</v>
          </cell>
          <cell r="H368">
            <v>-7.3</v>
          </cell>
          <cell r="I368">
            <v>93.3</v>
          </cell>
          <cell r="J368">
            <v>-4.2</v>
          </cell>
          <cell r="K368">
            <v>93.3</v>
          </cell>
          <cell r="L368">
            <v>-4.3</v>
          </cell>
          <cell r="M368">
            <v>92.5</v>
          </cell>
          <cell r="N368">
            <v>-4.5999999999999996</v>
          </cell>
          <cell r="O368">
            <v>104.8</v>
          </cell>
          <cell r="P368">
            <v>4.7</v>
          </cell>
          <cell r="Q368">
            <v>57.1</v>
          </cell>
          <cell r="R368">
            <v>7</v>
          </cell>
          <cell r="S368">
            <v>1.46</v>
          </cell>
          <cell r="T368">
            <v>-0.24</v>
          </cell>
          <cell r="U368">
            <v>2.06</v>
          </cell>
          <cell r="V368">
            <v>0.55000000000000004</v>
          </cell>
          <cell r="W368">
            <v>88.6</v>
          </cell>
          <cell r="X368">
            <v>-9.6999999999999993</v>
          </cell>
          <cell r="Y368">
            <v>96.3</v>
          </cell>
          <cell r="Z368">
            <v>-9.9</v>
          </cell>
          <cell r="AA368">
            <v>89.7</v>
          </cell>
          <cell r="AB368">
            <v>-0.4</v>
          </cell>
          <cell r="AC368">
            <v>4.9000000000000004</v>
          </cell>
          <cell r="AD368">
            <v>44.1</v>
          </cell>
        </row>
        <row r="369">
          <cell r="B369" t="str">
            <v>宿泊業</v>
          </cell>
          <cell r="C369">
            <v>86.4</v>
          </cell>
          <cell r="D369">
            <v>-1</v>
          </cell>
          <cell r="E369">
            <v>91.8</v>
          </cell>
          <cell r="F369">
            <v>-1.2</v>
          </cell>
          <cell r="G369">
            <v>92.4</v>
          </cell>
          <cell r="H369">
            <v>-2.1</v>
          </cell>
          <cell r="I369">
            <v>95.5</v>
          </cell>
          <cell r="J369">
            <v>11.2</v>
          </cell>
          <cell r="K369">
            <v>92.8</v>
          </cell>
          <cell r="L369">
            <v>7.9</v>
          </cell>
          <cell r="M369">
            <v>172.1</v>
          </cell>
          <cell r="N369">
            <v>105.6</v>
          </cell>
          <cell r="O369">
            <v>72.5</v>
          </cell>
          <cell r="P369">
            <v>3.6</v>
          </cell>
          <cell r="Q369">
            <v>57.5</v>
          </cell>
          <cell r="R369">
            <v>-1</v>
          </cell>
          <cell r="S369">
            <v>1.36</v>
          </cell>
          <cell r="T369">
            <v>-2.66</v>
          </cell>
          <cell r="U369">
            <v>0.85</v>
          </cell>
          <cell r="V369">
            <v>-0.67</v>
          </cell>
          <cell r="W369">
            <v>83.5</v>
          </cell>
          <cell r="X369">
            <v>-4</v>
          </cell>
          <cell r="Y369">
            <v>88.7</v>
          </cell>
          <cell r="Z369">
            <v>-4.2</v>
          </cell>
          <cell r="AA369">
            <v>78.900000000000006</v>
          </cell>
          <cell r="AB369">
            <v>38.700000000000003</v>
          </cell>
          <cell r="AC369">
            <v>0</v>
          </cell>
          <cell r="AD369">
            <v>0</v>
          </cell>
        </row>
        <row r="370">
          <cell r="B370" t="str">
            <v>Ｍ一括分</v>
          </cell>
          <cell r="C370">
            <v>83.6</v>
          </cell>
          <cell r="D370">
            <v>-24.1</v>
          </cell>
          <cell r="E370">
            <v>85.2</v>
          </cell>
          <cell r="F370">
            <v>-22.6</v>
          </cell>
          <cell r="G370">
            <v>87.1</v>
          </cell>
          <cell r="H370">
            <v>-23.3</v>
          </cell>
          <cell r="I370">
            <v>86.9</v>
          </cell>
          <cell r="J370">
            <v>-18</v>
          </cell>
          <cell r="K370">
            <v>86.9</v>
          </cell>
          <cell r="L370">
            <v>-19.899999999999999</v>
          </cell>
          <cell r="M370">
            <v>87.1</v>
          </cell>
          <cell r="N370">
            <v>92.7</v>
          </cell>
          <cell r="O370">
            <v>109.8</v>
          </cell>
          <cell r="P370">
            <v>23.9</v>
          </cell>
          <cell r="Q370">
            <v>93.5</v>
          </cell>
          <cell r="R370">
            <v>13.5</v>
          </cell>
          <cell r="S370">
            <v>7.52</v>
          </cell>
          <cell r="T370">
            <v>4.9400000000000004</v>
          </cell>
          <cell r="U370">
            <v>3.19</v>
          </cell>
          <cell r="V370">
            <v>0.71</v>
          </cell>
          <cell r="W370">
            <v>80.8</v>
          </cell>
          <cell r="X370">
            <v>-26.5</v>
          </cell>
          <cell r="Y370">
            <v>82.3</v>
          </cell>
          <cell r="Z370">
            <v>-25</v>
          </cell>
          <cell r="AA370">
            <v>41.3</v>
          </cell>
          <cell r="AB370">
            <v>39.1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78</v>
          </cell>
          <cell r="D371">
            <v>9.1999999999999993</v>
          </cell>
          <cell r="E371">
            <v>92.8</v>
          </cell>
          <cell r="F371">
            <v>8.5</v>
          </cell>
          <cell r="G371">
            <v>89</v>
          </cell>
          <cell r="H371">
            <v>8.8000000000000007</v>
          </cell>
          <cell r="I371">
            <v>92.9</v>
          </cell>
          <cell r="J371">
            <v>4.5999999999999996</v>
          </cell>
          <cell r="K371">
            <v>92</v>
          </cell>
          <cell r="L371">
            <v>4.3</v>
          </cell>
          <cell r="M371">
            <v>119.1</v>
          </cell>
          <cell r="N371">
            <v>9.8000000000000007</v>
          </cell>
          <cell r="O371">
            <v>99.8</v>
          </cell>
          <cell r="P371">
            <v>2</v>
          </cell>
          <cell r="Q371">
            <v>24.9</v>
          </cell>
          <cell r="R371">
            <v>-2</v>
          </cell>
          <cell r="S371">
            <v>1.0900000000000001</v>
          </cell>
          <cell r="T371">
            <v>-0.12</v>
          </cell>
          <cell r="U371">
            <v>1.04</v>
          </cell>
          <cell r="V371">
            <v>-1.0900000000000001</v>
          </cell>
          <cell r="W371">
            <v>75.400000000000006</v>
          </cell>
          <cell r="X371">
            <v>5.9</v>
          </cell>
          <cell r="Y371">
            <v>89.7</v>
          </cell>
          <cell r="Z371">
            <v>5.3</v>
          </cell>
          <cell r="AA371">
            <v>209.4</v>
          </cell>
          <cell r="AB371">
            <v>6.1</v>
          </cell>
          <cell r="AC371">
            <v>3.4</v>
          </cell>
          <cell r="AD371">
            <v>750</v>
          </cell>
        </row>
        <row r="372">
          <cell r="B372" t="str">
            <v>Ｐ一括分</v>
          </cell>
          <cell r="C372">
            <v>95.6</v>
          </cell>
          <cell r="D372">
            <v>-0.9</v>
          </cell>
          <cell r="E372">
            <v>113</v>
          </cell>
          <cell r="F372">
            <v>-1.7</v>
          </cell>
          <cell r="G372">
            <v>113.9</v>
          </cell>
          <cell r="H372">
            <v>-0.5</v>
          </cell>
          <cell r="I372">
            <v>101.2</v>
          </cell>
          <cell r="J372">
            <v>4.2</v>
          </cell>
          <cell r="K372">
            <v>101.5</v>
          </cell>
          <cell r="L372">
            <v>4</v>
          </cell>
          <cell r="M372">
            <v>91.7</v>
          </cell>
          <cell r="N372">
            <v>13.8</v>
          </cell>
          <cell r="O372">
            <v>103</v>
          </cell>
          <cell r="P372">
            <v>3.8</v>
          </cell>
          <cell r="Q372">
            <v>25.5</v>
          </cell>
          <cell r="R372">
            <v>1.3</v>
          </cell>
          <cell r="S372">
            <v>0.64</v>
          </cell>
          <cell r="T372">
            <v>-0.62</v>
          </cell>
          <cell r="U372">
            <v>1.24</v>
          </cell>
          <cell r="V372">
            <v>0.37</v>
          </cell>
          <cell r="W372">
            <v>92.4</v>
          </cell>
          <cell r="X372">
            <v>-4</v>
          </cell>
          <cell r="Y372">
            <v>109.2</v>
          </cell>
          <cell r="Z372">
            <v>-4.7</v>
          </cell>
          <cell r="AA372">
            <v>86.4</v>
          </cell>
          <cell r="AB372">
            <v>-30.8</v>
          </cell>
          <cell r="AC372">
            <v>4.5999999999999996</v>
          </cell>
          <cell r="AD372">
            <v>2200</v>
          </cell>
        </row>
        <row r="373">
          <cell r="B373" t="str">
            <v>職業紹介・派遣業</v>
          </cell>
          <cell r="C373">
            <v>103.2</v>
          </cell>
          <cell r="D373">
            <v>13.2</v>
          </cell>
          <cell r="E373">
            <v>105.5</v>
          </cell>
          <cell r="F373">
            <v>13.4</v>
          </cell>
          <cell r="G373">
            <v>105.7</v>
          </cell>
          <cell r="H373">
            <v>12.7</v>
          </cell>
          <cell r="I373">
            <v>105</v>
          </cell>
          <cell r="J373">
            <v>10.9</v>
          </cell>
          <cell r="K373">
            <v>105.4</v>
          </cell>
          <cell r="L373">
            <v>10.7</v>
          </cell>
          <cell r="M373">
            <v>97.3</v>
          </cell>
          <cell r="N373">
            <v>14.6</v>
          </cell>
          <cell r="O373">
            <v>131</v>
          </cell>
          <cell r="P373">
            <v>0.4</v>
          </cell>
          <cell r="Q373">
            <v>16.899999999999999</v>
          </cell>
          <cell r="R373">
            <v>-8.6</v>
          </cell>
          <cell r="S373">
            <v>4.6900000000000004</v>
          </cell>
          <cell r="T373">
            <v>-3.48</v>
          </cell>
          <cell r="U373">
            <v>6.4</v>
          </cell>
          <cell r="V373">
            <v>-2.68</v>
          </cell>
          <cell r="W373">
            <v>99.7</v>
          </cell>
          <cell r="X373">
            <v>9.6999999999999993</v>
          </cell>
          <cell r="Y373">
            <v>101.9</v>
          </cell>
          <cell r="Z373">
            <v>9.9</v>
          </cell>
          <cell r="AA373">
            <v>103.4</v>
          </cell>
          <cell r="AB373">
            <v>23.4</v>
          </cell>
          <cell r="AC373">
            <v>7.7</v>
          </cell>
          <cell r="AD373">
            <v>-57.9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81.3</v>
          </cell>
          <cell r="D375">
            <v>1.4</v>
          </cell>
          <cell r="E375">
            <v>88.9</v>
          </cell>
          <cell r="F375">
            <v>-3.7</v>
          </cell>
          <cell r="G375">
            <v>90.9</v>
          </cell>
          <cell r="H375">
            <v>-2.4</v>
          </cell>
          <cell r="I375">
            <v>91.4</v>
          </cell>
          <cell r="J375">
            <v>-3.8</v>
          </cell>
          <cell r="K375">
            <v>91.3</v>
          </cell>
          <cell r="L375">
            <v>-4.0999999999999996</v>
          </cell>
          <cell r="M375">
            <v>92.8</v>
          </cell>
          <cell r="N375">
            <v>1.1000000000000001</v>
          </cell>
          <cell r="O375">
            <v>93.3</v>
          </cell>
          <cell r="P375">
            <v>-4.7</v>
          </cell>
          <cell r="Q375">
            <v>27.5</v>
          </cell>
          <cell r="R375">
            <v>4.3</v>
          </cell>
          <cell r="S375">
            <v>2.09</v>
          </cell>
          <cell r="T375">
            <v>0.49</v>
          </cell>
          <cell r="U375">
            <v>3.56</v>
          </cell>
          <cell r="V375">
            <v>1.59</v>
          </cell>
          <cell r="W375">
            <v>78.599999999999994</v>
          </cell>
          <cell r="X375">
            <v>-1.8</v>
          </cell>
          <cell r="Y375">
            <v>85.9</v>
          </cell>
          <cell r="Z375">
            <v>-6.6</v>
          </cell>
          <cell r="AA375">
            <v>67</v>
          </cell>
          <cell r="AB375">
            <v>-20</v>
          </cell>
          <cell r="AC375">
            <v>30.8</v>
          </cell>
          <cell r="AD375">
            <v>7600</v>
          </cell>
        </row>
        <row r="376">
          <cell r="B376" t="str">
            <v>特掲産業１</v>
          </cell>
          <cell r="C376">
            <v>75.2</v>
          </cell>
          <cell r="D376">
            <v>-30.1</v>
          </cell>
          <cell r="E376">
            <v>79.2</v>
          </cell>
          <cell r="F376">
            <v>-30.1</v>
          </cell>
          <cell r="G376">
            <v>79.3</v>
          </cell>
          <cell r="H376">
            <v>-33</v>
          </cell>
          <cell r="I376">
            <v>86.8</v>
          </cell>
          <cell r="J376">
            <v>-23</v>
          </cell>
          <cell r="K376">
            <v>85.9</v>
          </cell>
          <cell r="L376">
            <v>-24.3</v>
          </cell>
          <cell r="M376">
            <v>130.4</v>
          </cell>
          <cell r="N376">
            <v>66.5</v>
          </cell>
          <cell r="O376">
            <v>91.1</v>
          </cell>
          <cell r="P376">
            <v>1.1000000000000001</v>
          </cell>
          <cell r="Q376">
            <v>50.8</v>
          </cell>
          <cell r="R376">
            <v>16.100000000000001</v>
          </cell>
          <cell r="S376">
            <v>0.38</v>
          </cell>
          <cell r="T376">
            <v>0.3</v>
          </cell>
          <cell r="U376">
            <v>8.7100000000000009</v>
          </cell>
          <cell r="V376">
            <v>6.64</v>
          </cell>
          <cell r="W376">
            <v>72.7</v>
          </cell>
          <cell r="X376">
            <v>-32.200000000000003</v>
          </cell>
          <cell r="Y376">
            <v>76.5</v>
          </cell>
          <cell r="Z376">
            <v>-32.299999999999997</v>
          </cell>
          <cell r="AA376">
            <v>77.5</v>
          </cell>
          <cell r="AB376">
            <v>110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87.2</v>
          </cell>
          <cell r="D377">
            <v>-2.9</v>
          </cell>
          <cell r="E377">
            <v>104.1</v>
          </cell>
          <cell r="F377">
            <v>-5</v>
          </cell>
          <cell r="G377">
            <v>128.80000000000001</v>
          </cell>
          <cell r="H377">
            <v>3.9</v>
          </cell>
          <cell r="I377">
            <v>72.7</v>
          </cell>
          <cell r="J377">
            <v>-14.2</v>
          </cell>
          <cell r="K377">
            <v>81.7</v>
          </cell>
          <cell r="L377">
            <v>-9.8000000000000007</v>
          </cell>
          <cell r="M377">
            <v>9.4</v>
          </cell>
          <cell r="N377">
            <v>-77.900000000000006</v>
          </cell>
          <cell r="O377">
            <v>101.1</v>
          </cell>
          <cell r="P377">
            <v>-1.7</v>
          </cell>
          <cell r="Q377">
            <v>11.1</v>
          </cell>
          <cell r="R377">
            <v>11.1</v>
          </cell>
          <cell r="S377">
            <v>0</v>
          </cell>
          <cell r="T377">
            <v>0</v>
          </cell>
          <cell r="U377">
            <v>0.18</v>
          </cell>
          <cell r="V377">
            <v>-5.22</v>
          </cell>
          <cell r="W377">
            <v>84.3</v>
          </cell>
          <cell r="X377">
            <v>-5.8</v>
          </cell>
          <cell r="Y377">
            <v>100.6</v>
          </cell>
          <cell r="Z377">
            <v>-8</v>
          </cell>
          <cell r="AA377">
            <v>0.9</v>
          </cell>
          <cell r="AB377">
            <v>-98.2</v>
          </cell>
          <cell r="AC377">
            <v>2.6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85.7</v>
          </cell>
          <cell r="D518">
            <v>1.4</v>
          </cell>
          <cell r="E518">
            <v>101.2</v>
          </cell>
          <cell r="F518">
            <v>1.2</v>
          </cell>
          <cell r="G518">
            <v>101.1</v>
          </cell>
          <cell r="H518">
            <v>1.4</v>
          </cell>
          <cell r="I518">
            <v>96.7</v>
          </cell>
          <cell r="J518">
            <v>3.3</v>
          </cell>
          <cell r="K518">
            <v>96</v>
          </cell>
          <cell r="L518">
            <v>3.3</v>
          </cell>
          <cell r="M518">
            <v>106.3</v>
          </cell>
          <cell r="N518">
            <v>3.5</v>
          </cell>
          <cell r="O518">
            <v>95.5</v>
          </cell>
          <cell r="P518">
            <v>-3.4</v>
          </cell>
          <cell r="Q518" t="str">
            <v>-</v>
          </cell>
          <cell r="R518" t="str">
            <v>-</v>
          </cell>
          <cell r="S518">
            <v>0.78</v>
          </cell>
          <cell r="T518">
            <v>-0.5</v>
          </cell>
          <cell r="U518">
            <v>1.1499999999999999</v>
          </cell>
          <cell r="V518">
            <v>-0.04</v>
          </cell>
          <cell r="W518">
            <v>82.8</v>
          </cell>
          <cell r="X518">
            <v>-1.7</v>
          </cell>
          <cell r="Y518">
            <v>97.8</v>
          </cell>
          <cell r="Z518">
            <v>-1.9</v>
          </cell>
          <cell r="AA518">
            <v>103.7</v>
          </cell>
          <cell r="AB518">
            <v>-0.7</v>
          </cell>
          <cell r="AC518">
            <v>4.9000000000000004</v>
          </cell>
          <cell r="AD518">
            <v>28.9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76</v>
          </cell>
          <cell r="D520">
            <v>-4.5</v>
          </cell>
          <cell r="E520">
            <v>92.1</v>
          </cell>
          <cell r="F520">
            <v>0.7</v>
          </cell>
          <cell r="G520">
            <v>93</v>
          </cell>
          <cell r="H520">
            <v>1</v>
          </cell>
          <cell r="I520">
            <v>96.3</v>
          </cell>
          <cell r="J520">
            <v>-3.6</v>
          </cell>
          <cell r="K520">
            <v>96</v>
          </cell>
          <cell r="L520">
            <v>-3.4</v>
          </cell>
          <cell r="M520">
            <v>101.1</v>
          </cell>
          <cell r="N520">
            <v>-8.1999999999999993</v>
          </cell>
          <cell r="O520">
            <v>93.2</v>
          </cell>
          <cell r="P520">
            <v>1.6</v>
          </cell>
          <cell r="Q520" t="str">
            <v>-</v>
          </cell>
          <cell r="R520" t="str">
            <v>-</v>
          </cell>
          <cell r="S520">
            <v>1.1499999999999999</v>
          </cell>
          <cell r="T520">
            <v>1.07</v>
          </cell>
          <cell r="U520">
            <v>0.03</v>
          </cell>
          <cell r="V520">
            <v>-0.27</v>
          </cell>
          <cell r="W520">
            <v>73.400000000000006</v>
          </cell>
          <cell r="X520">
            <v>-7.6</v>
          </cell>
          <cell r="Y520">
            <v>89</v>
          </cell>
          <cell r="Z520">
            <v>-2.4</v>
          </cell>
          <cell r="AA520">
            <v>76.7</v>
          </cell>
          <cell r="AB520">
            <v>-6.7</v>
          </cell>
          <cell r="AC520">
            <v>0.3</v>
          </cell>
          <cell r="AD520">
            <v>-98.5</v>
          </cell>
        </row>
        <row r="521">
          <cell r="B521" t="str">
            <v>製造業</v>
          </cell>
          <cell r="C521">
            <v>88.9</v>
          </cell>
          <cell r="D521">
            <v>-3.7</v>
          </cell>
          <cell r="E521">
            <v>106</v>
          </cell>
          <cell r="F521">
            <v>-4.2</v>
          </cell>
          <cell r="G521">
            <v>104.2</v>
          </cell>
          <cell r="H521">
            <v>-3.4</v>
          </cell>
          <cell r="I521">
            <v>99.2</v>
          </cell>
          <cell r="J521">
            <v>-0.3</v>
          </cell>
          <cell r="K521">
            <v>97.7</v>
          </cell>
          <cell r="L521">
            <v>0.5</v>
          </cell>
          <cell r="M521">
            <v>117.1</v>
          </cell>
          <cell r="N521">
            <v>-8.1999999999999993</v>
          </cell>
          <cell r="O521">
            <v>93.4</v>
          </cell>
          <cell r="P521">
            <v>-6.8</v>
          </cell>
          <cell r="Q521" t="str">
            <v>-</v>
          </cell>
          <cell r="R521" t="str">
            <v>-</v>
          </cell>
          <cell r="S521">
            <v>0.54</v>
          </cell>
          <cell r="T521">
            <v>-0.15</v>
          </cell>
          <cell r="U521">
            <v>0.77</v>
          </cell>
          <cell r="V521">
            <v>-0.05</v>
          </cell>
          <cell r="W521">
            <v>85.9</v>
          </cell>
          <cell r="X521">
            <v>-6.6</v>
          </cell>
          <cell r="Y521">
            <v>102.4</v>
          </cell>
          <cell r="Z521">
            <v>-7.2</v>
          </cell>
          <cell r="AA521">
            <v>124.7</v>
          </cell>
          <cell r="AB521">
            <v>-11.1</v>
          </cell>
          <cell r="AC521">
            <v>4.3</v>
          </cell>
          <cell r="AD521">
            <v>207.1</v>
          </cell>
        </row>
        <row r="522">
          <cell r="B522" t="str">
            <v>電気・ガス・熱供給・水道業</v>
          </cell>
          <cell r="C522">
            <v>96.1</v>
          </cell>
          <cell r="D522">
            <v>5.3</v>
          </cell>
          <cell r="E522">
            <v>121.6</v>
          </cell>
          <cell r="F522">
            <v>5.3</v>
          </cell>
          <cell r="G522">
            <v>115</v>
          </cell>
          <cell r="H522">
            <v>0.7</v>
          </cell>
          <cell r="I522">
            <v>93.8</v>
          </cell>
          <cell r="J522">
            <v>8.9</v>
          </cell>
          <cell r="K522">
            <v>91.7</v>
          </cell>
          <cell r="L522">
            <v>5.6</v>
          </cell>
          <cell r="M522">
            <v>121.1</v>
          </cell>
          <cell r="N522">
            <v>55.3</v>
          </cell>
          <cell r="O522">
            <v>209.3</v>
          </cell>
          <cell r="P522">
            <v>1.4</v>
          </cell>
          <cell r="Q522" t="str">
            <v>-</v>
          </cell>
          <cell r="R522" t="str">
            <v>-</v>
          </cell>
          <cell r="S522">
            <v>0</v>
          </cell>
          <cell r="T522">
            <v>0</v>
          </cell>
          <cell r="U522">
            <v>0.5</v>
          </cell>
          <cell r="V522">
            <v>0.43</v>
          </cell>
          <cell r="W522">
            <v>92.9</v>
          </cell>
          <cell r="X522">
            <v>2.1</v>
          </cell>
          <cell r="Y522">
            <v>117.5</v>
          </cell>
          <cell r="Z522">
            <v>2</v>
          </cell>
          <cell r="AA522">
            <v>201.4</v>
          </cell>
          <cell r="AB522">
            <v>53.2</v>
          </cell>
          <cell r="AC522">
            <v>0.6</v>
          </cell>
          <cell r="AD522">
            <v>20</v>
          </cell>
        </row>
        <row r="523">
          <cell r="B523" t="str">
            <v>情報通信業</v>
          </cell>
          <cell r="C523">
            <v>106.4</v>
          </cell>
          <cell r="D523">
            <v>-3.3</v>
          </cell>
          <cell r="E523">
            <v>130.30000000000001</v>
          </cell>
          <cell r="F523">
            <v>-3.2</v>
          </cell>
          <cell r="G523">
            <v>129</v>
          </cell>
          <cell r="H523">
            <v>-1.2</v>
          </cell>
          <cell r="I523">
            <v>98</v>
          </cell>
          <cell r="J523">
            <v>6.4</v>
          </cell>
          <cell r="K523">
            <v>99.2</v>
          </cell>
          <cell r="L523">
            <v>6.4</v>
          </cell>
          <cell r="M523">
            <v>84.8</v>
          </cell>
          <cell r="N523">
            <v>6.7</v>
          </cell>
          <cell r="O523">
            <v>106.3</v>
          </cell>
          <cell r="P523">
            <v>-5.4</v>
          </cell>
          <cell r="Q523" t="str">
            <v>-</v>
          </cell>
          <cell r="R523" t="str">
            <v>-</v>
          </cell>
          <cell r="S523">
            <v>0.13</v>
          </cell>
          <cell r="T523">
            <v>0.13</v>
          </cell>
          <cell r="U523">
            <v>1.1499999999999999</v>
          </cell>
          <cell r="V523">
            <v>1.03</v>
          </cell>
          <cell r="W523">
            <v>102.8</v>
          </cell>
          <cell r="X523">
            <v>-6.3</v>
          </cell>
          <cell r="Y523">
            <v>125.9</v>
          </cell>
          <cell r="Z523">
            <v>-6.2</v>
          </cell>
          <cell r="AA523">
            <v>147.5</v>
          </cell>
          <cell r="AB523">
            <v>-21.6</v>
          </cell>
          <cell r="AC523">
            <v>0.5</v>
          </cell>
          <cell r="AD523">
            <v>-28.6</v>
          </cell>
        </row>
        <row r="524">
          <cell r="B524" t="str">
            <v>運輸業，郵便業</v>
          </cell>
          <cell r="C524">
            <v>74.7</v>
          </cell>
          <cell r="D524">
            <v>4.9000000000000004</v>
          </cell>
          <cell r="E524">
            <v>83.1</v>
          </cell>
          <cell r="F524">
            <v>3.2</v>
          </cell>
          <cell r="G524">
            <v>87.9</v>
          </cell>
          <cell r="H524">
            <v>2.9</v>
          </cell>
          <cell r="I524">
            <v>89.8</v>
          </cell>
          <cell r="J524">
            <v>8.3000000000000007</v>
          </cell>
          <cell r="K524">
            <v>94.3</v>
          </cell>
          <cell r="L524">
            <v>8.6</v>
          </cell>
          <cell r="M524">
            <v>72.3</v>
          </cell>
          <cell r="N524">
            <v>7</v>
          </cell>
          <cell r="O524">
            <v>110.6</v>
          </cell>
          <cell r="P524">
            <v>0.9</v>
          </cell>
          <cell r="Q524" t="str">
            <v>-</v>
          </cell>
          <cell r="R524" t="str">
            <v>-</v>
          </cell>
          <cell r="S524">
            <v>0.74</v>
          </cell>
          <cell r="T524">
            <v>-0.06</v>
          </cell>
          <cell r="U524">
            <v>0.53</v>
          </cell>
          <cell r="V524">
            <v>-1.1399999999999999</v>
          </cell>
          <cell r="W524">
            <v>72.2</v>
          </cell>
          <cell r="X524">
            <v>1.7</v>
          </cell>
          <cell r="Y524">
            <v>80.3</v>
          </cell>
          <cell r="Z524">
            <v>0</v>
          </cell>
          <cell r="AA524">
            <v>62.8</v>
          </cell>
          <cell r="AB524">
            <v>5.4</v>
          </cell>
          <cell r="AC524">
            <v>11.6</v>
          </cell>
          <cell r="AD524">
            <v>452.4</v>
          </cell>
        </row>
        <row r="525">
          <cell r="B525" t="str">
            <v>卸売業，小売業</v>
          </cell>
          <cell r="C525">
            <v>91.3</v>
          </cell>
          <cell r="D525">
            <v>0</v>
          </cell>
          <cell r="E525">
            <v>103.7</v>
          </cell>
          <cell r="F525">
            <v>0.1</v>
          </cell>
          <cell r="G525">
            <v>103.7</v>
          </cell>
          <cell r="H525">
            <v>-1</v>
          </cell>
          <cell r="I525">
            <v>93.1</v>
          </cell>
          <cell r="J525">
            <v>3.1</v>
          </cell>
          <cell r="K525">
            <v>92.8</v>
          </cell>
          <cell r="L525">
            <v>1.8</v>
          </cell>
          <cell r="M525">
            <v>97.3</v>
          </cell>
          <cell r="N525">
            <v>27.4</v>
          </cell>
          <cell r="O525">
            <v>89.4</v>
          </cell>
          <cell r="P525">
            <v>-5.7</v>
          </cell>
          <cell r="Q525" t="str">
            <v>-</v>
          </cell>
          <cell r="R525" t="str">
            <v>-</v>
          </cell>
          <cell r="S525">
            <v>1.3</v>
          </cell>
          <cell r="T525">
            <v>-0.84</v>
          </cell>
          <cell r="U525">
            <v>2.39</v>
          </cell>
          <cell r="V525">
            <v>0.9</v>
          </cell>
          <cell r="W525">
            <v>88.2</v>
          </cell>
          <cell r="X525">
            <v>-3.1</v>
          </cell>
          <cell r="Y525">
            <v>100.2</v>
          </cell>
          <cell r="Z525">
            <v>-3</v>
          </cell>
          <cell r="AA525">
            <v>104.5</v>
          </cell>
          <cell r="AB525">
            <v>22.2</v>
          </cell>
          <cell r="AC525">
            <v>3.5</v>
          </cell>
          <cell r="AD525">
            <v>-10.3</v>
          </cell>
        </row>
        <row r="526">
          <cell r="B526" t="str">
            <v>金融業，保険業</v>
          </cell>
          <cell r="C526">
            <v>92.4</v>
          </cell>
          <cell r="D526">
            <v>22.2</v>
          </cell>
          <cell r="E526">
            <v>115.1</v>
          </cell>
          <cell r="F526">
            <v>21.9</v>
          </cell>
          <cell r="G526">
            <v>117.3</v>
          </cell>
          <cell r="H526">
            <v>21.2</v>
          </cell>
          <cell r="I526">
            <v>89.1</v>
          </cell>
          <cell r="J526">
            <v>4.5999999999999996</v>
          </cell>
          <cell r="K526">
            <v>89.2</v>
          </cell>
          <cell r="L526">
            <v>2.2999999999999998</v>
          </cell>
          <cell r="M526">
            <v>87.3</v>
          </cell>
          <cell r="N526">
            <v>167</v>
          </cell>
          <cell r="O526">
            <v>85.4</v>
          </cell>
          <cell r="P526">
            <v>-7.8</v>
          </cell>
          <cell r="Q526" t="str">
            <v>-</v>
          </cell>
          <cell r="R526" t="str">
            <v>-</v>
          </cell>
          <cell r="S526">
            <v>0.47</v>
          </cell>
          <cell r="T526">
            <v>0.01</v>
          </cell>
          <cell r="U526">
            <v>1.4</v>
          </cell>
          <cell r="V526">
            <v>0.89</v>
          </cell>
          <cell r="W526">
            <v>89.3</v>
          </cell>
          <cell r="X526">
            <v>18.399999999999999</v>
          </cell>
          <cell r="Y526">
            <v>111.2</v>
          </cell>
          <cell r="Z526">
            <v>18.2</v>
          </cell>
          <cell r="AA526">
            <v>66.8</v>
          </cell>
          <cell r="AB526">
            <v>57.9</v>
          </cell>
          <cell r="AC526">
            <v>1.1000000000000001</v>
          </cell>
          <cell r="AD526">
            <v>0</v>
          </cell>
        </row>
        <row r="527">
          <cell r="B527" t="str">
            <v>不動産業，物品賃貸業</v>
          </cell>
          <cell r="C527">
            <v>94.8</v>
          </cell>
          <cell r="D527">
            <v>6.2</v>
          </cell>
          <cell r="E527">
            <v>113.2</v>
          </cell>
          <cell r="F527">
            <v>7</v>
          </cell>
          <cell r="G527">
            <v>117.2</v>
          </cell>
          <cell r="H527">
            <v>14.3</v>
          </cell>
          <cell r="I527">
            <v>108.8</v>
          </cell>
          <cell r="J527">
            <v>4.9000000000000004</v>
          </cell>
          <cell r="K527">
            <v>110.6</v>
          </cell>
          <cell r="L527">
            <v>9.1999999999999993</v>
          </cell>
          <cell r="M527">
            <v>77.8</v>
          </cell>
          <cell r="N527">
            <v>-46.6</v>
          </cell>
          <cell r="O527">
            <v>67.400000000000006</v>
          </cell>
          <cell r="P527">
            <v>-45.8</v>
          </cell>
          <cell r="Q527" t="str">
            <v>-</v>
          </cell>
          <cell r="R527" t="str">
            <v>-</v>
          </cell>
          <cell r="S527">
            <v>7.6</v>
          </cell>
          <cell r="T527">
            <v>7.6</v>
          </cell>
          <cell r="U527">
            <v>0.33</v>
          </cell>
          <cell r="V527">
            <v>-0.85</v>
          </cell>
          <cell r="W527">
            <v>91.6</v>
          </cell>
          <cell r="X527">
            <v>2.9</v>
          </cell>
          <cell r="Y527">
            <v>109.4</v>
          </cell>
          <cell r="Z527">
            <v>3.7</v>
          </cell>
          <cell r="AA527">
            <v>46.1</v>
          </cell>
          <cell r="AB527">
            <v>-71.5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82.9</v>
          </cell>
          <cell r="D528">
            <v>5.0999999999999996</v>
          </cell>
          <cell r="E528">
            <v>105</v>
          </cell>
          <cell r="F528">
            <v>4.5</v>
          </cell>
          <cell r="G528">
            <v>103.2</v>
          </cell>
          <cell r="H528">
            <v>1.6</v>
          </cell>
          <cell r="I528">
            <v>100.2</v>
          </cell>
          <cell r="J528">
            <v>9.1999999999999993</v>
          </cell>
          <cell r="K528">
            <v>98.9</v>
          </cell>
          <cell r="L528">
            <v>8.9</v>
          </cell>
          <cell r="M528">
            <v>120.8</v>
          </cell>
          <cell r="N528">
            <v>12.6</v>
          </cell>
          <cell r="O528">
            <v>115.8</v>
          </cell>
          <cell r="P528">
            <v>14.8</v>
          </cell>
          <cell r="Q528" t="str">
            <v>-</v>
          </cell>
          <cell r="R528" t="str">
            <v>-</v>
          </cell>
          <cell r="S528">
            <v>0</v>
          </cell>
          <cell r="T528">
            <v>0</v>
          </cell>
          <cell r="U528">
            <v>0.02</v>
          </cell>
          <cell r="V528">
            <v>0.02</v>
          </cell>
          <cell r="W528">
            <v>80.099999999999994</v>
          </cell>
          <cell r="X528">
            <v>1.8</v>
          </cell>
          <cell r="Y528">
            <v>101.4</v>
          </cell>
          <cell r="Z528">
            <v>1.2</v>
          </cell>
          <cell r="AA528">
            <v>142.6</v>
          </cell>
          <cell r="AB528">
            <v>87.1</v>
          </cell>
          <cell r="AC528">
            <v>2</v>
          </cell>
          <cell r="AD528">
            <v>0</v>
          </cell>
        </row>
        <row r="529">
          <cell r="B529" t="str">
            <v>宿泊業，飲食サービス業</v>
          </cell>
          <cell r="C529">
            <v>87.8</v>
          </cell>
          <cell r="D529">
            <v>-2.4</v>
          </cell>
          <cell r="E529">
            <v>93.3</v>
          </cell>
          <cell r="F529">
            <v>0.8</v>
          </cell>
          <cell r="G529">
            <v>95.2</v>
          </cell>
          <cell r="H529">
            <v>-2.2999999999999998</v>
          </cell>
          <cell r="I529">
            <v>99.3</v>
          </cell>
          <cell r="J529">
            <v>6.4</v>
          </cell>
          <cell r="K529">
            <v>99.3</v>
          </cell>
          <cell r="L529">
            <v>1.6</v>
          </cell>
          <cell r="M529">
            <v>100</v>
          </cell>
          <cell r="N529">
            <v>226.8</v>
          </cell>
          <cell r="O529">
            <v>57.1</v>
          </cell>
          <cell r="P529">
            <v>-38.799999999999997</v>
          </cell>
          <cell r="Q529" t="str">
            <v>-</v>
          </cell>
          <cell r="R529" t="str">
            <v>-</v>
          </cell>
          <cell r="S529">
            <v>1.1200000000000001</v>
          </cell>
          <cell r="T529">
            <v>-3.21</v>
          </cell>
          <cell r="U529">
            <v>1.45</v>
          </cell>
          <cell r="V529">
            <v>1.28</v>
          </cell>
          <cell r="W529">
            <v>84.8</v>
          </cell>
          <cell r="X529">
            <v>-5.5</v>
          </cell>
          <cell r="Y529">
            <v>90.1</v>
          </cell>
          <cell r="Z529">
            <v>-2.4</v>
          </cell>
          <cell r="AA529">
            <v>65.2</v>
          </cell>
          <cell r="AB529">
            <v>168.3</v>
          </cell>
          <cell r="AC529">
            <v>0</v>
          </cell>
          <cell r="AD529">
            <v>-100</v>
          </cell>
        </row>
        <row r="530">
          <cell r="B530" t="str">
            <v>生活関連サービス業，娯楽業</v>
          </cell>
          <cell r="C530">
            <v>86</v>
          </cell>
          <cell r="D530">
            <v>13.3</v>
          </cell>
          <cell r="E530">
            <v>92.8</v>
          </cell>
          <cell r="F530">
            <v>13.2</v>
          </cell>
          <cell r="G530">
            <v>96.4</v>
          </cell>
          <cell r="H530">
            <v>11.3</v>
          </cell>
          <cell r="I530">
            <v>91.2</v>
          </cell>
          <cell r="J530">
            <v>12</v>
          </cell>
          <cell r="K530">
            <v>96.7</v>
          </cell>
          <cell r="L530">
            <v>12.1</v>
          </cell>
          <cell r="M530">
            <v>37.299999999999997</v>
          </cell>
          <cell r="N530">
            <v>13.4</v>
          </cell>
          <cell r="O530">
            <v>111</v>
          </cell>
          <cell r="P530">
            <v>-10.7</v>
          </cell>
          <cell r="Q530" t="str">
            <v>-</v>
          </cell>
          <cell r="R530" t="str">
            <v>-</v>
          </cell>
          <cell r="S530">
            <v>0.02</v>
          </cell>
          <cell r="T530">
            <v>-1.1499999999999999</v>
          </cell>
          <cell r="U530">
            <v>0.44</v>
          </cell>
          <cell r="V530">
            <v>-2.0499999999999998</v>
          </cell>
          <cell r="W530">
            <v>83.1</v>
          </cell>
          <cell r="X530">
            <v>9.8000000000000007</v>
          </cell>
          <cell r="Y530">
            <v>89.7</v>
          </cell>
          <cell r="Z530">
            <v>9.6999999999999993</v>
          </cell>
          <cell r="AA530">
            <v>48.1</v>
          </cell>
          <cell r="AB530">
            <v>94.7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80.5</v>
          </cell>
          <cell r="D531">
            <v>-4.3</v>
          </cell>
          <cell r="E531">
            <v>99.7</v>
          </cell>
          <cell r="F531">
            <v>-4.2</v>
          </cell>
          <cell r="G531">
            <v>98</v>
          </cell>
          <cell r="H531">
            <v>-4.7</v>
          </cell>
          <cell r="I531">
            <v>107.3</v>
          </cell>
          <cell r="J531">
            <v>9.6</v>
          </cell>
          <cell r="K531">
            <v>98.1</v>
          </cell>
          <cell r="L531">
            <v>12.4</v>
          </cell>
          <cell r="M531">
            <v>262.5</v>
          </cell>
          <cell r="N531">
            <v>-5.3</v>
          </cell>
          <cell r="O531">
            <v>104.7</v>
          </cell>
          <cell r="P531">
            <v>-3.7</v>
          </cell>
          <cell r="Q531" t="str">
            <v>-</v>
          </cell>
          <cell r="R531" t="str">
            <v>-</v>
          </cell>
          <cell r="S531">
            <v>0.04</v>
          </cell>
          <cell r="T531">
            <v>-1.08</v>
          </cell>
          <cell r="U531">
            <v>0.49</v>
          </cell>
          <cell r="V531">
            <v>0.09</v>
          </cell>
          <cell r="W531">
            <v>77.8</v>
          </cell>
          <cell r="X531">
            <v>-7.2</v>
          </cell>
          <cell r="Y531">
            <v>96.3</v>
          </cell>
          <cell r="Z531">
            <v>-7.2</v>
          </cell>
          <cell r="AA531">
            <v>181</v>
          </cell>
          <cell r="AB531">
            <v>6.9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84.1</v>
          </cell>
          <cell r="D532">
            <v>4.2</v>
          </cell>
          <cell r="E532">
            <v>101.3</v>
          </cell>
          <cell r="F532">
            <v>3.5</v>
          </cell>
          <cell r="G532">
            <v>99.7</v>
          </cell>
          <cell r="H532">
            <v>4.3</v>
          </cell>
          <cell r="I532">
            <v>97.8</v>
          </cell>
          <cell r="J532">
            <v>4.7</v>
          </cell>
          <cell r="K532">
            <v>97.4</v>
          </cell>
          <cell r="L532">
            <v>4.5</v>
          </cell>
          <cell r="M532">
            <v>107.8</v>
          </cell>
          <cell r="N532">
            <v>10</v>
          </cell>
          <cell r="O532">
            <v>95.5</v>
          </cell>
          <cell r="P532">
            <v>3.4</v>
          </cell>
          <cell r="Q532" t="str">
            <v>-</v>
          </cell>
          <cell r="R532" t="str">
            <v>-</v>
          </cell>
          <cell r="S532">
            <v>0.55000000000000004</v>
          </cell>
          <cell r="T532">
            <v>-0.78</v>
          </cell>
          <cell r="U532">
            <v>0.8</v>
          </cell>
          <cell r="V532">
            <v>-0.5</v>
          </cell>
          <cell r="W532">
            <v>81.3</v>
          </cell>
          <cell r="X532">
            <v>1</v>
          </cell>
          <cell r="Y532">
            <v>97.9</v>
          </cell>
          <cell r="Z532">
            <v>0.3</v>
          </cell>
          <cell r="AA532">
            <v>146.69999999999999</v>
          </cell>
          <cell r="AB532">
            <v>-8.6</v>
          </cell>
          <cell r="AC532">
            <v>3.7</v>
          </cell>
          <cell r="AD532">
            <v>1750</v>
          </cell>
        </row>
        <row r="533">
          <cell r="B533" t="str">
            <v>複合サービス事業</v>
          </cell>
          <cell r="C533">
            <v>82.4</v>
          </cell>
          <cell r="D533">
            <v>-0.5</v>
          </cell>
          <cell r="E533">
            <v>92.8</v>
          </cell>
          <cell r="F533">
            <v>-4.2</v>
          </cell>
          <cell r="G533">
            <v>95.8</v>
          </cell>
          <cell r="H533">
            <v>-2.6</v>
          </cell>
          <cell r="I533">
            <v>89.9</v>
          </cell>
          <cell r="J533">
            <v>-1.7</v>
          </cell>
          <cell r="K533">
            <v>92.7</v>
          </cell>
          <cell r="L533">
            <v>0.3</v>
          </cell>
          <cell r="M533">
            <v>40.200000000000003</v>
          </cell>
          <cell r="N533">
            <v>-46.2</v>
          </cell>
          <cell r="O533">
            <v>90.3</v>
          </cell>
          <cell r="P533">
            <v>-7.1</v>
          </cell>
          <cell r="Q533" t="str">
            <v>-</v>
          </cell>
          <cell r="R533" t="str">
            <v>-</v>
          </cell>
          <cell r="S533">
            <v>1.8</v>
          </cell>
          <cell r="T533">
            <v>-2.09</v>
          </cell>
          <cell r="U533">
            <v>4.57</v>
          </cell>
          <cell r="V533">
            <v>0.48</v>
          </cell>
          <cell r="W533">
            <v>79.599999999999994</v>
          </cell>
          <cell r="X533">
            <v>-3.6</v>
          </cell>
          <cell r="Y533">
            <v>89.7</v>
          </cell>
          <cell r="Z533">
            <v>-7.1</v>
          </cell>
          <cell r="AA533">
            <v>43.7</v>
          </cell>
          <cell r="AB533">
            <v>-40.5</v>
          </cell>
          <cell r="AC533">
            <v>33.9</v>
          </cell>
          <cell r="AD533">
            <v>100.6</v>
          </cell>
        </row>
        <row r="534">
          <cell r="B534" t="str">
            <v>サービス業（他に分類されないもの）</v>
          </cell>
          <cell r="C534">
            <v>82.6</v>
          </cell>
          <cell r="D534">
            <v>4.7</v>
          </cell>
          <cell r="E534">
            <v>91</v>
          </cell>
          <cell r="F534">
            <v>0</v>
          </cell>
          <cell r="G534">
            <v>92.9</v>
          </cell>
          <cell r="H534">
            <v>1.1000000000000001</v>
          </cell>
          <cell r="I534">
            <v>93.9</v>
          </cell>
          <cell r="J534">
            <v>-0.7</v>
          </cell>
          <cell r="K534">
            <v>93.8</v>
          </cell>
          <cell r="L534">
            <v>-1.3</v>
          </cell>
          <cell r="M534">
            <v>94.8</v>
          </cell>
          <cell r="N534">
            <v>6.8</v>
          </cell>
          <cell r="O534">
            <v>95.6</v>
          </cell>
          <cell r="P534">
            <v>-6.5</v>
          </cell>
          <cell r="Q534" t="str">
            <v>-</v>
          </cell>
          <cell r="R534" t="str">
            <v>-</v>
          </cell>
          <cell r="S534">
            <v>1.69</v>
          </cell>
          <cell r="T534">
            <v>-0.81</v>
          </cell>
          <cell r="U534">
            <v>2.93</v>
          </cell>
          <cell r="V534">
            <v>0.31</v>
          </cell>
          <cell r="W534">
            <v>79.8</v>
          </cell>
          <cell r="X534">
            <v>1.4</v>
          </cell>
          <cell r="Y534">
            <v>87.9</v>
          </cell>
          <cell r="Z534">
            <v>-3.1</v>
          </cell>
          <cell r="AA534">
            <v>71.900000000000006</v>
          </cell>
          <cell r="AB534">
            <v>-11.9</v>
          </cell>
          <cell r="AC534">
            <v>28</v>
          </cell>
          <cell r="AD534">
            <v>3400</v>
          </cell>
        </row>
        <row r="535">
          <cell r="B535" t="str">
            <v>食料品・たばこ</v>
          </cell>
          <cell r="C535">
            <v>78</v>
          </cell>
          <cell r="D535">
            <v>-15.4</v>
          </cell>
          <cell r="E535">
            <v>94.9</v>
          </cell>
          <cell r="F535">
            <v>-15.3</v>
          </cell>
          <cell r="G535">
            <v>94.3</v>
          </cell>
          <cell r="H535">
            <v>-16.3</v>
          </cell>
          <cell r="I535">
            <v>94.5</v>
          </cell>
          <cell r="J535">
            <v>-3.2</v>
          </cell>
          <cell r="K535">
            <v>95</v>
          </cell>
          <cell r="L535">
            <v>-3.6</v>
          </cell>
          <cell r="M535">
            <v>88.5</v>
          </cell>
          <cell r="N535">
            <v>2.7</v>
          </cell>
          <cell r="O535">
            <v>98</v>
          </cell>
          <cell r="P535">
            <v>-3.9</v>
          </cell>
          <cell r="Q535" t="str">
            <v>-</v>
          </cell>
          <cell r="R535" t="str">
            <v>-</v>
          </cell>
          <cell r="S535">
            <v>0.53</v>
          </cell>
          <cell r="T535">
            <v>0.17</v>
          </cell>
          <cell r="U535">
            <v>1.0900000000000001</v>
          </cell>
          <cell r="V535">
            <v>0.24</v>
          </cell>
          <cell r="W535">
            <v>75.400000000000006</v>
          </cell>
          <cell r="X535">
            <v>-18</v>
          </cell>
          <cell r="Y535">
            <v>91.7</v>
          </cell>
          <cell r="Z535">
            <v>-17.899999999999999</v>
          </cell>
          <cell r="AA535">
            <v>101.7</v>
          </cell>
          <cell r="AB535">
            <v>-3</v>
          </cell>
          <cell r="AC535">
            <v>0</v>
          </cell>
          <cell r="AD535">
            <v>0</v>
          </cell>
        </row>
        <row r="536">
          <cell r="B536" t="str">
            <v>繊維工業</v>
          </cell>
          <cell r="C536">
            <v>118.6</v>
          </cell>
          <cell r="D536">
            <v>3</v>
          </cell>
          <cell r="E536">
            <v>133.19999999999999</v>
          </cell>
          <cell r="F536">
            <v>2.9</v>
          </cell>
          <cell r="G536">
            <v>121.2</v>
          </cell>
          <cell r="H536">
            <v>-1.5</v>
          </cell>
          <cell r="I536">
            <v>98.7</v>
          </cell>
          <cell r="J536">
            <v>7.5</v>
          </cell>
          <cell r="K536">
            <v>92.5</v>
          </cell>
          <cell r="L536">
            <v>3.8</v>
          </cell>
          <cell r="M536">
            <v>216.5</v>
          </cell>
          <cell r="N536">
            <v>50.9</v>
          </cell>
          <cell r="O536">
            <v>97.6</v>
          </cell>
          <cell r="P536">
            <v>12.4</v>
          </cell>
          <cell r="Q536" t="str">
            <v>-</v>
          </cell>
          <cell r="R536" t="str">
            <v>-</v>
          </cell>
          <cell r="S536">
            <v>1.49</v>
          </cell>
          <cell r="T536">
            <v>1.49</v>
          </cell>
          <cell r="U536">
            <v>0.57999999999999996</v>
          </cell>
          <cell r="V536">
            <v>0.06</v>
          </cell>
          <cell r="W536">
            <v>114.6</v>
          </cell>
          <cell r="X536">
            <v>-0.3</v>
          </cell>
          <cell r="Y536">
            <v>128.69999999999999</v>
          </cell>
          <cell r="Z536">
            <v>-0.3</v>
          </cell>
          <cell r="AA536">
            <v>370.7</v>
          </cell>
          <cell r="AB536">
            <v>43.9</v>
          </cell>
          <cell r="AC536">
            <v>2.7</v>
          </cell>
          <cell r="AD536">
            <v>12.5</v>
          </cell>
        </row>
        <row r="537">
          <cell r="B537" t="str">
            <v>木材・木製品</v>
          </cell>
          <cell r="C537">
            <v>105.6</v>
          </cell>
          <cell r="D537">
            <v>6.6</v>
          </cell>
          <cell r="E537">
            <v>123.3</v>
          </cell>
          <cell r="F537">
            <v>6.8</v>
          </cell>
          <cell r="G537">
            <v>128.4</v>
          </cell>
          <cell r="H537">
            <v>15.7</v>
          </cell>
          <cell r="I537">
            <v>90.6</v>
          </cell>
          <cell r="J537">
            <v>-11.9</v>
          </cell>
          <cell r="K537">
            <v>90.4</v>
          </cell>
          <cell r="L537">
            <v>-7.5</v>
          </cell>
          <cell r="M537">
            <v>92.3</v>
          </cell>
          <cell r="N537">
            <v>-40.4</v>
          </cell>
          <cell r="O537">
            <v>83.3</v>
          </cell>
          <cell r="P537">
            <v>-17.3</v>
          </cell>
          <cell r="Q537" t="str">
            <v>-</v>
          </cell>
          <cell r="R537" t="str">
            <v>-</v>
          </cell>
          <cell r="S537">
            <v>0.2</v>
          </cell>
          <cell r="T537">
            <v>-3.28</v>
          </cell>
          <cell r="U537">
            <v>0.88</v>
          </cell>
          <cell r="V537">
            <v>-2.0699999999999998</v>
          </cell>
          <cell r="W537">
            <v>102</v>
          </cell>
          <cell r="X537">
            <v>3.2</v>
          </cell>
          <cell r="Y537">
            <v>119.1</v>
          </cell>
          <cell r="Z537">
            <v>3.5</v>
          </cell>
          <cell r="AA537">
            <v>76</v>
          </cell>
          <cell r="AB537">
            <v>-51.3</v>
          </cell>
          <cell r="AC537">
            <v>1.1000000000000001</v>
          </cell>
          <cell r="AD537">
            <v>-56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66.8</v>
          </cell>
          <cell r="D539">
            <v>-5.0999999999999996</v>
          </cell>
          <cell r="E539">
            <v>88.5</v>
          </cell>
          <cell r="F539">
            <v>-5</v>
          </cell>
          <cell r="G539">
            <v>95.3</v>
          </cell>
          <cell r="H539">
            <v>2.1</v>
          </cell>
          <cell r="I539">
            <v>112.7</v>
          </cell>
          <cell r="J539">
            <v>7.6</v>
          </cell>
          <cell r="K539">
            <v>120</v>
          </cell>
          <cell r="L539">
            <v>14.2</v>
          </cell>
          <cell r="M539">
            <v>52.2</v>
          </cell>
          <cell r="N539">
            <v>-48.8</v>
          </cell>
          <cell r="O539">
            <v>113.5</v>
          </cell>
          <cell r="P539">
            <v>3.7</v>
          </cell>
          <cell r="Q539" t="str">
            <v>-</v>
          </cell>
          <cell r="R539" t="str">
            <v>-</v>
          </cell>
          <cell r="S539">
            <v>0</v>
          </cell>
          <cell r="T539">
            <v>0</v>
          </cell>
          <cell r="U539">
            <v>0.63</v>
          </cell>
          <cell r="V539">
            <v>-0.02</v>
          </cell>
          <cell r="W539">
            <v>64.5</v>
          </cell>
          <cell r="X539">
            <v>-8.1</v>
          </cell>
          <cell r="Y539">
            <v>85.5</v>
          </cell>
          <cell r="Z539">
            <v>-8</v>
          </cell>
          <cell r="AA539">
            <v>44.1</v>
          </cell>
          <cell r="AB539">
            <v>-52.3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98.8</v>
          </cell>
          <cell r="D540">
            <v>-24.8</v>
          </cell>
          <cell r="E540">
            <v>108.1</v>
          </cell>
          <cell r="F540">
            <v>-24.8</v>
          </cell>
          <cell r="G540">
            <v>103.2</v>
          </cell>
          <cell r="H540">
            <v>-21.4</v>
          </cell>
          <cell r="I540">
            <v>99</v>
          </cell>
          <cell r="J540">
            <v>4.9000000000000004</v>
          </cell>
          <cell r="K540">
            <v>98.6</v>
          </cell>
          <cell r="L540">
            <v>6.4</v>
          </cell>
          <cell r="M540">
            <v>108.2</v>
          </cell>
          <cell r="N540">
            <v>-16.8</v>
          </cell>
          <cell r="O540">
            <v>99.9</v>
          </cell>
          <cell r="P540">
            <v>27.6</v>
          </cell>
          <cell r="Q540" t="str">
            <v>-</v>
          </cell>
          <cell r="R540" t="str">
            <v>-</v>
          </cell>
          <cell r="S540">
            <v>1.02</v>
          </cell>
          <cell r="T540">
            <v>-0.93</v>
          </cell>
          <cell r="U540">
            <v>0.51</v>
          </cell>
          <cell r="V540">
            <v>-0.95</v>
          </cell>
          <cell r="W540">
            <v>95.5</v>
          </cell>
          <cell r="X540">
            <v>-27</v>
          </cell>
          <cell r="Y540">
            <v>104.4</v>
          </cell>
          <cell r="Z540">
            <v>-27.2</v>
          </cell>
          <cell r="AA540">
            <v>209.2</v>
          </cell>
          <cell r="AB540">
            <v>-47.5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87.6</v>
          </cell>
          <cell r="D541">
            <v>3.9</v>
          </cell>
          <cell r="E541">
            <v>114.7</v>
          </cell>
          <cell r="F541">
            <v>3.6</v>
          </cell>
          <cell r="G541">
            <v>116.7</v>
          </cell>
          <cell r="H541">
            <v>7.3</v>
          </cell>
          <cell r="I541">
            <v>97.9</v>
          </cell>
          <cell r="J541">
            <v>3.4</v>
          </cell>
          <cell r="K541">
            <v>96.6</v>
          </cell>
          <cell r="L541">
            <v>4.5</v>
          </cell>
          <cell r="M541">
            <v>110.1</v>
          </cell>
          <cell r="N541">
            <v>-4.8</v>
          </cell>
          <cell r="O541">
            <v>98.9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0.4</v>
          </cell>
          <cell r="T541">
            <v>-0.1</v>
          </cell>
          <cell r="U541">
            <v>0.16</v>
          </cell>
          <cell r="V541">
            <v>-0.18</v>
          </cell>
          <cell r="W541">
            <v>84.6</v>
          </cell>
          <cell r="X541">
            <v>0.7</v>
          </cell>
          <cell r="Y541">
            <v>110.8</v>
          </cell>
          <cell r="Z541">
            <v>0.4</v>
          </cell>
          <cell r="AA541">
            <v>102.7</v>
          </cell>
          <cell r="AB541">
            <v>-16</v>
          </cell>
          <cell r="AC541">
            <v>0.4</v>
          </cell>
          <cell r="AD541">
            <v>0</v>
          </cell>
        </row>
        <row r="542">
          <cell r="B542" t="str">
            <v>プラスチック製品</v>
          </cell>
          <cell r="C542">
            <v>109.3</v>
          </cell>
          <cell r="D542">
            <v>3.3</v>
          </cell>
          <cell r="E542">
            <v>119.4</v>
          </cell>
          <cell r="F542">
            <v>2.7</v>
          </cell>
          <cell r="G542">
            <v>115.6</v>
          </cell>
          <cell r="H542">
            <v>7.9</v>
          </cell>
          <cell r="I542">
            <v>97.7</v>
          </cell>
          <cell r="J542">
            <v>-4</v>
          </cell>
          <cell r="K542">
            <v>97.2</v>
          </cell>
          <cell r="L542">
            <v>0.4</v>
          </cell>
          <cell r="M542">
            <v>103.8</v>
          </cell>
          <cell r="N542">
            <v>-41</v>
          </cell>
          <cell r="O542">
            <v>118.2</v>
          </cell>
          <cell r="P542">
            <v>-48.7</v>
          </cell>
          <cell r="Q542" t="str">
            <v>-</v>
          </cell>
          <cell r="R542" t="str">
            <v>-</v>
          </cell>
          <cell r="S542">
            <v>0.78</v>
          </cell>
          <cell r="T542">
            <v>-1.28</v>
          </cell>
          <cell r="U542">
            <v>0.94</v>
          </cell>
          <cell r="V542">
            <v>-0.55000000000000004</v>
          </cell>
          <cell r="W542">
            <v>105.6</v>
          </cell>
          <cell r="X542">
            <v>0.1</v>
          </cell>
          <cell r="Y542">
            <v>115.4</v>
          </cell>
          <cell r="Z542">
            <v>-0.5</v>
          </cell>
          <cell r="AA542">
            <v>166.8</v>
          </cell>
          <cell r="AB542">
            <v>-27.1</v>
          </cell>
          <cell r="AC542">
            <v>2.8</v>
          </cell>
          <cell r="AD542">
            <v>366.7</v>
          </cell>
        </row>
        <row r="543">
          <cell r="B543" t="str">
            <v>ゴム製品</v>
          </cell>
          <cell r="C543">
            <v>91.5</v>
          </cell>
          <cell r="D543">
            <v>-4.0999999999999996</v>
          </cell>
          <cell r="E543">
            <v>117.9</v>
          </cell>
          <cell r="F543">
            <v>-1.1000000000000001</v>
          </cell>
          <cell r="G543">
            <v>110.8</v>
          </cell>
          <cell r="H543">
            <v>3.3</v>
          </cell>
          <cell r="I543">
            <v>102.9</v>
          </cell>
          <cell r="J543">
            <v>-3.7</v>
          </cell>
          <cell r="K543">
            <v>97.4</v>
          </cell>
          <cell r="L543">
            <v>-1</v>
          </cell>
          <cell r="M543">
            <v>161.19999999999999</v>
          </cell>
          <cell r="N543">
            <v>-18.2</v>
          </cell>
          <cell r="O543">
            <v>98.2</v>
          </cell>
          <cell r="P543">
            <v>0.2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-0.4</v>
          </cell>
          <cell r="U543">
            <v>0.7</v>
          </cell>
          <cell r="V543">
            <v>-0.15</v>
          </cell>
          <cell r="W543">
            <v>88.4</v>
          </cell>
          <cell r="X543">
            <v>-7</v>
          </cell>
          <cell r="Y543">
            <v>113.9</v>
          </cell>
          <cell r="Z543">
            <v>-4.0999999999999996</v>
          </cell>
          <cell r="AA543">
            <v>158.4</v>
          </cell>
          <cell r="AB543">
            <v>-15.1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104.5</v>
          </cell>
          <cell r="D544">
            <v>12.4</v>
          </cell>
          <cell r="E544">
            <v>120.5</v>
          </cell>
          <cell r="F544">
            <v>12.4</v>
          </cell>
          <cell r="G544">
            <v>124.9</v>
          </cell>
          <cell r="H544">
            <v>20.3</v>
          </cell>
          <cell r="I544">
            <v>106.2</v>
          </cell>
          <cell r="J544">
            <v>16.600000000000001</v>
          </cell>
          <cell r="K544">
            <v>102.6</v>
          </cell>
          <cell r="L544">
            <v>14</v>
          </cell>
          <cell r="M544">
            <v>185.9</v>
          </cell>
          <cell r="N544">
            <v>61</v>
          </cell>
          <cell r="O544">
            <v>108.6</v>
          </cell>
          <cell r="P544">
            <v>0.9</v>
          </cell>
          <cell r="Q544" t="str">
            <v>-</v>
          </cell>
          <cell r="R544" t="str">
            <v>-</v>
          </cell>
          <cell r="S544">
            <v>0</v>
          </cell>
          <cell r="T544">
            <v>-0.28999999999999998</v>
          </cell>
          <cell r="U544">
            <v>0</v>
          </cell>
          <cell r="V544">
            <v>-0.18</v>
          </cell>
          <cell r="W544">
            <v>101</v>
          </cell>
          <cell r="X544">
            <v>9</v>
          </cell>
          <cell r="Y544">
            <v>116.4</v>
          </cell>
          <cell r="Z544">
            <v>8.9</v>
          </cell>
          <cell r="AA544">
            <v>33.4</v>
          </cell>
          <cell r="AB544">
            <v>-80.8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>
            <v>148.1</v>
          </cell>
          <cell r="D545">
            <v>8.5</v>
          </cell>
          <cell r="E545">
            <v>159.1</v>
          </cell>
          <cell r="F545">
            <v>8.5</v>
          </cell>
          <cell r="G545">
            <v>134.19999999999999</v>
          </cell>
          <cell r="H545">
            <v>8.5</v>
          </cell>
          <cell r="I545">
            <v>105</v>
          </cell>
          <cell r="J545">
            <v>-6.3</v>
          </cell>
          <cell r="K545">
            <v>91.5</v>
          </cell>
          <cell r="L545">
            <v>-5.9</v>
          </cell>
          <cell r="M545">
            <v>2160</v>
          </cell>
          <cell r="N545">
            <v>-8.9</v>
          </cell>
          <cell r="O545">
            <v>722.5</v>
          </cell>
          <cell r="P545">
            <v>2.5</v>
          </cell>
          <cell r="Q545" t="str">
            <v>-</v>
          </cell>
          <cell r="R545" t="str">
            <v>-</v>
          </cell>
          <cell r="S545">
            <v>0.68</v>
          </cell>
          <cell r="T545">
            <v>0.68</v>
          </cell>
          <cell r="U545">
            <v>2.0499999999999998</v>
          </cell>
          <cell r="V545">
            <v>1.35</v>
          </cell>
          <cell r="W545">
            <v>143.1</v>
          </cell>
          <cell r="X545">
            <v>5.0999999999999996</v>
          </cell>
          <cell r="Y545">
            <v>153.69999999999999</v>
          </cell>
          <cell r="Z545">
            <v>5.0999999999999996</v>
          </cell>
          <cell r="AA545">
            <v>5091.3999999999996</v>
          </cell>
          <cell r="AB545">
            <v>8.6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88.1</v>
          </cell>
          <cell r="D547">
            <v>16.2</v>
          </cell>
          <cell r="E547">
            <v>97.8</v>
          </cell>
          <cell r="F547">
            <v>15.7</v>
          </cell>
          <cell r="G547">
            <v>99.3</v>
          </cell>
          <cell r="H547">
            <v>22.3</v>
          </cell>
          <cell r="I547">
            <v>99.3</v>
          </cell>
          <cell r="J547">
            <v>-4.9000000000000004</v>
          </cell>
          <cell r="K547">
            <v>99.4</v>
          </cell>
          <cell r="L547">
            <v>-3.6</v>
          </cell>
          <cell r="M547">
            <v>96.9</v>
          </cell>
          <cell r="N547">
            <v>-20.2</v>
          </cell>
          <cell r="O547">
            <v>245.8</v>
          </cell>
          <cell r="P547">
            <v>6.5</v>
          </cell>
          <cell r="Q547" t="str">
            <v>-</v>
          </cell>
          <cell r="R547" t="str">
            <v>-</v>
          </cell>
          <cell r="S547">
            <v>1.01</v>
          </cell>
          <cell r="T547">
            <v>0.87</v>
          </cell>
          <cell r="U547">
            <v>1.45</v>
          </cell>
          <cell r="V547">
            <v>1.25</v>
          </cell>
          <cell r="W547">
            <v>85.1</v>
          </cell>
          <cell r="X547">
            <v>12.6</v>
          </cell>
          <cell r="Y547">
            <v>94.5</v>
          </cell>
          <cell r="Z547">
            <v>12.2</v>
          </cell>
          <cell r="AA547">
            <v>69.5</v>
          </cell>
          <cell r="AB547">
            <v>-52.5</v>
          </cell>
          <cell r="AC547">
            <v>0.9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</v>
          </cell>
          <cell r="D550">
            <v>-21.4</v>
          </cell>
          <cell r="E550">
            <v>111.1</v>
          </cell>
          <cell r="F550">
            <v>-21.4</v>
          </cell>
          <cell r="G550">
            <v>112</v>
          </cell>
          <cell r="H550">
            <v>-24.2</v>
          </cell>
          <cell r="I550">
            <v>97.9</v>
          </cell>
          <cell r="J550">
            <v>-3</v>
          </cell>
          <cell r="K550">
            <v>97.7</v>
          </cell>
          <cell r="L550">
            <v>1.9</v>
          </cell>
          <cell r="M550">
            <v>100</v>
          </cell>
          <cell r="N550">
            <v>-46</v>
          </cell>
          <cell r="O550">
            <v>105.4</v>
          </cell>
          <cell r="P550">
            <v>-7.7</v>
          </cell>
          <cell r="Q550" t="str">
            <v>-</v>
          </cell>
          <cell r="R550" t="str">
            <v>-</v>
          </cell>
          <cell r="S550">
            <v>0</v>
          </cell>
          <cell r="T550">
            <v>-0.64</v>
          </cell>
          <cell r="U550">
            <v>0.52</v>
          </cell>
          <cell r="V550">
            <v>0.25</v>
          </cell>
          <cell r="W550">
            <v>87.9</v>
          </cell>
          <cell r="X550">
            <v>-23.9</v>
          </cell>
          <cell r="Y550">
            <v>107.3</v>
          </cell>
          <cell r="Z550">
            <v>-23.9</v>
          </cell>
          <cell r="AA550">
            <v>102.3</v>
          </cell>
          <cell r="AB550">
            <v>37.9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74.099999999999994</v>
          </cell>
          <cell r="D551">
            <v>-1.7</v>
          </cell>
          <cell r="E551">
            <v>84.6</v>
          </cell>
          <cell r="F551">
            <v>-1.9</v>
          </cell>
          <cell r="G551">
            <v>83.4</v>
          </cell>
          <cell r="H551">
            <v>-0.6</v>
          </cell>
          <cell r="I551">
            <v>97.1</v>
          </cell>
          <cell r="J551">
            <v>-2.1</v>
          </cell>
          <cell r="K551">
            <v>97.5</v>
          </cell>
          <cell r="L551">
            <v>0.9</v>
          </cell>
          <cell r="M551">
            <v>94</v>
          </cell>
          <cell r="N551">
            <v>-24.7</v>
          </cell>
          <cell r="O551">
            <v>72.599999999999994</v>
          </cell>
          <cell r="P551">
            <v>-0.7</v>
          </cell>
          <cell r="Q551" t="str">
            <v>-</v>
          </cell>
          <cell r="R551" t="str">
            <v>-</v>
          </cell>
          <cell r="S551">
            <v>0.47</v>
          </cell>
          <cell r="T551">
            <v>-0.49</v>
          </cell>
          <cell r="U551">
            <v>1.06</v>
          </cell>
          <cell r="V551">
            <v>0.38</v>
          </cell>
          <cell r="W551">
            <v>71.599999999999994</v>
          </cell>
          <cell r="X551">
            <v>-4.8</v>
          </cell>
          <cell r="Y551">
            <v>81.7</v>
          </cell>
          <cell r="Z551">
            <v>-4.9000000000000004</v>
          </cell>
          <cell r="AA551">
            <v>94.6</v>
          </cell>
          <cell r="AB551">
            <v>-10.1</v>
          </cell>
          <cell r="AC551">
            <v>1</v>
          </cell>
          <cell r="AD551">
            <v>100</v>
          </cell>
        </row>
        <row r="552">
          <cell r="B552" t="str">
            <v>電気機械器具</v>
          </cell>
          <cell r="C552">
            <v>143.9</v>
          </cell>
          <cell r="D552">
            <v>22.9</v>
          </cell>
          <cell r="E552">
            <v>127</v>
          </cell>
          <cell r="F552">
            <v>-4.4000000000000004</v>
          </cell>
          <cell r="G552">
            <v>123.1</v>
          </cell>
          <cell r="H552">
            <v>-5.7</v>
          </cell>
          <cell r="I552">
            <v>108.4</v>
          </cell>
          <cell r="J552">
            <v>14.6</v>
          </cell>
          <cell r="K552">
            <v>106.5</v>
          </cell>
          <cell r="L552">
            <v>17.7</v>
          </cell>
          <cell r="M552">
            <v>140</v>
          </cell>
          <cell r="N552">
            <v>-14.3</v>
          </cell>
          <cell r="O552">
            <v>117.1</v>
          </cell>
          <cell r="P552">
            <v>-19</v>
          </cell>
          <cell r="Q552" t="str">
            <v>-</v>
          </cell>
          <cell r="R552" t="str">
            <v>-</v>
          </cell>
          <cell r="S552">
            <v>0.51</v>
          </cell>
          <cell r="T552">
            <v>0.51</v>
          </cell>
          <cell r="U552">
            <v>1.02</v>
          </cell>
          <cell r="V552">
            <v>0.77</v>
          </cell>
          <cell r="W552">
            <v>139</v>
          </cell>
          <cell r="X552">
            <v>19.100000000000001</v>
          </cell>
          <cell r="Y552">
            <v>122.7</v>
          </cell>
          <cell r="Z552">
            <v>-7.3</v>
          </cell>
          <cell r="AA552">
            <v>234.3</v>
          </cell>
          <cell r="AB552">
            <v>20.2</v>
          </cell>
          <cell r="AC552">
            <v>90</v>
          </cell>
          <cell r="AD552">
            <v>0</v>
          </cell>
        </row>
        <row r="553">
          <cell r="B553" t="str">
            <v>情報通信機械器具</v>
          </cell>
          <cell r="C553">
            <v>87.7</v>
          </cell>
          <cell r="D553">
            <v>-3</v>
          </cell>
          <cell r="E553">
            <v>100</v>
          </cell>
          <cell r="F553">
            <v>-2.5</v>
          </cell>
          <cell r="G553">
            <v>89.3</v>
          </cell>
          <cell r="H553">
            <v>-8.9</v>
          </cell>
          <cell r="I553">
            <v>113.7</v>
          </cell>
          <cell r="J553">
            <v>12.8</v>
          </cell>
          <cell r="K553">
            <v>105.8</v>
          </cell>
          <cell r="L553">
            <v>5.8</v>
          </cell>
          <cell r="M553">
            <v>246.4</v>
          </cell>
          <cell r="N553">
            <v>115.6</v>
          </cell>
          <cell r="O553">
            <v>3.6</v>
          </cell>
          <cell r="P553">
            <v>-88.6</v>
          </cell>
          <cell r="Q553" t="str">
            <v>-</v>
          </cell>
          <cell r="R553" t="str">
            <v>-</v>
          </cell>
          <cell r="S553">
            <v>0.83</v>
          </cell>
          <cell r="T553">
            <v>0.17</v>
          </cell>
          <cell r="U553">
            <v>0.83</v>
          </cell>
          <cell r="V553">
            <v>0.17</v>
          </cell>
          <cell r="W553">
            <v>84.7</v>
          </cell>
          <cell r="X553">
            <v>-6</v>
          </cell>
          <cell r="Y553">
            <v>96.6</v>
          </cell>
          <cell r="Z553">
            <v>-5.6</v>
          </cell>
          <cell r="AA553">
            <v>313.89999999999998</v>
          </cell>
          <cell r="AB553">
            <v>62.4</v>
          </cell>
          <cell r="AC553">
            <v>1.2</v>
          </cell>
          <cell r="AD553">
            <v>-71.400000000000006</v>
          </cell>
        </row>
        <row r="554">
          <cell r="B554" t="str">
            <v>輸送用機械器具</v>
          </cell>
          <cell r="C554">
            <v>86.1</v>
          </cell>
          <cell r="D554">
            <v>-2.2999999999999998</v>
          </cell>
          <cell r="E554">
            <v>112.3</v>
          </cell>
          <cell r="F554">
            <v>-2.2999999999999998</v>
          </cell>
          <cell r="G554">
            <v>106</v>
          </cell>
          <cell r="H554">
            <v>-0.3</v>
          </cell>
          <cell r="I554">
            <v>103.2</v>
          </cell>
          <cell r="J554">
            <v>-4.5999999999999996</v>
          </cell>
          <cell r="K554">
            <v>100.1</v>
          </cell>
          <cell r="L554">
            <v>-0.9</v>
          </cell>
          <cell r="M554">
            <v>140.19999999999999</v>
          </cell>
          <cell r="N554">
            <v>-28.1</v>
          </cell>
          <cell r="O554">
            <v>79</v>
          </cell>
          <cell r="P554">
            <v>-1.4</v>
          </cell>
          <cell r="Q554" t="str">
            <v>-</v>
          </cell>
          <cell r="R554" t="str">
            <v>-</v>
          </cell>
          <cell r="S554">
            <v>0.48</v>
          </cell>
          <cell r="T554">
            <v>-0.23</v>
          </cell>
          <cell r="U554">
            <v>0.53</v>
          </cell>
          <cell r="V554">
            <v>-0.18</v>
          </cell>
          <cell r="W554">
            <v>83.2</v>
          </cell>
          <cell r="X554">
            <v>-5.2</v>
          </cell>
          <cell r="Y554">
            <v>108.5</v>
          </cell>
          <cell r="Z554">
            <v>-5.4</v>
          </cell>
          <cell r="AA554">
            <v>205.6</v>
          </cell>
          <cell r="AB554">
            <v>-15.7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105.7</v>
          </cell>
          <cell r="D555">
            <v>22.9</v>
          </cell>
          <cell r="E555">
            <v>123.2</v>
          </cell>
          <cell r="F555">
            <v>22.8</v>
          </cell>
          <cell r="G555">
            <v>116.1</v>
          </cell>
          <cell r="H555">
            <v>18.8</v>
          </cell>
          <cell r="I555">
            <v>118.8</v>
          </cell>
          <cell r="J555">
            <v>7.6</v>
          </cell>
          <cell r="K555">
            <v>108.8</v>
          </cell>
          <cell r="L555">
            <v>1.7</v>
          </cell>
          <cell r="M555">
            <v>247.8</v>
          </cell>
          <cell r="N555">
            <v>61</v>
          </cell>
          <cell r="O555">
            <v>83.4</v>
          </cell>
          <cell r="P555">
            <v>-39.9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0.63</v>
          </cell>
          <cell r="V555">
            <v>0.38</v>
          </cell>
          <cell r="W555">
            <v>102.1</v>
          </cell>
          <cell r="X555">
            <v>19.100000000000001</v>
          </cell>
          <cell r="Y555">
            <v>119</v>
          </cell>
          <cell r="Z555">
            <v>19</v>
          </cell>
          <cell r="AA555">
            <v>220.8</v>
          </cell>
          <cell r="AB555">
            <v>62.7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94</v>
          </cell>
          <cell r="D556">
            <v>9.9</v>
          </cell>
          <cell r="E556">
            <v>107.6</v>
          </cell>
          <cell r="F556">
            <v>9.9</v>
          </cell>
          <cell r="G556">
            <v>96.3</v>
          </cell>
          <cell r="H556">
            <v>7.6</v>
          </cell>
          <cell r="I556">
            <v>110.6</v>
          </cell>
          <cell r="J556">
            <v>8</v>
          </cell>
          <cell r="K556">
            <v>102.3</v>
          </cell>
          <cell r="L556">
            <v>4.9000000000000004</v>
          </cell>
          <cell r="M556">
            <v>260</v>
          </cell>
          <cell r="N556">
            <v>35.6</v>
          </cell>
          <cell r="O556">
            <v>124.6</v>
          </cell>
          <cell r="P556">
            <v>40.799999999999997</v>
          </cell>
          <cell r="Q556" t="str">
            <v>-</v>
          </cell>
          <cell r="R556" t="str">
            <v>-</v>
          </cell>
          <cell r="S556">
            <v>0.47</v>
          </cell>
          <cell r="T556">
            <v>0.17</v>
          </cell>
          <cell r="U556">
            <v>0</v>
          </cell>
          <cell r="V556">
            <v>-0.9</v>
          </cell>
          <cell r="W556">
            <v>90.8</v>
          </cell>
          <cell r="X556">
            <v>6.6</v>
          </cell>
          <cell r="Y556">
            <v>104</v>
          </cell>
          <cell r="Z556">
            <v>6.6</v>
          </cell>
          <cell r="AA556">
            <v>304.5</v>
          </cell>
          <cell r="AB556">
            <v>25.2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96.1</v>
          </cell>
          <cell r="D559">
            <v>4.0999999999999996</v>
          </cell>
          <cell r="E559">
            <v>110.5</v>
          </cell>
          <cell r="F559">
            <v>4.5</v>
          </cell>
          <cell r="G559">
            <v>108.7</v>
          </cell>
          <cell r="H559">
            <v>1.9</v>
          </cell>
          <cell r="I559">
            <v>94.6</v>
          </cell>
          <cell r="J559">
            <v>8.5</v>
          </cell>
          <cell r="K559">
            <v>93.1</v>
          </cell>
          <cell r="L559">
            <v>3.8</v>
          </cell>
          <cell r="M559">
            <v>121.5</v>
          </cell>
          <cell r="N559">
            <v>190</v>
          </cell>
          <cell r="O559">
            <v>99.2</v>
          </cell>
          <cell r="P559">
            <v>1.2</v>
          </cell>
          <cell r="Q559" t="str">
            <v>-</v>
          </cell>
          <cell r="R559" t="str">
            <v>-</v>
          </cell>
          <cell r="S559">
            <v>1.46</v>
          </cell>
          <cell r="T559">
            <v>0.21</v>
          </cell>
          <cell r="U559">
            <v>1.64</v>
          </cell>
          <cell r="V559">
            <v>0.21</v>
          </cell>
          <cell r="W559">
            <v>92.9</v>
          </cell>
          <cell r="X559">
            <v>1</v>
          </cell>
          <cell r="Y559">
            <v>106.8</v>
          </cell>
          <cell r="Z559">
            <v>1.3</v>
          </cell>
          <cell r="AA559">
            <v>161.1</v>
          </cell>
          <cell r="AB559">
            <v>106.8</v>
          </cell>
          <cell r="AC559">
            <v>2</v>
          </cell>
          <cell r="AD559">
            <v>-44.4</v>
          </cell>
        </row>
        <row r="560">
          <cell r="B560" t="str">
            <v>小売業</v>
          </cell>
          <cell r="C560">
            <v>88.3</v>
          </cell>
          <cell r="D560">
            <v>-3.7</v>
          </cell>
          <cell r="E560">
            <v>99.2</v>
          </cell>
          <cell r="F560">
            <v>-3.9</v>
          </cell>
          <cell r="G560">
            <v>100.4</v>
          </cell>
          <cell r="H560">
            <v>-4</v>
          </cell>
          <cell r="I560">
            <v>91.9</v>
          </cell>
          <cell r="J560">
            <v>-0.2</v>
          </cell>
          <cell r="K560">
            <v>92.5</v>
          </cell>
          <cell r="L560">
            <v>0.3</v>
          </cell>
          <cell r="M560">
            <v>83.1</v>
          </cell>
          <cell r="N560">
            <v>-8.8000000000000007</v>
          </cell>
          <cell r="O560">
            <v>82.8</v>
          </cell>
          <cell r="P560">
            <v>-10</v>
          </cell>
          <cell r="Q560" t="str">
            <v>-</v>
          </cell>
          <cell r="R560" t="str">
            <v>-</v>
          </cell>
          <cell r="S560">
            <v>1.2</v>
          </cell>
          <cell r="T560">
            <v>-1.49</v>
          </cell>
          <cell r="U560">
            <v>2.9</v>
          </cell>
          <cell r="V560">
            <v>1.38</v>
          </cell>
          <cell r="W560">
            <v>85.3</v>
          </cell>
          <cell r="X560">
            <v>-6.7</v>
          </cell>
          <cell r="Y560">
            <v>95.8</v>
          </cell>
          <cell r="Z560">
            <v>-6.9</v>
          </cell>
          <cell r="AA560">
            <v>83.7</v>
          </cell>
          <cell r="AB560">
            <v>-2.2999999999999998</v>
          </cell>
          <cell r="AC560">
            <v>3.9</v>
          </cell>
          <cell r="AD560">
            <v>44.4</v>
          </cell>
        </row>
        <row r="561">
          <cell r="B561" t="str">
            <v>宿泊業</v>
          </cell>
          <cell r="C561">
            <v>99.8</v>
          </cell>
          <cell r="D561">
            <v>-2</v>
          </cell>
          <cell r="E561">
            <v>107.1</v>
          </cell>
          <cell r="F561">
            <v>-2</v>
          </cell>
          <cell r="G561">
            <v>109.5</v>
          </cell>
          <cell r="H561">
            <v>-3</v>
          </cell>
          <cell r="I561">
            <v>99.9</v>
          </cell>
          <cell r="J561">
            <v>12.1</v>
          </cell>
          <cell r="K561">
            <v>98.1</v>
          </cell>
          <cell r="L561">
            <v>10.3</v>
          </cell>
          <cell r="M561">
            <v>138.4</v>
          </cell>
          <cell r="N561">
            <v>48.5</v>
          </cell>
          <cell r="O561">
            <v>65</v>
          </cell>
          <cell r="P561">
            <v>5.9</v>
          </cell>
          <cell r="Q561" t="str">
            <v>-</v>
          </cell>
          <cell r="R561" t="str">
            <v>-</v>
          </cell>
          <cell r="S561">
            <v>1.63</v>
          </cell>
          <cell r="T561">
            <v>-1.53</v>
          </cell>
          <cell r="U561">
            <v>1.21</v>
          </cell>
          <cell r="V561">
            <v>1.21</v>
          </cell>
          <cell r="W561">
            <v>96.4</v>
          </cell>
          <cell r="X561">
            <v>-5</v>
          </cell>
          <cell r="Y561">
            <v>103.5</v>
          </cell>
          <cell r="Z561">
            <v>-5</v>
          </cell>
          <cell r="AA561">
            <v>63.4</v>
          </cell>
          <cell r="AB561">
            <v>40</v>
          </cell>
          <cell r="AC561">
            <v>0</v>
          </cell>
          <cell r="AD561">
            <v>0</v>
          </cell>
        </row>
        <row r="562">
          <cell r="B562" t="str">
            <v>Ｍ一括分</v>
          </cell>
          <cell r="C562">
            <v>75.5</v>
          </cell>
          <cell r="D562">
            <v>-7.1</v>
          </cell>
          <cell r="E562">
            <v>79.400000000000006</v>
          </cell>
          <cell r="F562">
            <v>-2.6</v>
          </cell>
          <cell r="G562">
            <v>80.5</v>
          </cell>
          <cell r="H562">
            <v>-7.7</v>
          </cell>
          <cell r="I562">
            <v>99.4</v>
          </cell>
          <cell r="J562">
            <v>7</v>
          </cell>
          <cell r="K562">
            <v>101.3</v>
          </cell>
          <cell r="L562">
            <v>0.6</v>
          </cell>
          <cell r="M562">
            <v>79.099999999999994</v>
          </cell>
          <cell r="N562">
            <v>632.4</v>
          </cell>
          <cell r="O562">
            <v>52.5</v>
          </cell>
          <cell r="P562">
            <v>-59.6</v>
          </cell>
          <cell r="Q562" t="str">
            <v>-</v>
          </cell>
          <cell r="R562" t="str">
            <v>-</v>
          </cell>
          <cell r="S562">
            <v>0.51</v>
          </cell>
          <cell r="T562">
            <v>-4.38</v>
          </cell>
          <cell r="U562">
            <v>1.75</v>
          </cell>
          <cell r="V562">
            <v>1.5</v>
          </cell>
          <cell r="W562">
            <v>72.900000000000006</v>
          </cell>
          <cell r="X562">
            <v>-10.1</v>
          </cell>
          <cell r="Y562">
            <v>76.7</v>
          </cell>
          <cell r="Z562">
            <v>-5.7</v>
          </cell>
          <cell r="AA562">
            <v>66.2</v>
          </cell>
          <cell r="AB562">
            <v>338.4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83.5</v>
          </cell>
          <cell r="D563">
            <v>7.7</v>
          </cell>
          <cell r="E563">
            <v>100.2</v>
          </cell>
          <cell r="F563">
            <v>6.9</v>
          </cell>
          <cell r="G563">
            <v>96.2</v>
          </cell>
          <cell r="H563">
            <v>7.2</v>
          </cell>
          <cell r="I563">
            <v>97</v>
          </cell>
          <cell r="J563">
            <v>2.5</v>
          </cell>
          <cell r="K563">
            <v>95.8</v>
          </cell>
          <cell r="L563">
            <v>2.2000000000000002</v>
          </cell>
          <cell r="M563">
            <v>132.69999999999999</v>
          </cell>
          <cell r="N563">
            <v>7.8</v>
          </cell>
          <cell r="O563">
            <v>81.5</v>
          </cell>
          <cell r="P563">
            <v>4.9000000000000004</v>
          </cell>
          <cell r="Q563" t="str">
            <v>-</v>
          </cell>
          <cell r="R563" t="str">
            <v>-</v>
          </cell>
          <cell r="S563">
            <v>0.65</v>
          </cell>
          <cell r="T563">
            <v>-0.87</v>
          </cell>
          <cell r="U563">
            <v>0.81</v>
          </cell>
          <cell r="V563">
            <v>-1.22</v>
          </cell>
          <cell r="W563">
            <v>80.7</v>
          </cell>
          <cell r="X563">
            <v>4.4000000000000004</v>
          </cell>
          <cell r="Y563">
            <v>96.8</v>
          </cell>
          <cell r="Z563">
            <v>3.6</v>
          </cell>
          <cell r="AA563">
            <v>219.1</v>
          </cell>
          <cell r="AB563">
            <v>3.3</v>
          </cell>
          <cell r="AC563">
            <v>3.8</v>
          </cell>
          <cell r="AD563">
            <v>1166.7</v>
          </cell>
        </row>
        <row r="564">
          <cell r="B564" t="str">
            <v>Ｐ一括分</v>
          </cell>
          <cell r="C564">
            <v>89.4</v>
          </cell>
          <cell r="D564">
            <v>0.8</v>
          </cell>
          <cell r="E564">
            <v>108.2</v>
          </cell>
          <cell r="F564">
            <v>0</v>
          </cell>
          <cell r="G564">
            <v>109.3</v>
          </cell>
          <cell r="H564">
            <v>1.3</v>
          </cell>
          <cell r="I564">
            <v>99.1</v>
          </cell>
          <cell r="J564">
            <v>6.7</v>
          </cell>
          <cell r="K564">
            <v>99.5</v>
          </cell>
          <cell r="L564">
            <v>6.5</v>
          </cell>
          <cell r="M564">
            <v>86</v>
          </cell>
          <cell r="N564">
            <v>13.2</v>
          </cell>
          <cell r="O564">
            <v>113.1</v>
          </cell>
          <cell r="P564">
            <v>2</v>
          </cell>
          <cell r="Q564" t="str">
            <v>-</v>
          </cell>
          <cell r="R564" t="str">
            <v>-</v>
          </cell>
          <cell r="S564">
            <v>0.47</v>
          </cell>
          <cell r="T564">
            <v>-0.7</v>
          </cell>
          <cell r="U564">
            <v>0.8</v>
          </cell>
          <cell r="V564">
            <v>0.12</v>
          </cell>
          <cell r="W564">
            <v>86.4</v>
          </cell>
          <cell r="X564">
            <v>-2.2999999999999998</v>
          </cell>
          <cell r="Y564">
            <v>104.5</v>
          </cell>
          <cell r="Z564">
            <v>-3.2</v>
          </cell>
          <cell r="AA564">
            <v>81.400000000000006</v>
          </cell>
          <cell r="AB564">
            <v>-29.7</v>
          </cell>
          <cell r="AC564">
            <v>3.8</v>
          </cell>
          <cell r="AD564">
            <v>1800</v>
          </cell>
        </row>
        <row r="565">
          <cell r="B565" t="str">
            <v>職業紹介・派遣業</v>
          </cell>
          <cell r="C565">
            <v>99.2</v>
          </cell>
          <cell r="D565">
            <v>8.9</v>
          </cell>
          <cell r="E565">
            <v>101.9</v>
          </cell>
          <cell r="F565">
            <v>9.1999999999999993</v>
          </cell>
          <cell r="G565">
            <v>102.3</v>
          </cell>
          <cell r="H565">
            <v>8.6</v>
          </cell>
          <cell r="I565">
            <v>104.3</v>
          </cell>
          <cell r="J565">
            <v>8.3000000000000007</v>
          </cell>
          <cell r="K565">
            <v>105.1</v>
          </cell>
          <cell r="L565">
            <v>8</v>
          </cell>
          <cell r="M565">
            <v>91</v>
          </cell>
          <cell r="N565">
            <v>11</v>
          </cell>
          <cell r="O565">
            <v>142.5</v>
          </cell>
          <cell r="P565">
            <v>11.9</v>
          </cell>
          <cell r="Q565" t="str">
            <v>-</v>
          </cell>
          <cell r="R565" t="str">
            <v>-</v>
          </cell>
          <cell r="S565">
            <v>4.25</v>
          </cell>
          <cell r="T565">
            <v>-3.28</v>
          </cell>
          <cell r="U565">
            <v>5.79</v>
          </cell>
          <cell r="V565">
            <v>-3.34</v>
          </cell>
          <cell r="W565">
            <v>95.8</v>
          </cell>
          <cell r="X565">
            <v>5.5</v>
          </cell>
          <cell r="Y565">
            <v>98.5</v>
          </cell>
          <cell r="Z565">
            <v>5.9</v>
          </cell>
          <cell r="AA565">
            <v>97.5</v>
          </cell>
          <cell r="AB565">
            <v>16.2</v>
          </cell>
          <cell r="AC565">
            <v>7</v>
          </cell>
          <cell r="AD565">
            <v>-56.5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81.8</v>
          </cell>
          <cell r="D567">
            <v>4.7</v>
          </cell>
          <cell r="E567">
            <v>90.4</v>
          </cell>
          <cell r="F567">
            <v>-1</v>
          </cell>
          <cell r="G567">
            <v>92.6</v>
          </cell>
          <cell r="H567">
            <v>0.4</v>
          </cell>
          <cell r="I567">
            <v>92.4</v>
          </cell>
          <cell r="J567">
            <v>-2.2999999999999998</v>
          </cell>
          <cell r="K567">
            <v>92</v>
          </cell>
          <cell r="L567">
            <v>-3.1</v>
          </cell>
          <cell r="M567">
            <v>97.5</v>
          </cell>
          <cell r="N567">
            <v>7.4</v>
          </cell>
          <cell r="O567">
            <v>88.7</v>
          </cell>
          <cell r="P567">
            <v>-10</v>
          </cell>
          <cell r="Q567" t="str">
            <v>-</v>
          </cell>
          <cell r="R567" t="str">
            <v>-</v>
          </cell>
          <cell r="S567">
            <v>1.1000000000000001</v>
          </cell>
          <cell r="T567">
            <v>-0.45</v>
          </cell>
          <cell r="U567">
            <v>2.27</v>
          </cell>
          <cell r="V567">
            <v>0.88</v>
          </cell>
          <cell r="W567">
            <v>79</v>
          </cell>
          <cell r="X567">
            <v>1.4</v>
          </cell>
          <cell r="Y567">
            <v>87.3</v>
          </cell>
          <cell r="Z567">
            <v>-4.0999999999999996</v>
          </cell>
          <cell r="AA567">
            <v>68.599999999999994</v>
          </cell>
          <cell r="AB567">
            <v>-16.3</v>
          </cell>
          <cell r="AC567">
            <v>30.5</v>
          </cell>
          <cell r="AD567">
            <v>7525</v>
          </cell>
        </row>
        <row r="568">
          <cell r="B568" t="str">
            <v>特掲産業１</v>
          </cell>
          <cell r="C568">
            <v>67.3</v>
          </cell>
          <cell r="D568">
            <v>-6.3</v>
          </cell>
          <cell r="E568">
            <v>73.599999999999994</v>
          </cell>
          <cell r="F568">
            <v>-6.2</v>
          </cell>
          <cell r="G568">
            <v>73</v>
          </cell>
          <cell r="H568">
            <v>-11.7</v>
          </cell>
          <cell r="I568">
            <v>88.6</v>
          </cell>
          <cell r="J568">
            <v>1</v>
          </cell>
          <cell r="K568">
            <v>88</v>
          </cell>
          <cell r="L568">
            <v>-1.8</v>
          </cell>
          <cell r="M568">
            <v>105.7</v>
          </cell>
          <cell r="N568">
            <v>210.9</v>
          </cell>
          <cell r="O568">
            <v>122.2</v>
          </cell>
          <cell r="P568">
            <v>-23.9</v>
          </cell>
          <cell r="Q568" t="str">
            <v>-</v>
          </cell>
          <cell r="R568" t="str">
            <v>-</v>
          </cell>
          <cell r="S568">
            <v>0</v>
          </cell>
          <cell r="T568">
            <v>0</v>
          </cell>
          <cell r="U568">
            <v>0.04</v>
          </cell>
          <cell r="V568">
            <v>-1.76</v>
          </cell>
          <cell r="W568">
            <v>65</v>
          </cell>
          <cell r="X568">
            <v>-9.1999999999999993</v>
          </cell>
          <cell r="Y568">
            <v>71.099999999999994</v>
          </cell>
          <cell r="Z568">
            <v>-9.1999999999999993</v>
          </cell>
          <cell r="AA568">
            <v>82.3</v>
          </cell>
          <cell r="AB568">
            <v>264.2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91.4</v>
          </cell>
          <cell r="D569">
            <v>3</v>
          </cell>
          <cell r="E569">
            <v>109.6</v>
          </cell>
          <cell r="F569">
            <v>0.9</v>
          </cell>
          <cell r="G569">
            <v>136.19999999999999</v>
          </cell>
          <cell r="H569">
            <v>10.3</v>
          </cell>
          <cell r="I569">
            <v>76.2</v>
          </cell>
          <cell r="J569">
            <v>-10</v>
          </cell>
          <cell r="K569">
            <v>85.9</v>
          </cell>
          <cell r="L569">
            <v>-5.6</v>
          </cell>
          <cell r="M569">
            <v>10.1</v>
          </cell>
          <cell r="N569">
            <v>-75.8</v>
          </cell>
          <cell r="O569">
            <v>94.2</v>
          </cell>
          <cell r="P569">
            <v>-12.5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0.13</v>
          </cell>
          <cell r="V569">
            <v>0.13</v>
          </cell>
          <cell r="W569">
            <v>88.3</v>
          </cell>
          <cell r="X569">
            <v>-0.1</v>
          </cell>
          <cell r="Y569">
            <v>105.9</v>
          </cell>
          <cell r="Z569">
            <v>-2.2000000000000002</v>
          </cell>
          <cell r="AA569">
            <v>1</v>
          </cell>
          <cell r="AB569">
            <v>-97.9</v>
          </cell>
          <cell r="AC569">
            <v>2.6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99.4</v>
          </cell>
          <cell r="D582">
            <v>-1.9</v>
          </cell>
          <cell r="E582">
            <v>102.2</v>
          </cell>
          <cell r="F582">
            <v>-2.2000000000000002</v>
          </cell>
          <cell r="G582">
            <v>101.8</v>
          </cell>
          <cell r="H582">
            <v>-2.2000000000000002</v>
          </cell>
          <cell r="I582">
            <v>96.1</v>
          </cell>
          <cell r="J582">
            <v>-3.6</v>
          </cell>
          <cell r="K582">
            <v>95.8</v>
          </cell>
          <cell r="L582">
            <v>-4</v>
          </cell>
          <cell r="M582">
            <v>111.8</v>
          </cell>
          <cell r="N582">
            <v>18.8</v>
          </cell>
          <cell r="O582">
            <v>104</v>
          </cell>
          <cell r="P582">
            <v>17.399999999999999</v>
          </cell>
          <cell r="Q582" t="str">
            <v>-</v>
          </cell>
          <cell r="R582" t="str">
            <v>-</v>
          </cell>
          <cell r="S582">
            <v>3.44</v>
          </cell>
          <cell r="T582">
            <v>2.1</v>
          </cell>
          <cell r="U582">
            <v>2.2599999999999998</v>
          </cell>
          <cell r="V582">
            <v>0.02</v>
          </cell>
          <cell r="W582">
            <v>96</v>
          </cell>
          <cell r="X582">
            <v>-5</v>
          </cell>
          <cell r="Y582">
            <v>98.7</v>
          </cell>
          <cell r="Z582">
            <v>-5.3</v>
          </cell>
          <cell r="AA582">
            <v>121.5</v>
          </cell>
          <cell r="AB582">
            <v>0.7</v>
          </cell>
          <cell r="AC582">
            <v>14.4</v>
          </cell>
          <cell r="AD582">
            <v>136.1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114.1</v>
          </cell>
          <cell r="D584">
            <v>-21.7</v>
          </cell>
          <cell r="E584">
            <v>115.5</v>
          </cell>
          <cell r="F584">
            <v>-21.7</v>
          </cell>
          <cell r="G584">
            <v>115.1</v>
          </cell>
          <cell r="H584">
            <v>-21.3</v>
          </cell>
          <cell r="I584">
            <v>111.5</v>
          </cell>
          <cell r="J584">
            <v>-15.7</v>
          </cell>
          <cell r="K584">
            <v>111.4</v>
          </cell>
          <cell r="L584">
            <v>-15</v>
          </cell>
          <cell r="M584">
            <v>133.30000000000001</v>
          </cell>
          <cell r="N584">
            <v>-69.2</v>
          </cell>
          <cell r="O584">
            <v>49.3</v>
          </cell>
          <cell r="P584">
            <v>54.5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110.2</v>
          </cell>
          <cell r="X584">
            <v>-24.2</v>
          </cell>
          <cell r="Y584">
            <v>111.6</v>
          </cell>
          <cell r="Z584">
            <v>-24.2</v>
          </cell>
          <cell r="AA584">
            <v>169.4</v>
          </cell>
          <cell r="AB584">
            <v>-52.4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109.2</v>
          </cell>
          <cell r="D585">
            <v>4.5999999999999996</v>
          </cell>
          <cell r="E585">
            <v>112.8</v>
          </cell>
          <cell r="F585">
            <v>3.9</v>
          </cell>
          <cell r="G585">
            <v>113.4</v>
          </cell>
          <cell r="H585">
            <v>4.2</v>
          </cell>
          <cell r="I585">
            <v>111.1</v>
          </cell>
          <cell r="J585">
            <v>10.199999999999999</v>
          </cell>
          <cell r="K585">
            <v>112.3</v>
          </cell>
          <cell r="L585">
            <v>10.3</v>
          </cell>
          <cell r="M585">
            <v>73.5</v>
          </cell>
          <cell r="N585">
            <v>8.6999999999999993</v>
          </cell>
          <cell r="O585">
            <v>98</v>
          </cell>
          <cell r="P585">
            <v>27.9</v>
          </cell>
          <cell r="Q585" t="str">
            <v>-</v>
          </cell>
          <cell r="R585" t="str">
            <v>-</v>
          </cell>
          <cell r="S585">
            <v>4.99</v>
          </cell>
          <cell r="T585">
            <v>2.7</v>
          </cell>
          <cell r="U585">
            <v>1.48</v>
          </cell>
          <cell r="V585">
            <v>-0.79</v>
          </cell>
          <cell r="W585">
            <v>105.5</v>
          </cell>
          <cell r="X585">
            <v>1.3</v>
          </cell>
          <cell r="Y585">
            <v>109</v>
          </cell>
          <cell r="Z585">
            <v>0.6</v>
          </cell>
          <cell r="AA585">
            <v>88.9</v>
          </cell>
          <cell r="AB585">
            <v>-12.5</v>
          </cell>
          <cell r="AC585">
            <v>19.8</v>
          </cell>
          <cell r="AD585">
            <v>9800</v>
          </cell>
        </row>
        <row r="586">
          <cell r="B586" t="str">
            <v>電気・ガス・熱供給・水道業</v>
          </cell>
          <cell r="C586">
            <v>78.5</v>
          </cell>
          <cell r="D586">
            <v>-11.4</v>
          </cell>
          <cell r="E586">
            <v>86.8</v>
          </cell>
          <cell r="F586">
            <v>-11.3</v>
          </cell>
          <cell r="G586">
            <v>86.7</v>
          </cell>
          <cell r="H586">
            <v>-9.6</v>
          </cell>
          <cell r="I586">
            <v>87</v>
          </cell>
          <cell r="J586">
            <v>0.5</v>
          </cell>
          <cell r="K586">
            <v>86.9</v>
          </cell>
          <cell r="L586">
            <v>0.1</v>
          </cell>
          <cell r="M586">
            <v>125</v>
          </cell>
          <cell r="N586">
            <v>400</v>
          </cell>
          <cell r="O586">
            <v>132.6</v>
          </cell>
          <cell r="P586">
            <v>-45.7</v>
          </cell>
          <cell r="Q586" t="str">
            <v>-</v>
          </cell>
          <cell r="R586" t="str">
            <v>-</v>
          </cell>
          <cell r="S586">
            <v>0</v>
          </cell>
          <cell r="T586">
            <v>-1.28</v>
          </cell>
          <cell r="U586">
            <v>0</v>
          </cell>
          <cell r="V586">
            <v>-2.5499999999999998</v>
          </cell>
          <cell r="W586">
            <v>75.8</v>
          </cell>
          <cell r="X586">
            <v>-14.2</v>
          </cell>
          <cell r="Y586">
            <v>83.9</v>
          </cell>
          <cell r="Z586">
            <v>-14</v>
          </cell>
          <cell r="AA586">
            <v>111.8</v>
          </cell>
          <cell r="AB586">
            <v>-80.099999999999994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80.5</v>
          </cell>
          <cell r="D587">
            <v>-7.9</v>
          </cell>
          <cell r="E587">
            <v>82.9</v>
          </cell>
          <cell r="F587">
            <v>-6.1</v>
          </cell>
          <cell r="G587">
            <v>84.3</v>
          </cell>
          <cell r="H587">
            <v>8.1</v>
          </cell>
          <cell r="I587">
            <v>83.7</v>
          </cell>
          <cell r="J587">
            <v>3.7</v>
          </cell>
          <cell r="K587">
            <v>84</v>
          </cell>
          <cell r="L587">
            <v>13.4</v>
          </cell>
          <cell r="M587">
            <v>61.5</v>
          </cell>
          <cell r="N587">
            <v>-88.9</v>
          </cell>
          <cell r="O587">
            <v>15.2</v>
          </cell>
          <cell r="P587">
            <v>13.4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7.25</v>
          </cell>
          <cell r="V587">
            <v>7.25</v>
          </cell>
          <cell r="W587">
            <v>77.8</v>
          </cell>
          <cell r="X587">
            <v>-10.7</v>
          </cell>
          <cell r="Y587">
            <v>80.099999999999994</v>
          </cell>
          <cell r="Z587">
            <v>-9</v>
          </cell>
          <cell r="AA587">
            <v>21.2</v>
          </cell>
          <cell r="AB587">
            <v>-96.1</v>
          </cell>
          <cell r="AC587">
            <v>0.2</v>
          </cell>
          <cell r="AD587">
            <v>-98.9</v>
          </cell>
        </row>
        <row r="588">
          <cell r="B588" t="str">
            <v>運輸業，郵便業</v>
          </cell>
          <cell r="C588">
            <v>77.3</v>
          </cell>
          <cell r="D588">
            <v>-23.5</v>
          </cell>
          <cell r="E588">
            <v>79.400000000000006</v>
          </cell>
          <cell r="F588">
            <v>-23.3</v>
          </cell>
          <cell r="G588">
            <v>85.5</v>
          </cell>
          <cell r="H588">
            <v>-20.3</v>
          </cell>
          <cell r="I588">
            <v>63.5</v>
          </cell>
          <cell r="J588">
            <v>-40.299999999999997</v>
          </cell>
          <cell r="K588">
            <v>66.7</v>
          </cell>
          <cell r="L588">
            <v>-37.799999999999997</v>
          </cell>
          <cell r="M588">
            <v>0</v>
          </cell>
          <cell r="N588">
            <v>-100</v>
          </cell>
          <cell r="O588">
            <v>58.9</v>
          </cell>
          <cell r="P588">
            <v>-29.9</v>
          </cell>
          <cell r="Q588" t="str">
            <v>-</v>
          </cell>
          <cell r="R588" t="str">
            <v>-</v>
          </cell>
          <cell r="S588">
            <v>3.54</v>
          </cell>
          <cell r="T588">
            <v>1.69</v>
          </cell>
          <cell r="U588">
            <v>0</v>
          </cell>
          <cell r="V588">
            <v>-0.9</v>
          </cell>
          <cell r="W588">
            <v>74.7</v>
          </cell>
          <cell r="X588">
            <v>-25.8</v>
          </cell>
          <cell r="Y588">
            <v>76.7</v>
          </cell>
          <cell r="Z588">
            <v>-25.7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114.5</v>
          </cell>
          <cell r="D589">
            <v>5.6</v>
          </cell>
          <cell r="E589">
            <v>116</v>
          </cell>
          <cell r="F589">
            <v>5.6</v>
          </cell>
          <cell r="G589">
            <v>114.4</v>
          </cell>
          <cell r="H589">
            <v>4.4000000000000004</v>
          </cell>
          <cell r="I589">
            <v>101.1</v>
          </cell>
          <cell r="J589">
            <v>-1.3</v>
          </cell>
          <cell r="K589">
            <v>99.7</v>
          </cell>
          <cell r="L589">
            <v>-2.4</v>
          </cell>
          <cell r="M589">
            <v>193.3</v>
          </cell>
          <cell r="N589">
            <v>52.6</v>
          </cell>
          <cell r="O589">
            <v>116.5</v>
          </cell>
          <cell r="P589">
            <v>15.5</v>
          </cell>
          <cell r="Q589" t="str">
            <v>-</v>
          </cell>
          <cell r="R589" t="str">
            <v>-</v>
          </cell>
          <cell r="S589">
            <v>1.59</v>
          </cell>
          <cell r="T589">
            <v>0.77</v>
          </cell>
          <cell r="U589">
            <v>1.31</v>
          </cell>
          <cell r="V589">
            <v>-0.93</v>
          </cell>
          <cell r="W589">
            <v>110.6</v>
          </cell>
          <cell r="X589">
            <v>2.2999999999999998</v>
          </cell>
          <cell r="Y589">
            <v>112.1</v>
          </cell>
          <cell r="Z589">
            <v>2.4</v>
          </cell>
          <cell r="AA589">
            <v>243.3</v>
          </cell>
          <cell r="AB589">
            <v>94.2</v>
          </cell>
          <cell r="AC589">
            <v>22.2</v>
          </cell>
          <cell r="AD589">
            <v>-19.899999999999999</v>
          </cell>
        </row>
        <row r="590">
          <cell r="B590" t="str">
            <v>金融業，保険業</v>
          </cell>
          <cell r="C590">
            <v>96.6</v>
          </cell>
          <cell r="D590">
            <v>-2.2000000000000002</v>
          </cell>
          <cell r="E590">
            <v>98.4</v>
          </cell>
          <cell r="F590">
            <v>-2.2000000000000002</v>
          </cell>
          <cell r="G590">
            <v>99.8</v>
          </cell>
          <cell r="H590">
            <v>-0.3</v>
          </cell>
          <cell r="I590">
            <v>87.1</v>
          </cell>
          <cell r="J590">
            <v>16.899999999999999</v>
          </cell>
          <cell r="K590">
            <v>88.5</v>
          </cell>
          <cell r="L590">
            <v>19.899999999999999</v>
          </cell>
          <cell r="M590">
            <v>4.5</v>
          </cell>
          <cell r="N590">
            <v>-95.3</v>
          </cell>
          <cell r="O590">
            <v>166.7</v>
          </cell>
          <cell r="P590">
            <v>7.5</v>
          </cell>
          <cell r="Q590" t="str">
            <v>-</v>
          </cell>
          <cell r="R590" t="str">
            <v>-</v>
          </cell>
          <cell r="S590">
            <v>0</v>
          </cell>
          <cell r="T590">
            <v>-2.6</v>
          </cell>
          <cell r="U590">
            <v>0</v>
          </cell>
          <cell r="V590">
            <v>0</v>
          </cell>
          <cell r="W590">
            <v>93.3</v>
          </cell>
          <cell r="X590">
            <v>-5.3</v>
          </cell>
          <cell r="Y590">
            <v>95.1</v>
          </cell>
          <cell r="Z590">
            <v>-5.2</v>
          </cell>
          <cell r="AA590">
            <v>3.3</v>
          </cell>
          <cell r="AB590">
            <v>-97.6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137.4</v>
          </cell>
          <cell r="D591">
            <v>-5</v>
          </cell>
          <cell r="E591">
            <v>137.80000000000001</v>
          </cell>
          <cell r="F591">
            <v>-5</v>
          </cell>
          <cell r="G591">
            <v>142</v>
          </cell>
          <cell r="H591">
            <v>-2.1</v>
          </cell>
          <cell r="I591">
            <v>76.400000000000006</v>
          </cell>
          <cell r="J591">
            <v>-37.4</v>
          </cell>
          <cell r="K591">
            <v>77.599999999999994</v>
          </cell>
          <cell r="L591">
            <v>-35.5</v>
          </cell>
          <cell r="M591">
            <v>0</v>
          </cell>
          <cell r="N591">
            <v>-100</v>
          </cell>
          <cell r="O591">
            <v>110.7</v>
          </cell>
          <cell r="P591">
            <v>121</v>
          </cell>
          <cell r="Q591" t="str">
            <v>-</v>
          </cell>
          <cell r="R591" t="str">
            <v>-</v>
          </cell>
          <cell r="S591">
            <v>10.210000000000001</v>
          </cell>
          <cell r="T591">
            <v>10.210000000000001</v>
          </cell>
          <cell r="U591">
            <v>0.22</v>
          </cell>
          <cell r="V591">
            <v>0.22</v>
          </cell>
          <cell r="W591">
            <v>132.80000000000001</v>
          </cell>
          <cell r="X591">
            <v>-8</v>
          </cell>
          <cell r="Y591">
            <v>133.1</v>
          </cell>
          <cell r="Z591">
            <v>-8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94.1</v>
          </cell>
          <cell r="D592">
            <v>9</v>
          </cell>
          <cell r="E592">
            <v>99.3</v>
          </cell>
          <cell r="F592">
            <v>8.1</v>
          </cell>
          <cell r="G592">
            <v>101.6</v>
          </cell>
          <cell r="H592">
            <v>9.4</v>
          </cell>
          <cell r="I592">
            <v>97</v>
          </cell>
          <cell r="J592">
            <v>14.5</v>
          </cell>
          <cell r="K592">
            <v>90.4</v>
          </cell>
          <cell r="L592">
            <v>7.1</v>
          </cell>
          <cell r="M592">
            <v>396</v>
          </cell>
          <cell r="N592">
            <v>312.5</v>
          </cell>
          <cell r="O592">
            <v>57.5</v>
          </cell>
          <cell r="P592">
            <v>-37.6</v>
          </cell>
          <cell r="Q592" t="str">
            <v>-</v>
          </cell>
          <cell r="R592" t="str">
            <v>-</v>
          </cell>
          <cell r="S592">
            <v>0.14000000000000001</v>
          </cell>
          <cell r="T592">
            <v>0.14000000000000001</v>
          </cell>
          <cell r="U592">
            <v>0.27</v>
          </cell>
          <cell r="V592">
            <v>0.1</v>
          </cell>
          <cell r="W592">
            <v>90.9</v>
          </cell>
          <cell r="X592">
            <v>5.7</v>
          </cell>
          <cell r="Y592">
            <v>95.9</v>
          </cell>
          <cell r="Z592">
            <v>4.7</v>
          </cell>
          <cell r="AA592">
            <v>0.3</v>
          </cell>
          <cell r="AB592">
            <v>-99.4</v>
          </cell>
          <cell r="AC592">
            <v>5.7</v>
          </cell>
          <cell r="AD592">
            <v>0</v>
          </cell>
        </row>
        <row r="593">
          <cell r="B593" t="str">
            <v>宿泊業，飲食サービス業</v>
          </cell>
          <cell r="C593">
            <v>98.8</v>
          </cell>
          <cell r="D593">
            <v>-6.9</v>
          </cell>
          <cell r="E593">
            <v>99.5</v>
          </cell>
          <cell r="F593">
            <v>-6.8</v>
          </cell>
          <cell r="G593">
            <v>100</v>
          </cell>
          <cell r="H593">
            <v>-7.1</v>
          </cell>
          <cell r="I593">
            <v>94.3</v>
          </cell>
          <cell r="J593">
            <v>-5.6</v>
          </cell>
          <cell r="K593">
            <v>92.7</v>
          </cell>
          <cell r="L593">
            <v>-7.2</v>
          </cell>
          <cell r="M593">
            <v>171.4</v>
          </cell>
          <cell r="N593">
            <v>71.400000000000006</v>
          </cell>
          <cell r="O593">
            <v>114.1</v>
          </cell>
          <cell r="P593">
            <v>38.799999999999997</v>
          </cell>
          <cell r="Q593" t="str">
            <v>-</v>
          </cell>
          <cell r="R593" t="str">
            <v>-</v>
          </cell>
          <cell r="S593">
            <v>7.3</v>
          </cell>
          <cell r="T593">
            <v>4.91</v>
          </cell>
          <cell r="U593">
            <v>3.01</v>
          </cell>
          <cell r="V593">
            <v>0.05</v>
          </cell>
          <cell r="W593">
            <v>95.5</v>
          </cell>
          <cell r="X593">
            <v>-9.6999999999999993</v>
          </cell>
          <cell r="Y593">
            <v>96.1</v>
          </cell>
          <cell r="Z593">
            <v>-9.8000000000000007</v>
          </cell>
          <cell r="AA593">
            <v>73.400000000000006</v>
          </cell>
          <cell r="AB593">
            <v>8.4</v>
          </cell>
          <cell r="AC593">
            <v>0</v>
          </cell>
          <cell r="AD593">
            <v>0</v>
          </cell>
        </row>
        <row r="594">
          <cell r="B594" t="str">
            <v>生活関連サービス業，娯楽業</v>
          </cell>
          <cell r="C594">
            <v>88.9</v>
          </cell>
          <cell r="D594">
            <v>-22.6</v>
          </cell>
          <cell r="E594">
            <v>89.2</v>
          </cell>
          <cell r="F594">
            <v>-22.4</v>
          </cell>
          <cell r="G594">
            <v>91.6</v>
          </cell>
          <cell r="H594">
            <v>-21.8</v>
          </cell>
          <cell r="I594">
            <v>82.2</v>
          </cell>
          <cell r="J594">
            <v>-31.6</v>
          </cell>
          <cell r="K594">
            <v>81.900000000000006</v>
          </cell>
          <cell r="L594">
            <v>-31.7</v>
          </cell>
          <cell r="M594">
            <v>112.5</v>
          </cell>
          <cell r="N594">
            <v>-18.2</v>
          </cell>
          <cell r="O594">
            <v>65</v>
          </cell>
          <cell r="P594">
            <v>18.2</v>
          </cell>
          <cell r="Q594" t="str">
            <v>-</v>
          </cell>
          <cell r="R594" t="str">
            <v>-</v>
          </cell>
          <cell r="S594">
            <v>0.69</v>
          </cell>
          <cell r="T594">
            <v>0.54</v>
          </cell>
          <cell r="U594">
            <v>4.88</v>
          </cell>
          <cell r="V594">
            <v>3.24</v>
          </cell>
          <cell r="W594">
            <v>85.9</v>
          </cell>
          <cell r="X594">
            <v>-25</v>
          </cell>
          <cell r="Y594">
            <v>86.2</v>
          </cell>
          <cell r="Z594">
            <v>-24.8</v>
          </cell>
          <cell r="AA594">
            <v>18.3</v>
          </cell>
          <cell r="AB594">
            <v>-62.3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116</v>
          </cell>
          <cell r="D595">
            <v>-12.5</v>
          </cell>
          <cell r="E595">
            <v>119.5</v>
          </cell>
          <cell r="F595">
            <v>-12.6</v>
          </cell>
          <cell r="G595">
            <v>119.8</v>
          </cell>
          <cell r="H595">
            <v>-11.5</v>
          </cell>
          <cell r="I595">
            <v>132.69999999999999</v>
          </cell>
          <cell r="J595">
            <v>-3.6</v>
          </cell>
          <cell r="K595">
            <v>133.1</v>
          </cell>
          <cell r="L595">
            <v>-3.5</v>
          </cell>
          <cell r="M595">
            <v>50</v>
          </cell>
          <cell r="N595">
            <v>-33.299999999999997</v>
          </cell>
          <cell r="O595">
            <v>130</v>
          </cell>
          <cell r="P595">
            <v>39</v>
          </cell>
          <cell r="Q595" t="str">
            <v>-</v>
          </cell>
          <cell r="R595" t="str">
            <v>-</v>
          </cell>
          <cell r="S595">
            <v>3.83</v>
          </cell>
          <cell r="T595">
            <v>3.55</v>
          </cell>
          <cell r="U595">
            <v>0.14000000000000001</v>
          </cell>
          <cell r="V595">
            <v>-0.35</v>
          </cell>
          <cell r="W595">
            <v>112.1</v>
          </cell>
          <cell r="X595">
            <v>-15.1</v>
          </cell>
          <cell r="Y595">
            <v>115.5</v>
          </cell>
          <cell r="Z595">
            <v>-15.3</v>
          </cell>
          <cell r="AA595">
            <v>58.5</v>
          </cell>
          <cell r="AB595">
            <v>-85.7</v>
          </cell>
          <cell r="AC595">
            <v>2.2000000000000002</v>
          </cell>
          <cell r="AD595">
            <v>0</v>
          </cell>
        </row>
        <row r="596">
          <cell r="B596" t="str">
            <v>医療，福祉</v>
          </cell>
          <cell r="C596">
            <v>85</v>
          </cell>
          <cell r="D596">
            <v>-0.5</v>
          </cell>
          <cell r="E596">
            <v>90.3</v>
          </cell>
          <cell r="F596">
            <v>-0.9</v>
          </cell>
          <cell r="G596">
            <v>88.2</v>
          </cell>
          <cell r="H596">
            <v>-0.9</v>
          </cell>
          <cell r="I596">
            <v>89.7</v>
          </cell>
          <cell r="J596">
            <v>1</v>
          </cell>
          <cell r="K596">
            <v>89.9</v>
          </cell>
          <cell r="L596">
            <v>1</v>
          </cell>
          <cell r="M596">
            <v>69.2</v>
          </cell>
          <cell r="N596">
            <v>0</v>
          </cell>
          <cell r="O596">
            <v>91.5</v>
          </cell>
          <cell r="P596">
            <v>2</v>
          </cell>
          <cell r="Q596" t="str">
            <v>-</v>
          </cell>
          <cell r="R596" t="str">
            <v>-</v>
          </cell>
          <cell r="S596">
            <v>1.7</v>
          </cell>
          <cell r="T596">
            <v>0.74</v>
          </cell>
          <cell r="U596">
            <v>2.17</v>
          </cell>
          <cell r="V596">
            <v>0.25</v>
          </cell>
          <cell r="W596">
            <v>82.1</v>
          </cell>
          <cell r="X596">
            <v>-3.5</v>
          </cell>
          <cell r="Y596">
            <v>87.2</v>
          </cell>
          <cell r="Z596">
            <v>-4</v>
          </cell>
          <cell r="AA596">
            <v>203.1</v>
          </cell>
          <cell r="AB596">
            <v>2.1</v>
          </cell>
          <cell r="AC596">
            <v>7.4</v>
          </cell>
          <cell r="AD596">
            <v>393.3</v>
          </cell>
        </row>
        <row r="597">
          <cell r="B597" t="str">
            <v>複合サービス事業</v>
          </cell>
          <cell r="C597">
            <v>116.1</v>
          </cell>
          <cell r="D597">
            <v>35.299999999999997</v>
          </cell>
          <cell r="E597">
            <v>117.3</v>
          </cell>
          <cell r="F597">
            <v>29.3</v>
          </cell>
          <cell r="G597">
            <v>120.5</v>
          </cell>
          <cell r="H597">
            <v>30</v>
          </cell>
          <cell r="I597">
            <v>110.1</v>
          </cell>
          <cell r="J597">
            <v>33.299999999999997</v>
          </cell>
          <cell r="K597">
            <v>112.8</v>
          </cell>
          <cell r="L597">
            <v>33.799999999999997</v>
          </cell>
          <cell r="M597">
            <v>12.9</v>
          </cell>
          <cell r="N597">
            <v>-33.5</v>
          </cell>
          <cell r="O597">
            <v>198.2</v>
          </cell>
          <cell r="P597">
            <v>20.3</v>
          </cell>
          <cell r="Q597" t="str">
            <v>-</v>
          </cell>
          <cell r="R597" t="str">
            <v>-</v>
          </cell>
          <cell r="S597">
            <v>2.08</v>
          </cell>
          <cell r="T597">
            <v>1.86</v>
          </cell>
          <cell r="U597">
            <v>0</v>
          </cell>
          <cell r="V597">
            <v>-0.66</v>
          </cell>
          <cell r="W597">
            <v>112.2</v>
          </cell>
          <cell r="X597">
            <v>31.2</v>
          </cell>
          <cell r="Y597">
            <v>113.3</v>
          </cell>
          <cell r="Z597">
            <v>25.3</v>
          </cell>
          <cell r="AA597">
            <v>11.4</v>
          </cell>
          <cell r="AB597">
            <v>-51.7</v>
          </cell>
          <cell r="AC597">
            <v>57.1</v>
          </cell>
          <cell r="AD597">
            <v>671.6</v>
          </cell>
        </row>
        <row r="598">
          <cell r="B598" t="str">
            <v>サービス業（他に分類されないもの）</v>
          </cell>
          <cell r="C598">
            <v>90.6</v>
          </cell>
          <cell r="D598">
            <v>2.8</v>
          </cell>
          <cell r="E598">
            <v>91.7</v>
          </cell>
          <cell r="F598">
            <v>1</v>
          </cell>
          <cell r="G598">
            <v>92.6</v>
          </cell>
          <cell r="H598">
            <v>1.5</v>
          </cell>
          <cell r="I598">
            <v>92</v>
          </cell>
          <cell r="J598">
            <v>1.1000000000000001</v>
          </cell>
          <cell r="K598">
            <v>93.2</v>
          </cell>
          <cell r="L598">
            <v>1.7</v>
          </cell>
          <cell r="M598">
            <v>58.1</v>
          </cell>
          <cell r="N598">
            <v>-21.7</v>
          </cell>
          <cell r="O598">
            <v>105.5</v>
          </cell>
          <cell r="P598">
            <v>4.9000000000000004</v>
          </cell>
          <cell r="Q598" t="str">
            <v>-</v>
          </cell>
          <cell r="R598" t="str">
            <v>-</v>
          </cell>
          <cell r="S598">
            <v>4.92</v>
          </cell>
          <cell r="T598">
            <v>1.74</v>
          </cell>
          <cell r="U598">
            <v>7.22</v>
          </cell>
          <cell r="V598">
            <v>2.52</v>
          </cell>
          <cell r="W598">
            <v>87.5</v>
          </cell>
          <cell r="X598">
            <v>-0.3</v>
          </cell>
          <cell r="Y598">
            <v>88.6</v>
          </cell>
          <cell r="Z598">
            <v>-2.1</v>
          </cell>
          <cell r="AA598">
            <v>66.599999999999994</v>
          </cell>
          <cell r="AB598">
            <v>-17.600000000000001</v>
          </cell>
          <cell r="AC598">
            <v>56.9</v>
          </cell>
          <cell r="AD598">
            <v>2486.4</v>
          </cell>
        </row>
        <row r="599">
          <cell r="B599" t="str">
            <v>食料品・たばこ</v>
          </cell>
          <cell r="C599">
            <v>102.5</v>
          </cell>
          <cell r="D599">
            <v>-2.8</v>
          </cell>
          <cell r="E599">
            <v>106.5</v>
          </cell>
          <cell r="F599">
            <v>-2.7</v>
          </cell>
          <cell r="G599">
            <v>108.6</v>
          </cell>
          <cell r="H599">
            <v>-2.2000000000000002</v>
          </cell>
          <cell r="I599">
            <v>106.7</v>
          </cell>
          <cell r="J599">
            <v>8</v>
          </cell>
          <cell r="K599">
            <v>109.8</v>
          </cell>
          <cell r="L599">
            <v>8.6</v>
          </cell>
          <cell r="M599">
            <v>37</v>
          </cell>
          <cell r="N599">
            <v>-22.6</v>
          </cell>
          <cell r="O599">
            <v>105.7</v>
          </cell>
          <cell r="P599">
            <v>28.9</v>
          </cell>
          <cell r="Q599" t="str">
            <v>-</v>
          </cell>
          <cell r="R599" t="str">
            <v>-</v>
          </cell>
          <cell r="S599">
            <v>6.09</v>
          </cell>
          <cell r="T599">
            <v>3.86</v>
          </cell>
          <cell r="U599">
            <v>1.81</v>
          </cell>
          <cell r="V599">
            <v>-0.49</v>
          </cell>
          <cell r="W599">
            <v>99</v>
          </cell>
          <cell r="X599">
            <v>-5.8</v>
          </cell>
          <cell r="Y599">
            <v>102.9</v>
          </cell>
          <cell r="Z599">
            <v>-5.8</v>
          </cell>
          <cell r="AA599">
            <v>33.6</v>
          </cell>
          <cell r="AB599">
            <v>-44.4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121.5</v>
          </cell>
          <cell r="D600">
            <v>47.8</v>
          </cell>
          <cell r="E600">
            <v>129.69999999999999</v>
          </cell>
          <cell r="F600">
            <v>47.7</v>
          </cell>
          <cell r="G600">
            <v>123</v>
          </cell>
          <cell r="H600">
            <v>39.1</v>
          </cell>
          <cell r="I600">
            <v>121.9</v>
          </cell>
          <cell r="J600">
            <v>36.700000000000003</v>
          </cell>
          <cell r="K600">
            <v>116.3</v>
          </cell>
          <cell r="L600">
            <v>29.8</v>
          </cell>
          <cell r="M600">
            <v>1220</v>
          </cell>
          <cell r="N600">
            <v>0</v>
          </cell>
          <cell r="O600">
            <v>63.3</v>
          </cell>
          <cell r="P600">
            <v>249.7</v>
          </cell>
          <cell r="Q600" t="str">
            <v>-</v>
          </cell>
          <cell r="R600" t="str">
            <v>-</v>
          </cell>
          <cell r="S600">
            <v>1.23</v>
          </cell>
          <cell r="T600">
            <v>1.23</v>
          </cell>
          <cell r="U600">
            <v>2.4700000000000002</v>
          </cell>
          <cell r="V600">
            <v>2.4700000000000002</v>
          </cell>
          <cell r="W600">
            <v>117.4</v>
          </cell>
          <cell r="X600">
            <v>43.2</v>
          </cell>
          <cell r="Y600">
            <v>125.3</v>
          </cell>
          <cell r="Z600">
            <v>43.2</v>
          </cell>
          <cell r="AA600">
            <v>1098.4000000000001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217.1</v>
          </cell>
          <cell r="D601">
            <v>24.4</v>
          </cell>
          <cell r="E601">
            <v>224.1</v>
          </cell>
          <cell r="F601">
            <v>24.4</v>
          </cell>
          <cell r="G601">
            <v>227.4</v>
          </cell>
          <cell r="H601">
            <v>24.5</v>
          </cell>
          <cell r="I601">
            <v>204.7</v>
          </cell>
          <cell r="J601">
            <v>29.3</v>
          </cell>
          <cell r="K601">
            <v>201.4</v>
          </cell>
          <cell r="L601">
            <v>26</v>
          </cell>
          <cell r="M601">
            <v>400</v>
          </cell>
          <cell r="N601">
            <v>528.9</v>
          </cell>
          <cell r="O601">
            <v>271.2</v>
          </cell>
          <cell r="P601">
            <v>278.8</v>
          </cell>
          <cell r="Q601" t="str">
            <v>-</v>
          </cell>
          <cell r="R601" t="str">
            <v>-</v>
          </cell>
          <cell r="S601">
            <v>10.82</v>
          </cell>
          <cell r="T601">
            <v>-8.19</v>
          </cell>
          <cell r="U601">
            <v>0.86</v>
          </cell>
          <cell r="V601">
            <v>0.86</v>
          </cell>
          <cell r="W601">
            <v>209.8</v>
          </cell>
          <cell r="X601">
            <v>20.6</v>
          </cell>
          <cell r="Y601">
            <v>216.5</v>
          </cell>
          <cell r="Z601">
            <v>20.5</v>
          </cell>
          <cell r="AA601">
            <v>67</v>
          </cell>
          <cell r="AB601">
            <v>2.9</v>
          </cell>
          <cell r="AC601">
            <v>0</v>
          </cell>
          <cell r="AD601">
            <v>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66.5</v>
          </cell>
          <cell r="D603">
            <v>5.4</v>
          </cell>
          <cell r="E603">
            <v>80.900000000000006</v>
          </cell>
          <cell r="F603">
            <v>5.3</v>
          </cell>
          <cell r="G603">
            <v>81</v>
          </cell>
          <cell r="H603">
            <v>5.3</v>
          </cell>
          <cell r="I603">
            <v>96.9</v>
          </cell>
          <cell r="J603">
            <v>13.9</v>
          </cell>
          <cell r="K603">
            <v>97.5</v>
          </cell>
          <cell r="L603">
            <v>13.9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64.3</v>
          </cell>
          <cell r="X603">
            <v>2.2000000000000002</v>
          </cell>
          <cell r="Y603">
            <v>78.2</v>
          </cell>
          <cell r="Z603">
            <v>2.1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78.099999999999994</v>
          </cell>
          <cell r="D604">
            <v>12.7</v>
          </cell>
          <cell r="E604">
            <v>91</v>
          </cell>
          <cell r="F604">
            <v>12.8</v>
          </cell>
          <cell r="G604">
            <v>93.2</v>
          </cell>
          <cell r="H604">
            <v>12.3</v>
          </cell>
          <cell r="I604">
            <v>79.900000000000006</v>
          </cell>
          <cell r="J604">
            <v>11.3</v>
          </cell>
          <cell r="K604">
            <v>81.7</v>
          </cell>
          <cell r="L604">
            <v>10.9</v>
          </cell>
          <cell r="M604">
            <v>8.8000000000000007</v>
          </cell>
          <cell r="N604">
            <v>0</v>
          </cell>
          <cell r="O604">
            <v>146.69999999999999</v>
          </cell>
          <cell r="P604">
            <v>63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75.5</v>
          </cell>
          <cell r="X604">
            <v>9.3000000000000007</v>
          </cell>
          <cell r="Y604">
            <v>87.9</v>
          </cell>
          <cell r="Z604">
            <v>9.1999999999999993</v>
          </cell>
          <cell r="AA604">
            <v>7.7</v>
          </cell>
          <cell r="AB604">
            <v>0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93.9</v>
          </cell>
          <cell r="D605">
            <v>73.900000000000006</v>
          </cell>
          <cell r="E605">
            <v>101.9</v>
          </cell>
          <cell r="F605">
            <v>73.900000000000006</v>
          </cell>
          <cell r="G605">
            <v>103.8</v>
          </cell>
          <cell r="H605">
            <v>78.7</v>
          </cell>
          <cell r="I605">
            <v>91.3</v>
          </cell>
          <cell r="J605">
            <v>40.5</v>
          </cell>
          <cell r="K605">
            <v>92</v>
          </cell>
          <cell r="L605">
            <v>44</v>
          </cell>
          <cell r="M605">
            <v>0</v>
          </cell>
          <cell r="N605">
            <v>-100</v>
          </cell>
          <cell r="O605">
            <v>108.2</v>
          </cell>
          <cell r="P605">
            <v>47.2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90.7</v>
          </cell>
          <cell r="X605">
            <v>68.599999999999994</v>
          </cell>
          <cell r="Y605">
            <v>98.5</v>
          </cell>
          <cell r="Z605">
            <v>68.7</v>
          </cell>
          <cell r="AA605">
            <v>33.799999999999997</v>
          </cell>
          <cell r="AB605">
            <v>-44.4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141.5</v>
          </cell>
          <cell r="D606">
            <v>2.2000000000000002</v>
          </cell>
          <cell r="E606">
            <v>140.30000000000001</v>
          </cell>
          <cell r="F606">
            <v>-4.8</v>
          </cell>
          <cell r="G606">
            <v>140</v>
          </cell>
          <cell r="H606">
            <v>4.2</v>
          </cell>
          <cell r="I606">
            <v>149.69999999999999</v>
          </cell>
          <cell r="J606">
            <v>-25.6</v>
          </cell>
          <cell r="K606">
            <v>149.9</v>
          </cell>
          <cell r="L606">
            <v>-22.9</v>
          </cell>
          <cell r="M606">
            <v>100</v>
          </cell>
          <cell r="N606">
            <v>-90.2</v>
          </cell>
          <cell r="O606">
            <v>527.4</v>
          </cell>
          <cell r="P606">
            <v>864.2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136.69999999999999</v>
          </cell>
          <cell r="X606">
            <v>-1</v>
          </cell>
          <cell r="Y606">
            <v>135.6</v>
          </cell>
          <cell r="Z606">
            <v>-7.8</v>
          </cell>
          <cell r="AA606">
            <v>158</v>
          </cell>
          <cell r="AB606">
            <v>-91.3</v>
          </cell>
          <cell r="AC606">
            <v>40.1</v>
          </cell>
          <cell r="AD606">
            <v>0</v>
          </cell>
        </row>
        <row r="607">
          <cell r="B607" t="str">
            <v>ゴム製品</v>
          </cell>
          <cell r="C607">
            <v>114.6</v>
          </cell>
          <cell r="D607">
            <v>-8</v>
          </cell>
          <cell r="E607">
            <v>126</v>
          </cell>
          <cell r="F607">
            <v>-8</v>
          </cell>
          <cell r="G607">
            <v>125.1</v>
          </cell>
          <cell r="H607">
            <v>-8.1</v>
          </cell>
          <cell r="I607">
            <v>120.7</v>
          </cell>
          <cell r="J607">
            <v>-1</v>
          </cell>
          <cell r="K607">
            <v>119.7</v>
          </cell>
          <cell r="L607">
            <v>-0.6</v>
          </cell>
          <cell r="M607">
            <v>214.3</v>
          </cell>
          <cell r="N607">
            <v>-21</v>
          </cell>
          <cell r="O607">
            <v>45.7</v>
          </cell>
          <cell r="P607">
            <v>-23.8</v>
          </cell>
          <cell r="Q607" t="str">
            <v>-</v>
          </cell>
          <cell r="R607" t="str">
            <v>-</v>
          </cell>
          <cell r="S607">
            <v>3.23</v>
          </cell>
          <cell r="T607">
            <v>3.23</v>
          </cell>
          <cell r="U607">
            <v>0</v>
          </cell>
          <cell r="V607">
            <v>0</v>
          </cell>
          <cell r="W607">
            <v>110.7</v>
          </cell>
          <cell r="X607">
            <v>-10.9</v>
          </cell>
          <cell r="Y607">
            <v>121.7</v>
          </cell>
          <cell r="Z607">
            <v>-10.9</v>
          </cell>
          <cell r="AA607">
            <v>202.2</v>
          </cell>
          <cell r="AB607">
            <v>-9.6999999999999993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</v>
          </cell>
          <cell r="D608">
            <v>-24.1</v>
          </cell>
          <cell r="E608">
            <v>94.8</v>
          </cell>
          <cell r="F608">
            <v>-24.1</v>
          </cell>
          <cell r="G608">
            <v>95.4</v>
          </cell>
          <cell r="H608">
            <v>-22.4</v>
          </cell>
          <cell r="I608">
            <v>92.9</v>
          </cell>
          <cell r="J608">
            <v>2.8</v>
          </cell>
          <cell r="K608">
            <v>93.1</v>
          </cell>
          <cell r="L608">
            <v>1.2</v>
          </cell>
          <cell r="M608">
            <v>90</v>
          </cell>
          <cell r="N608">
            <v>200</v>
          </cell>
          <cell r="O608">
            <v>26</v>
          </cell>
          <cell r="P608">
            <v>-43.1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88.9</v>
          </cell>
          <cell r="X608">
            <v>-26.4</v>
          </cell>
          <cell r="Y608">
            <v>91.6</v>
          </cell>
          <cell r="Z608">
            <v>-26.4</v>
          </cell>
          <cell r="AA608">
            <v>79.400000000000006</v>
          </cell>
          <cell r="AB608">
            <v>-56.8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127.8</v>
          </cell>
          <cell r="D611">
            <v>60.6</v>
          </cell>
          <cell r="E611">
            <v>130.30000000000001</v>
          </cell>
          <cell r="F611">
            <v>59.3</v>
          </cell>
          <cell r="G611">
            <v>118.7</v>
          </cell>
          <cell r="H611">
            <v>52</v>
          </cell>
          <cell r="I611">
            <v>126.4</v>
          </cell>
          <cell r="J611">
            <v>61.8</v>
          </cell>
          <cell r="K611">
            <v>115.9</v>
          </cell>
          <cell r="L611">
            <v>57</v>
          </cell>
          <cell r="M611">
            <v>3866.7</v>
          </cell>
          <cell r="N611">
            <v>141.69999999999999</v>
          </cell>
          <cell r="O611">
            <v>645.70000000000005</v>
          </cell>
          <cell r="P611">
            <v>-9.8000000000000007</v>
          </cell>
          <cell r="Q611" t="str">
            <v>-</v>
          </cell>
          <cell r="R611" t="str">
            <v>-</v>
          </cell>
          <cell r="S611">
            <v>1.1100000000000001</v>
          </cell>
          <cell r="T611">
            <v>1.1100000000000001</v>
          </cell>
          <cell r="U611">
            <v>0.89</v>
          </cell>
          <cell r="V611">
            <v>0.89</v>
          </cell>
          <cell r="W611">
            <v>123.5</v>
          </cell>
          <cell r="X611">
            <v>55.5</v>
          </cell>
          <cell r="Y611">
            <v>125.9</v>
          </cell>
          <cell r="Z611">
            <v>54.3</v>
          </cell>
          <cell r="AA611">
            <v>844.7</v>
          </cell>
          <cell r="AB611">
            <v>171.3</v>
          </cell>
          <cell r="AC611">
            <v>6.1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104.5</v>
          </cell>
          <cell r="D614">
            <v>9</v>
          </cell>
          <cell r="E614">
            <v>114</v>
          </cell>
          <cell r="F614">
            <v>9</v>
          </cell>
          <cell r="G614">
            <v>113</v>
          </cell>
          <cell r="H614">
            <v>8.4</v>
          </cell>
          <cell r="I614">
            <v>114.4</v>
          </cell>
          <cell r="J614">
            <v>11.5</v>
          </cell>
          <cell r="K614">
            <v>113.7</v>
          </cell>
          <cell r="L614">
            <v>11.5</v>
          </cell>
          <cell r="M614">
            <v>0</v>
          </cell>
          <cell r="N614">
            <v>0</v>
          </cell>
          <cell r="O614">
            <v>39.5</v>
          </cell>
          <cell r="P614">
            <v>-74.5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-8.1300000000000008</v>
          </cell>
          <cell r="W614">
            <v>101</v>
          </cell>
          <cell r="X614">
            <v>5.6</v>
          </cell>
          <cell r="Y614">
            <v>110.1</v>
          </cell>
          <cell r="Z614">
            <v>5.6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90.7</v>
          </cell>
          <cell r="D615">
            <v>6.1</v>
          </cell>
          <cell r="E615">
            <v>93.2</v>
          </cell>
          <cell r="F615">
            <v>6</v>
          </cell>
          <cell r="G615">
            <v>94.5</v>
          </cell>
          <cell r="H615">
            <v>6.7</v>
          </cell>
          <cell r="I615">
            <v>89.5</v>
          </cell>
          <cell r="J615">
            <v>-12.9</v>
          </cell>
          <cell r="K615">
            <v>90.6</v>
          </cell>
          <cell r="L615">
            <v>-12.5</v>
          </cell>
          <cell r="M615">
            <v>7.7</v>
          </cell>
          <cell r="N615">
            <v>-83.3</v>
          </cell>
          <cell r="O615">
            <v>223.7</v>
          </cell>
          <cell r="P615">
            <v>7.8</v>
          </cell>
          <cell r="Q615" t="str">
            <v>-</v>
          </cell>
          <cell r="R615" t="str">
            <v>-</v>
          </cell>
          <cell r="S615">
            <v>0</v>
          </cell>
          <cell r="T615">
            <v>-2.62</v>
          </cell>
          <cell r="U615">
            <v>0</v>
          </cell>
          <cell r="V615">
            <v>-2.62</v>
          </cell>
          <cell r="W615">
            <v>87.6</v>
          </cell>
          <cell r="X615">
            <v>2.8</v>
          </cell>
          <cell r="Y615">
            <v>90</v>
          </cell>
          <cell r="Z615">
            <v>2.7</v>
          </cell>
          <cell r="AA615">
            <v>3.7</v>
          </cell>
          <cell r="AB615">
            <v>-91.4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132.5</v>
          </cell>
          <cell r="D616">
            <v>44.8</v>
          </cell>
          <cell r="E616">
            <v>97.2</v>
          </cell>
          <cell r="F616">
            <v>6</v>
          </cell>
          <cell r="G616">
            <v>97.4</v>
          </cell>
          <cell r="H616">
            <v>7.4</v>
          </cell>
          <cell r="I616">
            <v>93.2</v>
          </cell>
          <cell r="J616">
            <v>-6</v>
          </cell>
          <cell r="K616">
            <v>93.4</v>
          </cell>
          <cell r="L616">
            <v>-5.0999999999999996</v>
          </cell>
          <cell r="M616">
            <v>0</v>
          </cell>
          <cell r="N616">
            <v>-100</v>
          </cell>
          <cell r="O616">
            <v>5.7</v>
          </cell>
          <cell r="P616">
            <v>-70.2</v>
          </cell>
          <cell r="Q616" t="str">
            <v>-</v>
          </cell>
          <cell r="R616" t="str">
            <v>-</v>
          </cell>
          <cell r="S616">
            <v>0</v>
          </cell>
          <cell r="T616">
            <v>-1.48</v>
          </cell>
          <cell r="U616">
            <v>0</v>
          </cell>
          <cell r="V616">
            <v>0</v>
          </cell>
          <cell r="W616">
            <v>128</v>
          </cell>
          <cell r="X616">
            <v>40.4</v>
          </cell>
          <cell r="Y616">
            <v>93.9</v>
          </cell>
          <cell r="Z616">
            <v>2.7</v>
          </cell>
          <cell r="AA616">
            <v>0</v>
          </cell>
          <cell r="AB616">
            <v>-100</v>
          </cell>
          <cell r="AC616">
            <v>3760.8</v>
          </cell>
          <cell r="AD616">
            <v>0</v>
          </cell>
        </row>
        <row r="617">
          <cell r="B617" t="str">
            <v>情報通信機械器具</v>
          </cell>
          <cell r="C617">
            <v>107.9</v>
          </cell>
          <cell r="D617">
            <v>9.4</v>
          </cell>
          <cell r="E617">
            <v>122.2</v>
          </cell>
          <cell r="F617">
            <v>11.2</v>
          </cell>
          <cell r="G617">
            <v>109.6</v>
          </cell>
          <cell r="H617">
            <v>1.7</v>
          </cell>
          <cell r="I617">
            <v>128</v>
          </cell>
          <cell r="J617">
            <v>1.7</v>
          </cell>
          <cell r="K617">
            <v>110.6</v>
          </cell>
          <cell r="L617">
            <v>-2.7</v>
          </cell>
          <cell r="M617">
            <v>1188.2</v>
          </cell>
          <cell r="N617">
            <v>36.5</v>
          </cell>
          <cell r="O617">
            <v>34.5</v>
          </cell>
          <cell r="P617">
            <v>-60</v>
          </cell>
          <cell r="Q617" t="str">
            <v>-</v>
          </cell>
          <cell r="R617" t="str">
            <v>-</v>
          </cell>
          <cell r="S617">
            <v>0</v>
          </cell>
          <cell r="T617">
            <v>-8.6999999999999993</v>
          </cell>
          <cell r="U617">
            <v>0</v>
          </cell>
          <cell r="V617">
            <v>0</v>
          </cell>
          <cell r="W617">
            <v>104.3</v>
          </cell>
          <cell r="X617">
            <v>6.1</v>
          </cell>
          <cell r="Y617">
            <v>118.1</v>
          </cell>
          <cell r="Z617">
            <v>7.8</v>
          </cell>
          <cell r="AA617">
            <v>1171.8</v>
          </cell>
          <cell r="AB617">
            <v>373.6</v>
          </cell>
          <cell r="AC617">
            <v>0</v>
          </cell>
          <cell r="AD617">
            <v>-100</v>
          </cell>
        </row>
        <row r="618">
          <cell r="B618" t="str">
            <v>輸送用機械器具</v>
          </cell>
          <cell r="C618">
            <v>84.9</v>
          </cell>
          <cell r="D618">
            <v>-13.5</v>
          </cell>
          <cell r="E618">
            <v>88.4</v>
          </cell>
          <cell r="F618">
            <v>-13.5</v>
          </cell>
          <cell r="G618">
            <v>90.1</v>
          </cell>
          <cell r="H618">
            <v>-11.8</v>
          </cell>
          <cell r="I618">
            <v>100.4</v>
          </cell>
          <cell r="J618">
            <v>-17.2</v>
          </cell>
          <cell r="K618">
            <v>102.4</v>
          </cell>
          <cell r="L618">
            <v>-16</v>
          </cell>
          <cell r="M618">
            <v>0</v>
          </cell>
          <cell r="N618">
            <v>-100</v>
          </cell>
          <cell r="O618">
            <v>3.6</v>
          </cell>
          <cell r="P618">
            <v>-76.599999999999994</v>
          </cell>
          <cell r="Q618" t="str">
            <v>-</v>
          </cell>
          <cell r="R618" t="str">
            <v>-</v>
          </cell>
          <cell r="S618">
            <v>0</v>
          </cell>
          <cell r="T618">
            <v>-73.33</v>
          </cell>
          <cell r="U618">
            <v>0</v>
          </cell>
          <cell r="V618">
            <v>0</v>
          </cell>
          <cell r="W618">
            <v>82</v>
          </cell>
          <cell r="X618">
            <v>-16.2</v>
          </cell>
          <cell r="Y618">
            <v>85.4</v>
          </cell>
          <cell r="Z618">
            <v>-16.2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114.1</v>
          </cell>
          <cell r="D619">
            <v>10.9</v>
          </cell>
          <cell r="E619">
            <v>116.5</v>
          </cell>
          <cell r="F619">
            <v>11</v>
          </cell>
          <cell r="G619">
            <v>119.1</v>
          </cell>
          <cell r="H619">
            <v>12.4</v>
          </cell>
          <cell r="I619">
            <v>100.2</v>
          </cell>
          <cell r="J619">
            <v>-3.7</v>
          </cell>
          <cell r="K619">
            <v>101.7</v>
          </cell>
          <cell r="L619">
            <v>-2.8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-67.900000000000006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7.14</v>
          </cell>
          <cell r="V619">
            <v>7.14</v>
          </cell>
          <cell r="W619">
            <v>110.2</v>
          </cell>
          <cell r="X619">
            <v>7.4</v>
          </cell>
          <cell r="Y619">
            <v>112.6</v>
          </cell>
          <cell r="Z619">
            <v>7.5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93.5</v>
          </cell>
          <cell r="D620">
            <v>-34</v>
          </cell>
          <cell r="E620">
            <v>103.4</v>
          </cell>
          <cell r="F620">
            <v>-33.9</v>
          </cell>
          <cell r="G620">
            <v>103.4</v>
          </cell>
          <cell r="H620">
            <v>-33.5</v>
          </cell>
          <cell r="I620">
            <v>124.7</v>
          </cell>
          <cell r="J620">
            <v>10.9</v>
          </cell>
          <cell r="K620">
            <v>124.7</v>
          </cell>
          <cell r="L620">
            <v>12</v>
          </cell>
          <cell r="M620">
            <v>0</v>
          </cell>
          <cell r="N620">
            <v>-100</v>
          </cell>
          <cell r="O620">
            <v>10.5</v>
          </cell>
          <cell r="P620">
            <v>40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90.3</v>
          </cell>
          <cell r="X620">
            <v>-36</v>
          </cell>
          <cell r="Y620">
            <v>99.9</v>
          </cell>
          <cell r="Z620">
            <v>-36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164.1</v>
          </cell>
          <cell r="D623">
            <v>37.9</v>
          </cell>
          <cell r="E623">
            <v>171.3</v>
          </cell>
          <cell r="F623">
            <v>41.3</v>
          </cell>
          <cell r="G623">
            <v>171.4</v>
          </cell>
          <cell r="H623">
            <v>45.5</v>
          </cell>
          <cell r="I623">
            <v>126.2</v>
          </cell>
          <cell r="J623">
            <v>15.3</v>
          </cell>
          <cell r="K623">
            <v>126.2</v>
          </cell>
          <cell r="L623">
            <v>18.7</v>
          </cell>
          <cell r="M623">
            <v>150</v>
          </cell>
          <cell r="N623">
            <v>-83.3</v>
          </cell>
          <cell r="O623">
            <v>46.8</v>
          </cell>
          <cell r="P623">
            <v>-18.899999999999999</v>
          </cell>
          <cell r="Q623" t="str">
            <v>-</v>
          </cell>
          <cell r="R623" t="str">
            <v>-</v>
          </cell>
          <cell r="S623">
            <v>0.56999999999999995</v>
          </cell>
          <cell r="T623">
            <v>-0.93</v>
          </cell>
          <cell r="U623">
            <v>0</v>
          </cell>
          <cell r="V623">
            <v>-8.6199999999999992</v>
          </cell>
          <cell r="W623">
            <v>158.6</v>
          </cell>
          <cell r="X623">
            <v>33.700000000000003</v>
          </cell>
          <cell r="Y623">
            <v>165.5</v>
          </cell>
          <cell r="Z623">
            <v>37</v>
          </cell>
          <cell r="AA623">
            <v>151.4</v>
          </cell>
          <cell r="AB623">
            <v>-82.3</v>
          </cell>
          <cell r="AC623">
            <v>5.8</v>
          </cell>
          <cell r="AD623">
            <v>-90.9</v>
          </cell>
        </row>
        <row r="624">
          <cell r="B624" t="str">
            <v>小売業</v>
          </cell>
          <cell r="C624">
            <v>111.1</v>
          </cell>
          <cell r="D624">
            <v>3.3</v>
          </cell>
          <cell r="E624">
            <v>112.3</v>
          </cell>
          <cell r="F624">
            <v>3.2</v>
          </cell>
          <cell r="G624">
            <v>110.5</v>
          </cell>
          <cell r="H624">
            <v>1.4</v>
          </cell>
          <cell r="I624">
            <v>99.7</v>
          </cell>
          <cell r="J624">
            <v>-2.4</v>
          </cell>
          <cell r="K624">
            <v>98.2</v>
          </cell>
          <cell r="L624">
            <v>-3.8</v>
          </cell>
          <cell r="M624">
            <v>182.4</v>
          </cell>
          <cell r="N624">
            <v>72.2</v>
          </cell>
          <cell r="O624">
            <v>127.3</v>
          </cell>
          <cell r="P624">
            <v>19.3</v>
          </cell>
          <cell r="Q624" t="str">
            <v>-</v>
          </cell>
          <cell r="R624" t="str">
            <v>-</v>
          </cell>
          <cell r="S624">
            <v>1.66</v>
          </cell>
          <cell r="T624">
            <v>0.92</v>
          </cell>
          <cell r="U624">
            <v>1.41</v>
          </cell>
          <cell r="V624">
            <v>-0.09</v>
          </cell>
          <cell r="W624">
            <v>107.3</v>
          </cell>
          <cell r="X624">
            <v>0.1</v>
          </cell>
          <cell r="Y624">
            <v>108.5</v>
          </cell>
          <cell r="Z624">
            <v>0</v>
          </cell>
          <cell r="AA624">
            <v>232.6</v>
          </cell>
          <cell r="AB624">
            <v>142.80000000000001</v>
          </cell>
          <cell r="AC624">
            <v>26.8</v>
          </cell>
          <cell r="AD624">
            <v>127.1</v>
          </cell>
        </row>
        <row r="625">
          <cell r="B625" t="str">
            <v>宿泊業</v>
          </cell>
          <cell r="C625">
            <v>87.2</v>
          </cell>
          <cell r="D625">
            <v>-2.5</v>
          </cell>
          <cell r="E625">
            <v>88.9</v>
          </cell>
          <cell r="F625">
            <v>-2.5</v>
          </cell>
          <cell r="G625">
            <v>86.2</v>
          </cell>
          <cell r="H625">
            <v>-3.6</v>
          </cell>
          <cell r="I625">
            <v>106.2</v>
          </cell>
          <cell r="J625">
            <v>8.5</v>
          </cell>
          <cell r="K625">
            <v>101</v>
          </cell>
          <cell r="L625">
            <v>3.8</v>
          </cell>
          <cell r="M625">
            <v>385.7</v>
          </cell>
          <cell r="N625">
            <v>285.7</v>
          </cell>
          <cell r="O625">
            <v>86.1</v>
          </cell>
          <cell r="P625">
            <v>1.9</v>
          </cell>
          <cell r="Q625" t="str">
            <v>-</v>
          </cell>
          <cell r="R625" t="str">
            <v>-</v>
          </cell>
          <cell r="S625">
            <v>1.1599999999999999</v>
          </cell>
          <cell r="T625">
            <v>-3.46</v>
          </cell>
          <cell r="U625">
            <v>0.57999999999999996</v>
          </cell>
          <cell r="V625">
            <v>-2.0099999999999998</v>
          </cell>
          <cell r="W625">
            <v>84.3</v>
          </cell>
          <cell r="X625">
            <v>-5.4</v>
          </cell>
          <cell r="Y625">
            <v>85.9</v>
          </cell>
          <cell r="Z625">
            <v>-5.5</v>
          </cell>
          <cell r="AA625">
            <v>342.4</v>
          </cell>
          <cell r="AB625">
            <v>33.799999999999997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102.4</v>
          </cell>
          <cell r="D626">
            <v>-6.7</v>
          </cell>
          <cell r="E626">
            <v>102.8</v>
          </cell>
          <cell r="F626">
            <v>-6.8</v>
          </cell>
          <cell r="G626">
            <v>104</v>
          </cell>
          <cell r="H626">
            <v>-6.9</v>
          </cell>
          <cell r="I626">
            <v>93.4</v>
          </cell>
          <cell r="J626">
            <v>-6.8</v>
          </cell>
          <cell r="K626">
            <v>92.3</v>
          </cell>
          <cell r="L626">
            <v>-7.9</v>
          </cell>
          <cell r="M626">
            <v>142.9</v>
          </cell>
          <cell r="N626">
            <v>42.9</v>
          </cell>
          <cell r="O626">
            <v>118.5</v>
          </cell>
          <cell r="P626">
            <v>44.9</v>
          </cell>
          <cell r="Q626" t="str">
            <v>-</v>
          </cell>
          <cell r="R626" t="str">
            <v>-</v>
          </cell>
          <cell r="S626">
            <v>8.0299999999999994</v>
          </cell>
          <cell r="T626">
            <v>6</v>
          </cell>
          <cell r="U626">
            <v>3.3</v>
          </cell>
          <cell r="V626">
            <v>0.28999999999999998</v>
          </cell>
          <cell r="W626">
            <v>98.9</v>
          </cell>
          <cell r="X626">
            <v>-9.6999999999999993</v>
          </cell>
          <cell r="Y626">
            <v>99.3</v>
          </cell>
          <cell r="Z626">
            <v>-9.6999999999999993</v>
          </cell>
          <cell r="AA626">
            <v>49.5</v>
          </cell>
          <cell r="AB626">
            <v>8.8000000000000007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75.599999999999994</v>
          </cell>
          <cell r="D627">
            <v>5.4</v>
          </cell>
          <cell r="E627">
            <v>82.2</v>
          </cell>
          <cell r="F627">
            <v>5.4</v>
          </cell>
          <cell r="G627">
            <v>77.900000000000006</v>
          </cell>
          <cell r="H627">
            <v>4.8</v>
          </cell>
          <cell r="I627">
            <v>93.5</v>
          </cell>
          <cell r="J627">
            <v>8.5</v>
          </cell>
          <cell r="K627">
            <v>93.5</v>
          </cell>
          <cell r="L627">
            <v>8.3000000000000007</v>
          </cell>
          <cell r="M627">
            <v>94.1</v>
          </cell>
          <cell r="N627">
            <v>14.2</v>
          </cell>
          <cell r="O627">
            <v>106.3</v>
          </cell>
          <cell r="P627">
            <v>-5.8</v>
          </cell>
          <cell r="Q627" t="str">
            <v>-</v>
          </cell>
          <cell r="R627" t="str">
            <v>-</v>
          </cell>
          <cell r="S627">
            <v>2.42</v>
          </cell>
          <cell r="T627">
            <v>2.06</v>
          </cell>
          <cell r="U627">
            <v>1.76</v>
          </cell>
          <cell r="V627">
            <v>-0.64</v>
          </cell>
          <cell r="W627">
            <v>73</v>
          </cell>
          <cell r="X627">
            <v>2.1</v>
          </cell>
          <cell r="Y627">
            <v>79.400000000000006</v>
          </cell>
          <cell r="Z627">
            <v>2.1</v>
          </cell>
          <cell r="AA627">
            <v>281.89999999999998</v>
          </cell>
          <cell r="AB627">
            <v>12.9</v>
          </cell>
          <cell r="AC627">
            <v>1.7</v>
          </cell>
          <cell r="AD627">
            <v>30.8</v>
          </cell>
        </row>
        <row r="628">
          <cell r="B628" t="str">
            <v>Ｐ一括分</v>
          </cell>
          <cell r="C628">
            <v>84.3</v>
          </cell>
          <cell r="D628">
            <v>-4.3</v>
          </cell>
          <cell r="E628">
            <v>87.9</v>
          </cell>
          <cell r="F628">
            <v>-5.2</v>
          </cell>
          <cell r="G628">
            <v>89</v>
          </cell>
          <cell r="H628">
            <v>-5</v>
          </cell>
          <cell r="I628">
            <v>82.6</v>
          </cell>
          <cell r="J628">
            <v>-5.0999999999999996</v>
          </cell>
          <cell r="K628">
            <v>83.3</v>
          </cell>
          <cell r="L628">
            <v>-4.8</v>
          </cell>
          <cell r="M628">
            <v>30</v>
          </cell>
          <cell r="N628">
            <v>-25</v>
          </cell>
          <cell r="O628">
            <v>83.9</v>
          </cell>
          <cell r="P628">
            <v>9.5</v>
          </cell>
          <cell r="Q628" t="str">
            <v>-</v>
          </cell>
          <cell r="R628" t="str">
            <v>-</v>
          </cell>
          <cell r="S628">
            <v>1.1200000000000001</v>
          </cell>
          <cell r="T628">
            <v>-0.44</v>
          </cell>
          <cell r="U628">
            <v>2.5</v>
          </cell>
          <cell r="V628">
            <v>1.06</v>
          </cell>
          <cell r="W628">
            <v>81.400000000000006</v>
          </cell>
          <cell r="X628">
            <v>-7.3</v>
          </cell>
          <cell r="Y628">
            <v>84.9</v>
          </cell>
          <cell r="Z628">
            <v>-8.1</v>
          </cell>
          <cell r="AA628">
            <v>23.5</v>
          </cell>
          <cell r="AB628">
            <v>-18.7</v>
          </cell>
          <cell r="AC628">
            <v>15.8</v>
          </cell>
          <cell r="AD628">
            <v>5166.7</v>
          </cell>
        </row>
        <row r="629">
          <cell r="B629" t="str">
            <v>職業紹介・派遣業</v>
          </cell>
          <cell r="C629">
            <v>100.3</v>
          </cell>
          <cell r="D629">
            <v>8.1</v>
          </cell>
          <cell r="E629">
            <v>100.6</v>
          </cell>
          <cell r="F629">
            <v>8.5</v>
          </cell>
          <cell r="G629">
            <v>101.7</v>
          </cell>
          <cell r="H629">
            <v>9.4</v>
          </cell>
          <cell r="I629">
            <v>90.5</v>
          </cell>
          <cell r="J629">
            <v>2.1</v>
          </cell>
          <cell r="K629">
            <v>90.9</v>
          </cell>
          <cell r="L629">
            <v>3.4</v>
          </cell>
          <cell r="M629">
            <v>74.099999999999994</v>
          </cell>
          <cell r="N629">
            <v>-33.299999999999997</v>
          </cell>
          <cell r="O629">
            <v>93.1</v>
          </cell>
          <cell r="P629">
            <v>-33.5</v>
          </cell>
          <cell r="Q629" t="str">
            <v>-</v>
          </cell>
          <cell r="R629" t="str">
            <v>-</v>
          </cell>
          <cell r="S629">
            <v>6.82</v>
          </cell>
          <cell r="T629">
            <v>-3.26</v>
          </cell>
          <cell r="U629">
            <v>9.41</v>
          </cell>
          <cell r="V629">
            <v>0.46</v>
          </cell>
          <cell r="W629">
            <v>96.9</v>
          </cell>
          <cell r="X629">
            <v>4.8</v>
          </cell>
          <cell r="Y629">
            <v>97.2</v>
          </cell>
          <cell r="Z629">
            <v>5.2</v>
          </cell>
          <cell r="AA629">
            <v>70</v>
          </cell>
          <cell r="AB629">
            <v>-16.7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89.5</v>
          </cell>
          <cell r="D631">
            <v>3.5</v>
          </cell>
          <cell r="E631">
            <v>90.8</v>
          </cell>
          <cell r="F631">
            <v>1.2</v>
          </cell>
          <cell r="G631">
            <v>91.6</v>
          </cell>
          <cell r="H631">
            <v>1.7</v>
          </cell>
          <cell r="I631">
            <v>92.5</v>
          </cell>
          <cell r="J631">
            <v>1.6</v>
          </cell>
          <cell r="K631">
            <v>93.8</v>
          </cell>
          <cell r="L631">
            <v>2.2000000000000002</v>
          </cell>
          <cell r="M631">
            <v>54.8</v>
          </cell>
          <cell r="N631">
            <v>-19.100000000000001</v>
          </cell>
          <cell r="O631">
            <v>107.2</v>
          </cell>
          <cell r="P631">
            <v>12.8</v>
          </cell>
          <cell r="Q631" t="str">
            <v>-</v>
          </cell>
          <cell r="R631" t="str">
            <v>-</v>
          </cell>
          <cell r="S631">
            <v>4.68</v>
          </cell>
          <cell r="T631">
            <v>2.9</v>
          </cell>
          <cell r="U631">
            <v>6.95</v>
          </cell>
          <cell r="V631">
            <v>3.11</v>
          </cell>
          <cell r="W631">
            <v>86.5</v>
          </cell>
          <cell r="X631">
            <v>0.3</v>
          </cell>
          <cell r="Y631">
            <v>87.7</v>
          </cell>
          <cell r="Z631">
            <v>-1.9</v>
          </cell>
          <cell r="AA631">
            <v>66.400000000000006</v>
          </cell>
          <cell r="AB631">
            <v>-15.9</v>
          </cell>
          <cell r="AC631">
            <v>47.3</v>
          </cell>
          <cell r="AD631">
            <v>0</v>
          </cell>
        </row>
        <row r="632">
          <cell r="B632" t="str">
            <v>特掲産業１</v>
          </cell>
          <cell r="C632">
            <v>48</v>
          </cell>
          <cell r="D632">
            <v>-48</v>
          </cell>
          <cell r="E632">
            <v>48.1</v>
          </cell>
          <cell r="F632">
            <v>-48</v>
          </cell>
          <cell r="G632">
            <v>50.7</v>
          </cell>
          <cell r="H632">
            <v>-47</v>
          </cell>
          <cell r="I632">
            <v>62.1</v>
          </cell>
          <cell r="J632">
            <v>-42.2</v>
          </cell>
          <cell r="K632">
            <v>61.9</v>
          </cell>
          <cell r="L632">
            <v>-42</v>
          </cell>
          <cell r="M632">
            <v>77.8</v>
          </cell>
          <cell r="N632">
            <v>-56.2</v>
          </cell>
          <cell r="O632">
            <v>79.099999999999994</v>
          </cell>
          <cell r="P632">
            <v>48.1</v>
          </cell>
          <cell r="Q632" t="str">
            <v>-</v>
          </cell>
          <cell r="R632" t="str">
            <v>-</v>
          </cell>
          <cell r="S632">
            <v>0.69</v>
          </cell>
          <cell r="T632">
            <v>0.45</v>
          </cell>
          <cell r="U632">
            <v>15.82</v>
          </cell>
          <cell r="V632">
            <v>13.22</v>
          </cell>
          <cell r="W632">
            <v>46.4</v>
          </cell>
          <cell r="X632">
            <v>-49.6</v>
          </cell>
          <cell r="Y632">
            <v>46.5</v>
          </cell>
          <cell r="Z632">
            <v>-49.6</v>
          </cell>
          <cell r="AA632">
            <v>3</v>
          </cell>
          <cell r="AB632">
            <v>-92.1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62.5</v>
          </cell>
          <cell r="D633">
            <v>0</v>
          </cell>
          <cell r="E633">
            <v>68.7</v>
          </cell>
          <cell r="F633">
            <v>0</v>
          </cell>
          <cell r="G633">
            <v>70.3</v>
          </cell>
          <cell r="H633">
            <v>0</v>
          </cell>
          <cell r="I633">
            <v>50.3</v>
          </cell>
          <cell r="J633">
            <v>0</v>
          </cell>
          <cell r="K633">
            <v>51.5</v>
          </cell>
          <cell r="L633">
            <v>0</v>
          </cell>
          <cell r="M633">
            <v>0</v>
          </cell>
          <cell r="N633">
            <v>0</v>
          </cell>
          <cell r="O633">
            <v>233.3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0.52</v>
          </cell>
          <cell r="V633">
            <v>-99.48</v>
          </cell>
          <cell r="W633">
            <v>60.4</v>
          </cell>
          <cell r="X633">
            <v>0</v>
          </cell>
          <cell r="Y633">
            <v>66.400000000000006</v>
          </cell>
          <cell r="Z633">
            <v>0</v>
          </cell>
          <cell r="AA633">
            <v>0.1</v>
          </cell>
          <cell r="AB633">
            <v>0</v>
          </cell>
          <cell r="AC633">
            <v>6.2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353122</v>
          </cell>
          <cell r="I9">
            <v>104677</v>
          </cell>
          <cell r="J9">
            <v>29.6</v>
          </cell>
        </row>
        <row r="10">
          <cell r="H10">
            <v>20758</v>
          </cell>
          <cell r="I10">
            <v>923</v>
          </cell>
          <cell r="J10">
            <v>4.4000000000000004</v>
          </cell>
        </row>
        <row r="11">
          <cell r="H11">
            <v>48189</v>
          </cell>
          <cell r="I11">
            <v>7888</v>
          </cell>
          <cell r="J11">
            <v>16.399999999999999</v>
          </cell>
        </row>
        <row r="12">
          <cell r="H12">
            <v>2897</v>
          </cell>
          <cell r="I12">
            <v>126</v>
          </cell>
          <cell r="J12">
            <v>4.3</v>
          </cell>
        </row>
        <row r="13">
          <cell r="H13">
            <v>4940</v>
          </cell>
          <cell r="I13">
            <v>185</v>
          </cell>
          <cell r="J13">
            <v>3.7</v>
          </cell>
        </row>
        <row r="14">
          <cell r="H14">
            <v>17193</v>
          </cell>
          <cell r="I14">
            <v>1260</v>
          </cell>
          <cell r="J14">
            <v>7.3</v>
          </cell>
        </row>
        <row r="15">
          <cell r="H15">
            <v>66476</v>
          </cell>
          <cell r="I15">
            <v>30455</v>
          </cell>
          <cell r="J15">
            <v>45.8</v>
          </cell>
        </row>
        <row r="16">
          <cell r="H16">
            <v>7955</v>
          </cell>
          <cell r="I16">
            <v>762</v>
          </cell>
          <cell r="J16">
            <v>9.6</v>
          </cell>
        </row>
        <row r="17">
          <cell r="H17">
            <v>3295</v>
          </cell>
          <cell r="I17">
            <v>1981</v>
          </cell>
          <cell r="J17">
            <v>60.1</v>
          </cell>
        </row>
        <row r="18">
          <cell r="H18">
            <v>6122</v>
          </cell>
          <cell r="I18">
            <v>736</v>
          </cell>
          <cell r="J18">
            <v>12</v>
          </cell>
        </row>
        <row r="19">
          <cell r="H19">
            <v>24742</v>
          </cell>
          <cell r="I19">
            <v>21723</v>
          </cell>
          <cell r="J19">
            <v>87.8</v>
          </cell>
        </row>
        <row r="20">
          <cell r="H20">
            <v>10417</v>
          </cell>
          <cell r="I20">
            <v>4747</v>
          </cell>
          <cell r="J20">
            <v>45.6</v>
          </cell>
        </row>
        <row r="21">
          <cell r="H21">
            <v>27496</v>
          </cell>
          <cell r="I21">
            <v>5933</v>
          </cell>
          <cell r="J21">
            <v>21.6</v>
          </cell>
        </row>
        <row r="22">
          <cell r="H22">
            <v>82999</v>
          </cell>
          <cell r="I22">
            <v>20919</v>
          </cell>
          <cell r="J22">
            <v>25.2</v>
          </cell>
        </row>
        <row r="23">
          <cell r="H23">
            <v>4373</v>
          </cell>
          <cell r="I23">
            <v>541</v>
          </cell>
          <cell r="J23">
            <v>12.4</v>
          </cell>
        </row>
        <row r="24">
          <cell r="H24">
            <v>25270</v>
          </cell>
          <cell r="I24">
            <v>6498</v>
          </cell>
          <cell r="J24">
            <v>25.7</v>
          </cell>
        </row>
        <row r="47">
          <cell r="H47">
            <v>184251</v>
          </cell>
          <cell r="I47">
            <v>45843</v>
          </cell>
          <cell r="J47">
            <v>24.9</v>
          </cell>
        </row>
        <row r="48">
          <cell r="H48">
            <v>6046</v>
          </cell>
          <cell r="I48">
            <v>145</v>
          </cell>
          <cell r="J48">
            <v>2.4</v>
          </cell>
        </row>
        <row r="49">
          <cell r="H49">
            <v>36793</v>
          </cell>
          <cell r="I49">
            <v>3609</v>
          </cell>
          <cell r="J49">
            <v>9.8000000000000007</v>
          </cell>
        </row>
        <row r="50">
          <cell r="H50">
            <v>2101</v>
          </cell>
          <cell r="I50">
            <v>126</v>
          </cell>
          <cell r="J50">
            <v>6</v>
          </cell>
        </row>
        <row r="51">
          <cell r="H51">
            <v>3781</v>
          </cell>
          <cell r="I51">
            <v>135</v>
          </cell>
          <cell r="J51">
            <v>3.6</v>
          </cell>
        </row>
        <row r="52">
          <cell r="H52">
            <v>10787</v>
          </cell>
          <cell r="I52">
            <v>1170</v>
          </cell>
          <cell r="J52">
            <v>10.8</v>
          </cell>
        </row>
        <row r="53">
          <cell r="H53">
            <v>22733</v>
          </cell>
          <cell r="I53">
            <v>13702</v>
          </cell>
          <cell r="J53">
            <v>60.3</v>
          </cell>
        </row>
        <row r="54">
          <cell r="H54" t="str">
            <v>ｘ</v>
          </cell>
          <cell r="I54" t="str">
            <v>ｘ</v>
          </cell>
          <cell r="J54" t="str">
            <v>ｘ</v>
          </cell>
        </row>
        <row r="55">
          <cell r="H55">
            <v>1136</v>
          </cell>
          <cell r="I55">
            <v>333</v>
          </cell>
          <cell r="J55">
            <v>29.3</v>
          </cell>
        </row>
        <row r="56">
          <cell r="H56">
            <v>1737</v>
          </cell>
          <cell r="I56">
            <v>108</v>
          </cell>
          <cell r="J56">
            <v>6.2</v>
          </cell>
        </row>
        <row r="57">
          <cell r="H57">
            <v>7619</v>
          </cell>
          <cell r="I57">
            <v>6028</v>
          </cell>
          <cell r="J57">
            <v>79.099999999999994</v>
          </cell>
        </row>
        <row r="58">
          <cell r="H58">
            <v>4123</v>
          </cell>
          <cell r="I58">
            <v>1146</v>
          </cell>
          <cell r="J58">
            <v>27.8</v>
          </cell>
        </row>
        <row r="59">
          <cell r="H59">
            <v>15820</v>
          </cell>
          <cell r="I59">
            <v>2730</v>
          </cell>
          <cell r="J59">
            <v>17.3</v>
          </cell>
        </row>
        <row r="60">
          <cell r="H60">
            <v>48616</v>
          </cell>
          <cell r="I60">
            <v>10773</v>
          </cell>
          <cell r="J60">
            <v>22.2</v>
          </cell>
        </row>
        <row r="61">
          <cell r="H61">
            <v>2831</v>
          </cell>
          <cell r="I61">
            <v>168</v>
          </cell>
          <cell r="J61">
            <v>5.9</v>
          </cell>
        </row>
        <row r="62">
          <cell r="H62">
            <v>17294</v>
          </cell>
          <cell r="I62">
            <v>5670</v>
          </cell>
          <cell r="J62">
            <v>32.799999999999997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3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88</v>
          </cell>
          <cell r="D6">
            <v>-0.5</v>
          </cell>
          <cell r="E6">
            <v>99.9</v>
          </cell>
          <cell r="F6">
            <v>-1.5</v>
          </cell>
          <cell r="G6">
            <v>99.4</v>
          </cell>
          <cell r="H6">
            <v>-0.2</v>
          </cell>
          <cell r="I6">
            <v>100.1</v>
          </cell>
          <cell r="J6">
            <v>-1.8</v>
          </cell>
          <cell r="K6">
            <v>98.9</v>
          </cell>
          <cell r="L6">
            <v>-0.7</v>
          </cell>
          <cell r="M6">
            <v>117.6</v>
          </cell>
          <cell r="N6">
            <v>-14.4</v>
          </cell>
          <cell r="O6">
            <v>98.5</v>
          </cell>
          <cell r="P6">
            <v>-0.3</v>
          </cell>
          <cell r="Q6">
            <v>25.1</v>
          </cell>
          <cell r="R6">
            <v>0.5</v>
          </cell>
          <cell r="S6">
            <v>1.64</v>
          </cell>
          <cell r="T6">
            <v>0.25</v>
          </cell>
          <cell r="U6">
            <v>1.93</v>
          </cell>
          <cell r="V6">
            <v>0.22</v>
          </cell>
          <cell r="W6">
            <v>84.5</v>
          </cell>
          <cell r="X6">
            <v>-3.8</v>
          </cell>
          <cell r="Y6">
            <v>96</v>
          </cell>
          <cell r="Z6">
            <v>-4.7</v>
          </cell>
          <cell r="AA6">
            <v>106.2</v>
          </cell>
          <cell r="AB6">
            <v>-17.2</v>
          </cell>
          <cell r="AC6">
            <v>28.1</v>
          </cell>
          <cell r="AD6">
            <v>24.3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74.5</v>
          </cell>
          <cell r="D8">
            <v>-6.3</v>
          </cell>
          <cell r="E8">
            <v>76.400000000000006</v>
          </cell>
          <cell r="F8">
            <v>-12.4</v>
          </cell>
          <cell r="G8">
            <v>76.599999999999994</v>
          </cell>
          <cell r="H8">
            <v>-10.5</v>
          </cell>
          <cell r="I8">
            <v>101.5</v>
          </cell>
          <cell r="J8">
            <v>-4.4000000000000004</v>
          </cell>
          <cell r="K8">
            <v>102.4</v>
          </cell>
          <cell r="L8">
            <v>-1.9</v>
          </cell>
          <cell r="M8">
            <v>91.9</v>
          </cell>
          <cell r="N8">
            <v>-26.9</v>
          </cell>
          <cell r="O8">
            <v>82.6</v>
          </cell>
          <cell r="P8">
            <v>6.6</v>
          </cell>
          <cell r="Q8">
            <v>2.4</v>
          </cell>
          <cell r="R8">
            <v>0.5</v>
          </cell>
          <cell r="S8">
            <v>0.23</v>
          </cell>
          <cell r="T8">
            <v>-2.35</v>
          </cell>
          <cell r="U8">
            <v>0.23</v>
          </cell>
          <cell r="V8">
            <v>-4</v>
          </cell>
          <cell r="W8">
            <v>71.599999999999994</v>
          </cell>
          <cell r="X8">
            <v>-9.3000000000000007</v>
          </cell>
          <cell r="Y8">
            <v>73.400000000000006</v>
          </cell>
          <cell r="Z8">
            <v>-15.2</v>
          </cell>
          <cell r="AA8">
            <v>73.7</v>
          </cell>
          <cell r="AB8">
            <v>-31</v>
          </cell>
          <cell r="AC8">
            <v>55.9</v>
          </cell>
          <cell r="AD8">
            <v>34.4</v>
          </cell>
        </row>
        <row r="9">
          <cell r="B9" t="str">
            <v>製造業</v>
          </cell>
          <cell r="C9">
            <v>97.7</v>
          </cell>
          <cell r="D9">
            <v>0</v>
          </cell>
          <cell r="E9">
            <v>108.4</v>
          </cell>
          <cell r="F9">
            <v>-2.2000000000000002</v>
          </cell>
          <cell r="G9">
            <v>106</v>
          </cell>
          <cell r="H9">
            <v>-0.5</v>
          </cell>
          <cell r="I9">
            <v>101.4</v>
          </cell>
          <cell r="J9">
            <v>-1.6</v>
          </cell>
          <cell r="K9">
            <v>100.6</v>
          </cell>
          <cell r="L9">
            <v>-0.1</v>
          </cell>
          <cell r="M9">
            <v>110.7</v>
          </cell>
          <cell r="N9">
            <v>-16.100000000000001</v>
          </cell>
          <cell r="O9">
            <v>96.7</v>
          </cell>
          <cell r="P9">
            <v>-4.5</v>
          </cell>
          <cell r="Q9">
            <v>9.6</v>
          </cell>
          <cell r="R9">
            <v>-0.5</v>
          </cell>
          <cell r="S9">
            <v>1.29</v>
          </cell>
          <cell r="T9">
            <v>0.26</v>
          </cell>
          <cell r="U9">
            <v>1.63</v>
          </cell>
          <cell r="V9">
            <v>0.76</v>
          </cell>
          <cell r="W9">
            <v>93.9</v>
          </cell>
          <cell r="X9">
            <v>-3.2</v>
          </cell>
          <cell r="Y9">
            <v>104.1</v>
          </cell>
          <cell r="Z9">
            <v>-5.4</v>
          </cell>
          <cell r="AA9">
            <v>133.30000000000001</v>
          </cell>
          <cell r="AB9">
            <v>-13.4</v>
          </cell>
          <cell r="AC9">
            <v>45.9</v>
          </cell>
          <cell r="AD9">
            <v>33.4</v>
          </cell>
        </row>
        <row r="10">
          <cell r="B10" t="str">
            <v>電気・ガス・熱供給・水道業</v>
          </cell>
          <cell r="C10">
            <v>97.6</v>
          </cell>
          <cell r="D10">
            <v>13.8</v>
          </cell>
          <cell r="E10">
            <v>123.1</v>
          </cell>
          <cell r="F10">
            <v>14</v>
          </cell>
          <cell r="G10">
            <v>114</v>
          </cell>
          <cell r="H10">
            <v>2.9</v>
          </cell>
          <cell r="I10">
            <v>110.3</v>
          </cell>
          <cell r="J10">
            <v>8.6999999999999993</v>
          </cell>
          <cell r="K10">
            <v>106.6</v>
          </cell>
          <cell r="L10">
            <v>3.8</v>
          </cell>
          <cell r="M10">
            <v>160.80000000000001</v>
          </cell>
          <cell r="N10">
            <v>88.5</v>
          </cell>
          <cell r="O10">
            <v>97.7</v>
          </cell>
          <cell r="P10">
            <v>-6.1</v>
          </cell>
          <cell r="Q10">
            <v>6.3</v>
          </cell>
          <cell r="R10">
            <v>-4.3</v>
          </cell>
          <cell r="S10">
            <v>0.19</v>
          </cell>
          <cell r="T10">
            <v>0.05</v>
          </cell>
          <cell r="U10">
            <v>4.28</v>
          </cell>
          <cell r="V10">
            <v>3.08</v>
          </cell>
          <cell r="W10">
            <v>93.8</v>
          </cell>
          <cell r="X10">
            <v>10.1</v>
          </cell>
          <cell r="Y10">
            <v>118.3</v>
          </cell>
          <cell r="Z10">
            <v>10.4</v>
          </cell>
          <cell r="AA10">
            <v>236.8</v>
          </cell>
          <cell r="AB10">
            <v>222.2</v>
          </cell>
          <cell r="AC10">
            <v>0.1</v>
          </cell>
          <cell r="AD10">
            <v>-83.3</v>
          </cell>
        </row>
        <row r="11">
          <cell r="B11" t="str">
            <v>情報通信業</v>
          </cell>
          <cell r="C11">
            <v>142.80000000000001</v>
          </cell>
          <cell r="D11">
            <v>-10.8</v>
          </cell>
          <cell r="E11">
            <v>142.1</v>
          </cell>
          <cell r="F11">
            <v>-10.5</v>
          </cell>
          <cell r="G11">
            <v>136.5</v>
          </cell>
          <cell r="H11">
            <v>-8.5</v>
          </cell>
          <cell r="I11">
            <v>108.7</v>
          </cell>
          <cell r="J11">
            <v>6.6</v>
          </cell>
          <cell r="K11">
            <v>105.6</v>
          </cell>
          <cell r="L11">
            <v>5.5</v>
          </cell>
          <cell r="M11">
            <v>153.1</v>
          </cell>
          <cell r="N11">
            <v>18.100000000000001</v>
          </cell>
          <cell r="O11">
            <v>102</v>
          </cell>
          <cell r="P11">
            <v>-3.2</v>
          </cell>
          <cell r="Q11">
            <v>3.6</v>
          </cell>
          <cell r="R11">
            <v>-1.3</v>
          </cell>
          <cell r="S11">
            <v>0.05</v>
          </cell>
          <cell r="T11">
            <v>-0.33</v>
          </cell>
          <cell r="U11">
            <v>0.16</v>
          </cell>
          <cell r="V11">
            <v>-0.81</v>
          </cell>
          <cell r="W11">
            <v>137.19999999999999</v>
          </cell>
          <cell r="X11">
            <v>-13.7</v>
          </cell>
          <cell r="Y11">
            <v>136.5</v>
          </cell>
          <cell r="Z11">
            <v>-13.4</v>
          </cell>
          <cell r="AA11">
            <v>234.3</v>
          </cell>
          <cell r="AB11">
            <v>-25.9</v>
          </cell>
          <cell r="AC11">
            <v>145.80000000000001</v>
          </cell>
          <cell r="AD11">
            <v>-11.8</v>
          </cell>
        </row>
        <row r="12">
          <cell r="B12" t="str">
            <v>運輸業，郵便業</v>
          </cell>
          <cell r="C12">
            <v>83.6</v>
          </cell>
          <cell r="D12">
            <v>-8.5</v>
          </cell>
          <cell r="E12">
            <v>89.8</v>
          </cell>
          <cell r="F12">
            <v>-11.3</v>
          </cell>
          <cell r="G12">
            <v>95</v>
          </cell>
          <cell r="H12">
            <v>-7</v>
          </cell>
          <cell r="I12">
            <v>97.9</v>
          </cell>
          <cell r="J12">
            <v>-9.9</v>
          </cell>
          <cell r="K12">
            <v>102.7</v>
          </cell>
          <cell r="L12">
            <v>-5.3</v>
          </cell>
          <cell r="M12">
            <v>75.3</v>
          </cell>
          <cell r="N12">
            <v>-30.9</v>
          </cell>
          <cell r="O12">
            <v>103.7</v>
          </cell>
          <cell r="P12">
            <v>-4.2</v>
          </cell>
          <cell r="Q12">
            <v>11.9</v>
          </cell>
          <cell r="R12">
            <v>4.4000000000000004</v>
          </cell>
          <cell r="S12">
            <v>3.35</v>
          </cell>
          <cell r="T12">
            <v>1.51</v>
          </cell>
          <cell r="U12">
            <v>0.92</v>
          </cell>
          <cell r="V12">
            <v>-0.26</v>
          </cell>
          <cell r="W12">
            <v>80.3</v>
          </cell>
          <cell r="X12">
            <v>-11.6</v>
          </cell>
          <cell r="Y12">
            <v>86.3</v>
          </cell>
          <cell r="Z12">
            <v>-14.1</v>
          </cell>
          <cell r="AA12">
            <v>66.599999999999994</v>
          </cell>
          <cell r="AB12">
            <v>-31.2</v>
          </cell>
          <cell r="AC12">
            <v>32</v>
          </cell>
          <cell r="AD12">
            <v>88.2</v>
          </cell>
        </row>
        <row r="13">
          <cell r="B13" t="str">
            <v>卸売業，小売業</v>
          </cell>
          <cell r="C13">
            <v>87.9</v>
          </cell>
          <cell r="D13">
            <v>5.8</v>
          </cell>
          <cell r="E13">
            <v>89.1</v>
          </cell>
          <cell r="F13">
            <v>3.7</v>
          </cell>
          <cell r="G13">
            <v>89.4</v>
          </cell>
          <cell r="H13">
            <v>4.0999999999999996</v>
          </cell>
          <cell r="I13">
            <v>90.2</v>
          </cell>
          <cell r="J13">
            <v>0.1</v>
          </cell>
          <cell r="K13">
            <v>89.2</v>
          </cell>
          <cell r="L13">
            <v>0.2</v>
          </cell>
          <cell r="M13">
            <v>111.9</v>
          </cell>
          <cell r="N13">
            <v>-1.5</v>
          </cell>
          <cell r="O13">
            <v>102.9</v>
          </cell>
          <cell r="P13">
            <v>2.4</v>
          </cell>
          <cell r="Q13">
            <v>62.2</v>
          </cell>
          <cell r="R13">
            <v>2.9</v>
          </cell>
          <cell r="S13">
            <v>1.74</v>
          </cell>
          <cell r="T13">
            <v>-0.81</v>
          </cell>
          <cell r="U13">
            <v>2.97</v>
          </cell>
          <cell r="V13">
            <v>1.1100000000000001</v>
          </cell>
          <cell r="W13">
            <v>84.4</v>
          </cell>
          <cell r="X13">
            <v>2.2999999999999998</v>
          </cell>
          <cell r="Y13">
            <v>85.6</v>
          </cell>
          <cell r="Z13">
            <v>0.4</v>
          </cell>
          <cell r="AA13">
            <v>83.5</v>
          </cell>
          <cell r="AB13">
            <v>-3.1</v>
          </cell>
          <cell r="AC13">
            <v>79.8</v>
          </cell>
          <cell r="AD13">
            <v>23.9</v>
          </cell>
        </row>
        <row r="14">
          <cell r="B14" t="str">
            <v>金融業，保険業</v>
          </cell>
          <cell r="C14">
            <v>99.7</v>
          </cell>
          <cell r="D14">
            <v>6.5</v>
          </cell>
          <cell r="E14">
            <v>118.3</v>
          </cell>
          <cell r="F14">
            <v>-1.2</v>
          </cell>
          <cell r="G14">
            <v>122</v>
          </cell>
          <cell r="H14">
            <v>1.5</v>
          </cell>
          <cell r="I14">
            <v>105</v>
          </cell>
          <cell r="J14">
            <v>-3.1</v>
          </cell>
          <cell r="K14">
            <v>104.8</v>
          </cell>
          <cell r="L14">
            <v>-3.5</v>
          </cell>
          <cell r="M14">
            <v>114</v>
          </cell>
          <cell r="N14">
            <v>6.5</v>
          </cell>
          <cell r="O14">
            <v>106</v>
          </cell>
          <cell r="P14">
            <v>7</v>
          </cell>
          <cell r="Q14">
            <v>0.3</v>
          </cell>
          <cell r="R14">
            <v>-5.9</v>
          </cell>
          <cell r="S14">
            <v>0.3</v>
          </cell>
          <cell r="T14">
            <v>-0.87</v>
          </cell>
          <cell r="U14">
            <v>0</v>
          </cell>
          <cell r="V14">
            <v>-0.06</v>
          </cell>
          <cell r="W14">
            <v>95.8</v>
          </cell>
          <cell r="X14">
            <v>3.1</v>
          </cell>
          <cell r="Y14">
            <v>113.6</v>
          </cell>
          <cell r="Z14">
            <v>-4.5</v>
          </cell>
          <cell r="AA14">
            <v>31.1</v>
          </cell>
          <cell r="AB14">
            <v>-70.599999999999994</v>
          </cell>
          <cell r="AC14">
            <v>24.5</v>
          </cell>
          <cell r="AD14">
            <v>0</v>
          </cell>
        </row>
        <row r="15">
          <cell r="B15" t="str">
            <v>不動産業，物品賃貸業</v>
          </cell>
          <cell r="C15">
            <v>90.3</v>
          </cell>
          <cell r="D15">
            <v>-12.8</v>
          </cell>
          <cell r="E15">
            <v>110.1</v>
          </cell>
          <cell r="F15">
            <v>-4.4000000000000004</v>
          </cell>
          <cell r="G15">
            <v>110.2</v>
          </cell>
          <cell r="H15">
            <v>-2.1</v>
          </cell>
          <cell r="I15">
            <v>107.6</v>
          </cell>
          <cell r="J15">
            <v>12.3</v>
          </cell>
          <cell r="K15">
            <v>106.3</v>
          </cell>
          <cell r="L15">
            <v>13.6</v>
          </cell>
          <cell r="M15">
            <v>162.5</v>
          </cell>
          <cell r="N15">
            <v>-16.2</v>
          </cell>
          <cell r="O15">
            <v>101.2</v>
          </cell>
          <cell r="P15">
            <v>5.4</v>
          </cell>
          <cell r="Q15">
            <v>28.9</v>
          </cell>
          <cell r="R15">
            <v>-11.1</v>
          </cell>
          <cell r="S15">
            <v>0.35</v>
          </cell>
          <cell r="T15">
            <v>0.17</v>
          </cell>
          <cell r="U15">
            <v>0</v>
          </cell>
          <cell r="V15">
            <v>-1.37</v>
          </cell>
          <cell r="W15">
            <v>86.7</v>
          </cell>
          <cell r="X15">
            <v>-15.7</v>
          </cell>
          <cell r="Y15">
            <v>105.8</v>
          </cell>
          <cell r="Z15">
            <v>-7.5</v>
          </cell>
          <cell r="AA15">
            <v>103.7</v>
          </cell>
          <cell r="AB15">
            <v>-51</v>
          </cell>
          <cell r="AC15">
            <v>0</v>
          </cell>
          <cell r="AD15">
            <v>-100</v>
          </cell>
        </row>
        <row r="16">
          <cell r="B16" t="str">
            <v>学術研究，専門・技術サービス業</v>
          </cell>
          <cell r="C16">
            <v>99.5</v>
          </cell>
          <cell r="D16">
            <v>5.9</v>
          </cell>
          <cell r="E16">
            <v>119.8</v>
          </cell>
          <cell r="F16">
            <v>5.8</v>
          </cell>
          <cell r="G16">
            <v>118.4</v>
          </cell>
          <cell r="H16">
            <v>6</v>
          </cell>
          <cell r="I16">
            <v>108.3</v>
          </cell>
          <cell r="J16">
            <v>-3.8</v>
          </cell>
          <cell r="K16">
            <v>107.5</v>
          </cell>
          <cell r="L16">
            <v>-3.8</v>
          </cell>
          <cell r="M16">
            <v>117.5</v>
          </cell>
          <cell r="N16">
            <v>-3.2</v>
          </cell>
          <cell r="O16">
            <v>101.7</v>
          </cell>
          <cell r="P16">
            <v>2.9</v>
          </cell>
          <cell r="Q16">
            <v>5.5</v>
          </cell>
          <cell r="R16">
            <v>-6.4</v>
          </cell>
          <cell r="S16">
            <v>0.06</v>
          </cell>
          <cell r="T16">
            <v>-0.12</v>
          </cell>
          <cell r="U16">
            <v>0.57999999999999996</v>
          </cell>
          <cell r="V16">
            <v>0.57999999999999996</v>
          </cell>
          <cell r="W16">
            <v>95.6</v>
          </cell>
          <cell r="X16">
            <v>2.5</v>
          </cell>
          <cell r="Y16">
            <v>115.1</v>
          </cell>
          <cell r="Z16">
            <v>2.4</v>
          </cell>
          <cell r="AA16">
            <v>143.80000000000001</v>
          </cell>
          <cell r="AB16">
            <v>3.2</v>
          </cell>
          <cell r="AC16">
            <v>0.2</v>
          </cell>
          <cell r="AD16">
            <v>0</v>
          </cell>
        </row>
        <row r="17">
          <cell r="B17" t="str">
            <v>宿泊業，飲食サービス業</v>
          </cell>
          <cell r="C17">
            <v>98.5</v>
          </cell>
          <cell r="D17">
            <v>10.3</v>
          </cell>
          <cell r="E17">
            <v>96.2</v>
          </cell>
          <cell r="F17">
            <v>5.5</v>
          </cell>
          <cell r="G17">
            <v>96.2</v>
          </cell>
          <cell r="H17">
            <v>3.9</v>
          </cell>
          <cell r="I17">
            <v>96.1</v>
          </cell>
          <cell r="J17">
            <v>7.7</v>
          </cell>
          <cell r="K17">
            <v>94.5</v>
          </cell>
          <cell r="L17">
            <v>6.9</v>
          </cell>
          <cell r="M17">
            <v>134.1</v>
          </cell>
          <cell r="N17">
            <v>25</v>
          </cell>
          <cell r="O17">
            <v>87.7</v>
          </cell>
          <cell r="P17">
            <v>-0.6</v>
          </cell>
          <cell r="Q17">
            <v>78.8</v>
          </cell>
          <cell r="R17">
            <v>-5.3</v>
          </cell>
          <cell r="S17">
            <v>2.5099999999999998</v>
          </cell>
          <cell r="T17">
            <v>-1.73</v>
          </cell>
          <cell r="U17">
            <v>2.38</v>
          </cell>
          <cell r="V17">
            <v>-0.73</v>
          </cell>
          <cell r="W17">
            <v>94.6</v>
          </cell>
          <cell r="X17">
            <v>6.7</v>
          </cell>
          <cell r="Y17">
            <v>92.4</v>
          </cell>
          <cell r="Z17">
            <v>2</v>
          </cell>
          <cell r="AA17">
            <v>96.7</v>
          </cell>
          <cell r="AB17">
            <v>48.1</v>
          </cell>
          <cell r="AC17">
            <v>74.599999999999994</v>
          </cell>
          <cell r="AD17">
            <v>225.8</v>
          </cell>
        </row>
        <row r="18">
          <cell r="B18" t="str">
            <v>生活関連サービス業，娯楽業</v>
          </cell>
          <cell r="C18">
            <v>92.6</v>
          </cell>
          <cell r="D18">
            <v>38.6</v>
          </cell>
          <cell r="E18">
            <v>101.5</v>
          </cell>
          <cell r="F18">
            <v>38.700000000000003</v>
          </cell>
          <cell r="G18">
            <v>100.9</v>
          </cell>
          <cell r="H18">
            <v>34.700000000000003</v>
          </cell>
          <cell r="I18">
            <v>110.4</v>
          </cell>
          <cell r="J18">
            <v>29.4</v>
          </cell>
          <cell r="K18">
            <v>109.7</v>
          </cell>
          <cell r="L18">
            <v>22.8</v>
          </cell>
          <cell r="M18">
            <v>118.8</v>
          </cell>
          <cell r="N18">
            <v>351.7</v>
          </cell>
          <cell r="O18">
            <v>93.1</v>
          </cell>
          <cell r="P18">
            <v>0.2</v>
          </cell>
          <cell r="Q18">
            <v>27.3</v>
          </cell>
          <cell r="R18">
            <v>-22.6</v>
          </cell>
          <cell r="S18">
            <v>3.93</v>
          </cell>
          <cell r="T18">
            <v>-2.2000000000000002</v>
          </cell>
          <cell r="U18">
            <v>4.24</v>
          </cell>
          <cell r="V18">
            <v>-0.57999999999999996</v>
          </cell>
          <cell r="W18">
            <v>89</v>
          </cell>
          <cell r="X18">
            <v>34.200000000000003</v>
          </cell>
          <cell r="Y18">
            <v>97.5</v>
          </cell>
          <cell r="Z18">
            <v>34.1</v>
          </cell>
          <cell r="AA18">
            <v>110.2</v>
          </cell>
          <cell r="AB18">
            <v>149.9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95.3</v>
          </cell>
          <cell r="D19">
            <v>2.9</v>
          </cell>
          <cell r="E19">
            <v>116.4</v>
          </cell>
          <cell r="F19">
            <v>3</v>
          </cell>
          <cell r="G19">
            <v>119.1</v>
          </cell>
          <cell r="H19">
            <v>3.3</v>
          </cell>
          <cell r="I19">
            <v>125.7</v>
          </cell>
          <cell r="J19">
            <v>-3.2</v>
          </cell>
          <cell r="K19">
            <v>113.7</v>
          </cell>
          <cell r="L19">
            <v>-0.4</v>
          </cell>
          <cell r="M19">
            <v>314.3</v>
          </cell>
          <cell r="N19">
            <v>-16.8</v>
          </cell>
          <cell r="O19">
            <v>108.4</v>
          </cell>
          <cell r="P19">
            <v>4.4000000000000004</v>
          </cell>
          <cell r="Q19">
            <v>16.7</v>
          </cell>
          <cell r="R19">
            <v>1.7</v>
          </cell>
          <cell r="S19">
            <v>0.6</v>
          </cell>
          <cell r="T19">
            <v>0.56000000000000005</v>
          </cell>
          <cell r="U19">
            <v>0.66</v>
          </cell>
          <cell r="V19">
            <v>-0.26</v>
          </cell>
          <cell r="W19">
            <v>91.5</v>
          </cell>
          <cell r="X19">
            <v>-0.5</v>
          </cell>
          <cell r="Y19">
            <v>111.8</v>
          </cell>
          <cell r="Z19">
            <v>-0.4</v>
          </cell>
          <cell r="AA19">
            <v>29.7</v>
          </cell>
          <cell r="AB19">
            <v>-25.2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76.099999999999994</v>
          </cell>
          <cell r="D20">
            <v>-3.1</v>
          </cell>
          <cell r="E20">
            <v>92.6</v>
          </cell>
          <cell r="F20">
            <v>-3.1</v>
          </cell>
          <cell r="G20">
            <v>91.3</v>
          </cell>
          <cell r="H20">
            <v>-1.6</v>
          </cell>
          <cell r="I20">
            <v>94.6</v>
          </cell>
          <cell r="J20">
            <v>-1.9</v>
          </cell>
          <cell r="K20">
            <v>94.5</v>
          </cell>
          <cell r="L20">
            <v>-1.3</v>
          </cell>
          <cell r="M20">
            <v>97.9</v>
          </cell>
          <cell r="N20">
            <v>-16.3</v>
          </cell>
          <cell r="O20">
            <v>98.8</v>
          </cell>
          <cell r="P20">
            <v>1.4</v>
          </cell>
          <cell r="Q20">
            <v>22.5</v>
          </cell>
          <cell r="R20">
            <v>1</v>
          </cell>
          <cell r="S20">
            <v>1.37</v>
          </cell>
          <cell r="T20">
            <v>1.03</v>
          </cell>
          <cell r="U20">
            <v>1.82</v>
          </cell>
          <cell r="V20">
            <v>0.33</v>
          </cell>
          <cell r="W20">
            <v>73.099999999999994</v>
          </cell>
          <cell r="X20">
            <v>-6.3</v>
          </cell>
          <cell r="Y20">
            <v>89</v>
          </cell>
          <cell r="Z20">
            <v>-6.2</v>
          </cell>
          <cell r="AA20">
            <v>130.19999999999999</v>
          </cell>
          <cell r="AB20">
            <v>-24.3</v>
          </cell>
          <cell r="AC20">
            <v>1.6</v>
          </cell>
          <cell r="AD20">
            <v>-15.8</v>
          </cell>
        </row>
        <row r="21">
          <cell r="B21" t="str">
            <v>複合サービス事業</v>
          </cell>
          <cell r="C21">
            <v>74.2</v>
          </cell>
          <cell r="D21">
            <v>1.2</v>
          </cell>
          <cell r="E21">
            <v>90.3</v>
          </cell>
          <cell r="F21">
            <v>1.2</v>
          </cell>
          <cell r="G21">
            <v>92.6</v>
          </cell>
          <cell r="H21">
            <v>4.3</v>
          </cell>
          <cell r="I21">
            <v>96</v>
          </cell>
          <cell r="J21">
            <v>-6.8</v>
          </cell>
          <cell r="K21">
            <v>97.9</v>
          </cell>
          <cell r="L21">
            <v>-6</v>
          </cell>
          <cell r="M21">
            <v>64.5</v>
          </cell>
          <cell r="N21">
            <v>-24</v>
          </cell>
          <cell r="O21">
            <v>94.4</v>
          </cell>
          <cell r="P21">
            <v>-4.3</v>
          </cell>
          <cell r="Q21">
            <v>5.6</v>
          </cell>
          <cell r="R21">
            <v>3.6</v>
          </cell>
          <cell r="S21">
            <v>1.91</v>
          </cell>
          <cell r="T21">
            <v>0.6</v>
          </cell>
          <cell r="U21">
            <v>2.15</v>
          </cell>
          <cell r="V21">
            <v>-0.17</v>
          </cell>
          <cell r="W21">
            <v>71.3</v>
          </cell>
          <cell r="X21">
            <v>-2.1</v>
          </cell>
          <cell r="Y21">
            <v>86.7</v>
          </cell>
          <cell r="Z21">
            <v>-2.1</v>
          </cell>
          <cell r="AA21">
            <v>53.2</v>
          </cell>
          <cell r="AB21">
            <v>-44</v>
          </cell>
          <cell r="AC21">
            <v>0.1</v>
          </cell>
          <cell r="AD21">
            <v>-83.3</v>
          </cell>
        </row>
        <row r="22">
          <cell r="B22" t="str">
            <v>サービス業（他に分類されないもの）</v>
          </cell>
          <cell r="C22">
            <v>93.1</v>
          </cell>
          <cell r="D22">
            <v>-2.8</v>
          </cell>
          <cell r="E22">
            <v>102.4</v>
          </cell>
          <cell r="F22">
            <v>-1.8</v>
          </cell>
          <cell r="G22">
            <v>101.1</v>
          </cell>
          <cell r="H22">
            <v>-1.7</v>
          </cell>
          <cell r="I22">
            <v>104.8</v>
          </cell>
          <cell r="J22">
            <v>-2.5</v>
          </cell>
          <cell r="K22">
            <v>103.5</v>
          </cell>
          <cell r="L22">
            <v>-2.5</v>
          </cell>
          <cell r="M22">
            <v>126.6</v>
          </cell>
          <cell r="N22">
            <v>-1.9</v>
          </cell>
          <cell r="O22">
            <v>97.8</v>
          </cell>
          <cell r="P22">
            <v>-3.6</v>
          </cell>
          <cell r="Q22">
            <v>33.799999999999997</v>
          </cell>
          <cell r="R22">
            <v>3.9</v>
          </cell>
          <cell r="S22">
            <v>3.46</v>
          </cell>
          <cell r="T22">
            <v>1.05</v>
          </cell>
          <cell r="U22">
            <v>3.79</v>
          </cell>
          <cell r="V22">
            <v>0.43</v>
          </cell>
          <cell r="W22">
            <v>89.4</v>
          </cell>
          <cell r="X22">
            <v>-6</v>
          </cell>
          <cell r="Y22">
            <v>98.4</v>
          </cell>
          <cell r="Z22">
            <v>-5</v>
          </cell>
          <cell r="AA22">
            <v>118.2</v>
          </cell>
          <cell r="AB22">
            <v>-4.0999999999999996</v>
          </cell>
          <cell r="AC22">
            <v>19</v>
          </cell>
          <cell r="AD22">
            <v>-29.1</v>
          </cell>
        </row>
        <row r="23">
          <cell r="B23" t="str">
            <v>食料品・たばこ</v>
          </cell>
          <cell r="C23">
            <v>105.2</v>
          </cell>
          <cell r="D23">
            <v>4.5</v>
          </cell>
          <cell r="E23">
            <v>103.8</v>
          </cell>
          <cell r="F23">
            <v>-6.9</v>
          </cell>
          <cell r="G23">
            <v>103.4</v>
          </cell>
          <cell r="H23">
            <v>-5.4</v>
          </cell>
          <cell r="I23">
            <v>94.2</v>
          </cell>
          <cell r="J23">
            <v>-1.2</v>
          </cell>
          <cell r="K23">
            <v>94.6</v>
          </cell>
          <cell r="L23">
            <v>0</v>
          </cell>
          <cell r="M23">
            <v>88.2</v>
          </cell>
          <cell r="N23">
            <v>-15.4</v>
          </cell>
          <cell r="O23">
            <v>92.1</v>
          </cell>
          <cell r="P23">
            <v>-3.1</v>
          </cell>
          <cell r="Q23">
            <v>16.899999999999999</v>
          </cell>
          <cell r="R23">
            <v>-5.6</v>
          </cell>
          <cell r="S23">
            <v>1.38</v>
          </cell>
          <cell r="T23">
            <v>0.2</v>
          </cell>
          <cell r="U23">
            <v>3.17</v>
          </cell>
          <cell r="V23">
            <v>2.1800000000000002</v>
          </cell>
          <cell r="W23">
            <v>101.1</v>
          </cell>
          <cell r="X23">
            <v>1.1000000000000001</v>
          </cell>
          <cell r="Y23">
            <v>99.7</v>
          </cell>
          <cell r="Z23">
            <v>-9.9</v>
          </cell>
          <cell r="AA23">
            <v>108.9</v>
          </cell>
          <cell r="AB23">
            <v>-21.5</v>
          </cell>
          <cell r="AC23">
            <v>83.9</v>
          </cell>
          <cell r="AD23">
            <v>132.4</v>
          </cell>
        </row>
        <row r="24">
          <cell r="B24" t="str">
            <v>繊維工業</v>
          </cell>
          <cell r="C24">
            <v>120.6</v>
          </cell>
          <cell r="D24">
            <v>2.2000000000000002</v>
          </cell>
          <cell r="E24">
            <v>137.69999999999999</v>
          </cell>
          <cell r="F24">
            <v>2.5</v>
          </cell>
          <cell r="G24">
            <v>127.5</v>
          </cell>
          <cell r="H24">
            <v>1.1000000000000001</v>
          </cell>
          <cell r="I24">
            <v>99.9</v>
          </cell>
          <cell r="J24">
            <v>-1.4</v>
          </cell>
          <cell r="K24">
            <v>97.1</v>
          </cell>
          <cell r="L24">
            <v>-0.6</v>
          </cell>
          <cell r="M24">
            <v>156.4</v>
          </cell>
          <cell r="N24">
            <v>-10.3</v>
          </cell>
          <cell r="O24">
            <v>98.9</v>
          </cell>
          <cell r="P24">
            <v>2</v>
          </cell>
          <cell r="Q24">
            <v>4.5</v>
          </cell>
          <cell r="R24">
            <v>1.7</v>
          </cell>
          <cell r="S24">
            <v>2.57</v>
          </cell>
          <cell r="T24">
            <v>2.0299999999999998</v>
          </cell>
          <cell r="U24">
            <v>1.38</v>
          </cell>
          <cell r="V24">
            <v>0.51</v>
          </cell>
          <cell r="W24">
            <v>115.9</v>
          </cell>
          <cell r="X24">
            <v>-1.1000000000000001</v>
          </cell>
          <cell r="Y24">
            <v>132.30000000000001</v>
          </cell>
          <cell r="Z24">
            <v>-0.8</v>
          </cell>
          <cell r="AA24">
            <v>353.5</v>
          </cell>
          <cell r="AB24">
            <v>14.7</v>
          </cell>
          <cell r="AC24">
            <v>0</v>
          </cell>
          <cell r="AD24">
            <v>-100</v>
          </cell>
        </row>
        <row r="25">
          <cell r="B25" t="str">
            <v>木材・木製品</v>
          </cell>
          <cell r="C25">
            <v>143.30000000000001</v>
          </cell>
          <cell r="D25">
            <v>-17.8</v>
          </cell>
          <cell r="E25">
            <v>115.1</v>
          </cell>
          <cell r="F25">
            <v>-2</v>
          </cell>
          <cell r="G25">
            <v>115.6</v>
          </cell>
          <cell r="H25">
            <v>1.2</v>
          </cell>
          <cell r="I25">
            <v>97.2</v>
          </cell>
          <cell r="J25">
            <v>-6.7</v>
          </cell>
          <cell r="K25">
            <v>101.3</v>
          </cell>
          <cell r="L25">
            <v>-2.1</v>
          </cell>
          <cell r="M25">
            <v>65.7</v>
          </cell>
          <cell r="N25">
            <v>-40.299999999999997</v>
          </cell>
          <cell r="O25">
            <v>96</v>
          </cell>
          <cell r="P25">
            <v>0</v>
          </cell>
          <cell r="Q25">
            <v>10.6</v>
          </cell>
          <cell r="R25">
            <v>6</v>
          </cell>
          <cell r="S25">
            <v>0.16</v>
          </cell>
          <cell r="T25">
            <v>-1.33</v>
          </cell>
          <cell r="U25">
            <v>0.39</v>
          </cell>
          <cell r="V25">
            <v>-0.71</v>
          </cell>
          <cell r="W25">
            <v>137.69999999999999</v>
          </cell>
          <cell r="X25">
            <v>-20.5</v>
          </cell>
          <cell r="Y25">
            <v>110.6</v>
          </cell>
          <cell r="Z25">
            <v>-5.0999999999999996</v>
          </cell>
          <cell r="AA25">
            <v>111.3</v>
          </cell>
          <cell r="AB25">
            <v>-23.1</v>
          </cell>
          <cell r="AC25">
            <v>176.5</v>
          </cell>
          <cell r="AD25">
            <v>-39.1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102.3</v>
          </cell>
          <cell r="D28">
            <v>-22.4</v>
          </cell>
          <cell r="E28">
            <v>116.9</v>
          </cell>
          <cell r="F28">
            <v>-22.4</v>
          </cell>
          <cell r="G28">
            <v>109.9</v>
          </cell>
          <cell r="H28">
            <v>-21.6</v>
          </cell>
          <cell r="I28">
            <v>101.8</v>
          </cell>
          <cell r="J28">
            <v>25.7</v>
          </cell>
          <cell r="K28">
            <v>99.8</v>
          </cell>
          <cell r="L28">
            <v>19.399999999999999</v>
          </cell>
          <cell r="M28">
            <v>127.8</v>
          </cell>
          <cell r="N28">
            <v>171.9</v>
          </cell>
          <cell r="O28">
            <v>99.8</v>
          </cell>
          <cell r="P28">
            <v>-1.3</v>
          </cell>
          <cell r="Q28">
            <v>11.1</v>
          </cell>
          <cell r="R28">
            <v>1</v>
          </cell>
          <cell r="S28">
            <v>0</v>
          </cell>
          <cell r="T28">
            <v>0</v>
          </cell>
          <cell r="U28">
            <v>3.02</v>
          </cell>
          <cell r="V28">
            <v>2.15</v>
          </cell>
          <cell r="W28">
            <v>98.3</v>
          </cell>
          <cell r="X28">
            <v>-24.9</v>
          </cell>
          <cell r="Y28">
            <v>112.3</v>
          </cell>
          <cell r="Z28">
            <v>-24.9</v>
          </cell>
          <cell r="AA28">
            <v>205.4</v>
          </cell>
          <cell r="AB28">
            <v>-27.7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87.5</v>
          </cell>
          <cell r="D29">
            <v>1.2</v>
          </cell>
          <cell r="E29">
            <v>115.4</v>
          </cell>
          <cell r="F29">
            <v>1.2</v>
          </cell>
          <cell r="G29">
            <v>116.2</v>
          </cell>
          <cell r="H29">
            <v>4.0999999999999996</v>
          </cell>
          <cell r="I29">
            <v>102.1</v>
          </cell>
          <cell r="J29">
            <v>-1.4</v>
          </cell>
          <cell r="K29">
            <v>100.4</v>
          </cell>
          <cell r="L29">
            <v>-0.4</v>
          </cell>
          <cell r="M29">
            <v>117.5</v>
          </cell>
          <cell r="N29">
            <v>-9.5</v>
          </cell>
          <cell r="O29">
            <v>106.3</v>
          </cell>
          <cell r="P29">
            <v>-3.3</v>
          </cell>
          <cell r="Q29">
            <v>1.6</v>
          </cell>
          <cell r="R29">
            <v>0.3</v>
          </cell>
          <cell r="S29">
            <v>2.2200000000000002</v>
          </cell>
          <cell r="T29">
            <v>0.94</v>
          </cell>
          <cell r="U29">
            <v>0.78</v>
          </cell>
          <cell r="V29">
            <v>0.52</v>
          </cell>
          <cell r="W29">
            <v>84.1</v>
          </cell>
          <cell r="X29">
            <v>-2.1</v>
          </cell>
          <cell r="Y29">
            <v>110.9</v>
          </cell>
          <cell r="Z29">
            <v>-2</v>
          </cell>
          <cell r="AA29">
            <v>110.5</v>
          </cell>
          <cell r="AB29">
            <v>-14.4</v>
          </cell>
          <cell r="AC29">
            <v>0</v>
          </cell>
          <cell r="AD29">
            <v>0</v>
          </cell>
        </row>
        <row r="30">
          <cell r="B30" t="str">
            <v>プラスチック製品</v>
          </cell>
          <cell r="C30">
            <v>105.7</v>
          </cell>
          <cell r="D30">
            <v>-11.6</v>
          </cell>
          <cell r="E30">
            <v>114.8</v>
          </cell>
          <cell r="F30">
            <v>-12.8</v>
          </cell>
          <cell r="G30">
            <v>111.3</v>
          </cell>
          <cell r="H30">
            <v>-9.1</v>
          </cell>
          <cell r="I30">
            <v>109.9</v>
          </cell>
          <cell r="J30">
            <v>-3.2</v>
          </cell>
          <cell r="K30">
            <v>109.3</v>
          </cell>
          <cell r="L30">
            <v>-0.5</v>
          </cell>
          <cell r="M30">
            <v>118.9</v>
          </cell>
          <cell r="N30">
            <v>-29</v>
          </cell>
          <cell r="O30">
            <v>299.7</v>
          </cell>
          <cell r="P30">
            <v>2.4</v>
          </cell>
          <cell r="Q30">
            <v>21.7</v>
          </cell>
          <cell r="R30">
            <v>18.7</v>
          </cell>
          <cell r="S30">
            <v>1.8</v>
          </cell>
          <cell r="T30">
            <v>-1.65</v>
          </cell>
          <cell r="U30">
            <v>0.73</v>
          </cell>
          <cell r="V30">
            <v>0.03</v>
          </cell>
          <cell r="W30">
            <v>101.5</v>
          </cell>
          <cell r="X30">
            <v>-14.6</v>
          </cell>
          <cell r="Y30">
            <v>110.3</v>
          </cell>
          <cell r="Z30">
            <v>-15.6</v>
          </cell>
          <cell r="AA30">
            <v>159.69999999999999</v>
          </cell>
          <cell r="AB30">
            <v>-35.299999999999997</v>
          </cell>
          <cell r="AC30">
            <v>5</v>
          </cell>
          <cell r="AD30">
            <v>0</v>
          </cell>
        </row>
        <row r="31">
          <cell r="B31" t="str">
            <v>ゴム製品</v>
          </cell>
          <cell r="C31">
            <v>95.5</v>
          </cell>
          <cell r="D31">
            <v>1.5</v>
          </cell>
          <cell r="E31">
            <v>123</v>
          </cell>
          <cell r="F31">
            <v>1.6</v>
          </cell>
          <cell r="G31">
            <v>114.2</v>
          </cell>
          <cell r="H31">
            <v>3.7</v>
          </cell>
          <cell r="I31">
            <v>111.1</v>
          </cell>
          <cell r="J31">
            <v>0.2</v>
          </cell>
          <cell r="K31">
            <v>105.7</v>
          </cell>
          <cell r="L31">
            <v>2.2000000000000002</v>
          </cell>
          <cell r="M31">
            <v>169.1</v>
          </cell>
          <cell r="N31">
            <v>-11.6</v>
          </cell>
          <cell r="O31">
            <v>98.3</v>
          </cell>
          <cell r="P31">
            <v>-0.1</v>
          </cell>
          <cell r="Q31">
            <v>1.6</v>
          </cell>
          <cell r="R31">
            <v>-0.4</v>
          </cell>
          <cell r="S31">
            <v>0.69</v>
          </cell>
          <cell r="T31">
            <v>0.15</v>
          </cell>
          <cell r="U31">
            <v>0.4</v>
          </cell>
          <cell r="V31">
            <v>0</v>
          </cell>
          <cell r="W31">
            <v>91.7</v>
          </cell>
          <cell r="X31">
            <v>-1.8</v>
          </cell>
          <cell r="Y31">
            <v>118.2</v>
          </cell>
          <cell r="Z31">
            <v>-1.7</v>
          </cell>
          <cell r="AA31">
            <v>173.6</v>
          </cell>
          <cell r="AB31">
            <v>-6</v>
          </cell>
          <cell r="AC31">
            <v>0</v>
          </cell>
          <cell r="AD31">
            <v>0</v>
          </cell>
        </row>
        <row r="32">
          <cell r="B32" t="str">
            <v>窯業・土石製品</v>
          </cell>
          <cell r="C32">
            <v>90.6</v>
          </cell>
          <cell r="D32">
            <v>-2.1</v>
          </cell>
          <cell r="E32">
            <v>90.6</v>
          </cell>
          <cell r="F32">
            <v>-10.1</v>
          </cell>
          <cell r="G32">
            <v>95.5</v>
          </cell>
          <cell r="H32">
            <v>-7.6</v>
          </cell>
          <cell r="I32">
            <v>89.1</v>
          </cell>
          <cell r="J32">
            <v>-12.1</v>
          </cell>
          <cell r="K32">
            <v>93.3</v>
          </cell>
          <cell r="L32">
            <v>-9.1999999999999993</v>
          </cell>
          <cell r="M32">
            <v>31.3</v>
          </cell>
          <cell r="N32">
            <v>-62.7</v>
          </cell>
          <cell r="O32">
            <v>77.3</v>
          </cell>
          <cell r="P32">
            <v>-0.3</v>
          </cell>
          <cell r="Q32">
            <v>15.3</v>
          </cell>
          <cell r="R32">
            <v>1.6</v>
          </cell>
          <cell r="S32">
            <v>0.27</v>
          </cell>
          <cell r="T32">
            <v>0.27</v>
          </cell>
          <cell r="U32">
            <v>0.27</v>
          </cell>
          <cell r="V32">
            <v>0.27</v>
          </cell>
          <cell r="W32">
            <v>87</v>
          </cell>
          <cell r="X32">
            <v>-5.3</v>
          </cell>
          <cell r="Y32">
            <v>87</v>
          </cell>
          <cell r="Z32">
            <v>-13.1</v>
          </cell>
          <cell r="AA32">
            <v>29.9</v>
          </cell>
          <cell r="AB32">
            <v>-56.8</v>
          </cell>
          <cell r="AC32">
            <v>60.5</v>
          </cell>
          <cell r="AD32">
            <v>91.5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81.599999999999994</v>
          </cell>
          <cell r="D35">
            <v>9.1999999999999993</v>
          </cell>
          <cell r="E35">
            <v>90.9</v>
          </cell>
          <cell r="F35">
            <v>9.3000000000000007</v>
          </cell>
          <cell r="G35">
            <v>85.4</v>
          </cell>
          <cell r="H35">
            <v>8.4</v>
          </cell>
          <cell r="I35">
            <v>98</v>
          </cell>
          <cell r="J35">
            <v>-1.5</v>
          </cell>
          <cell r="K35">
            <v>93.5</v>
          </cell>
          <cell r="L35">
            <v>-3.3</v>
          </cell>
          <cell r="M35">
            <v>155.80000000000001</v>
          </cell>
          <cell r="N35">
            <v>14.7</v>
          </cell>
          <cell r="O35">
            <v>155.30000000000001</v>
          </cell>
          <cell r="P35">
            <v>3.1</v>
          </cell>
          <cell r="Q35">
            <v>19.600000000000001</v>
          </cell>
          <cell r="R35">
            <v>2</v>
          </cell>
          <cell r="S35">
            <v>2.04</v>
          </cell>
          <cell r="T35">
            <v>0</v>
          </cell>
          <cell r="U35">
            <v>3.23</v>
          </cell>
          <cell r="V35">
            <v>1.02</v>
          </cell>
          <cell r="W35">
            <v>78.400000000000006</v>
          </cell>
          <cell r="X35">
            <v>5.7</v>
          </cell>
          <cell r="Y35">
            <v>87.3</v>
          </cell>
          <cell r="Z35">
            <v>5.7</v>
          </cell>
          <cell r="AA35">
            <v>194.2</v>
          </cell>
          <cell r="AB35">
            <v>17.7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91.2</v>
          </cell>
          <cell r="D38">
            <v>-6.1</v>
          </cell>
          <cell r="E38">
            <v>111.1</v>
          </cell>
          <cell r="F38">
            <v>1</v>
          </cell>
          <cell r="G38">
            <v>110.6</v>
          </cell>
          <cell r="H38">
            <v>4.2</v>
          </cell>
          <cell r="I38">
            <v>98.7</v>
          </cell>
          <cell r="J38">
            <v>-8.6</v>
          </cell>
          <cell r="K38">
            <v>98.2</v>
          </cell>
          <cell r="L38">
            <v>-8.1</v>
          </cell>
          <cell r="M38">
            <v>106.2</v>
          </cell>
          <cell r="N38">
            <v>-18.100000000000001</v>
          </cell>
          <cell r="O38">
            <v>207.8</v>
          </cell>
          <cell r="P38">
            <v>-13.8</v>
          </cell>
          <cell r="Q38">
            <v>2.7</v>
          </cell>
          <cell r="R38">
            <v>-2.7</v>
          </cell>
          <cell r="S38">
            <v>0.28000000000000003</v>
          </cell>
          <cell r="T38">
            <v>-0.3</v>
          </cell>
          <cell r="U38">
            <v>0.17</v>
          </cell>
          <cell r="V38">
            <v>-0.41</v>
          </cell>
          <cell r="W38">
            <v>87.6</v>
          </cell>
          <cell r="X38">
            <v>-9.1</v>
          </cell>
          <cell r="Y38">
            <v>106.7</v>
          </cell>
          <cell r="Z38">
            <v>-2.2999999999999998</v>
          </cell>
          <cell r="AA38">
            <v>115.9</v>
          </cell>
          <cell r="AB38">
            <v>-24.4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74</v>
          </cell>
          <cell r="D39">
            <v>-3</v>
          </cell>
          <cell r="E39">
            <v>84.4</v>
          </cell>
          <cell r="F39">
            <v>-2</v>
          </cell>
          <cell r="G39">
            <v>83.3</v>
          </cell>
          <cell r="H39">
            <v>1.6</v>
          </cell>
          <cell r="I39">
            <v>101.6</v>
          </cell>
          <cell r="J39">
            <v>-4.8</v>
          </cell>
          <cell r="K39">
            <v>102.3</v>
          </cell>
          <cell r="L39">
            <v>-1.8</v>
          </cell>
          <cell r="M39">
            <v>94.7</v>
          </cell>
          <cell r="N39">
            <v>-27.9</v>
          </cell>
          <cell r="O39">
            <v>77.400000000000006</v>
          </cell>
          <cell r="P39">
            <v>0.8</v>
          </cell>
          <cell r="Q39">
            <v>6</v>
          </cell>
          <cell r="R39">
            <v>3</v>
          </cell>
          <cell r="S39">
            <v>1.26</v>
          </cell>
          <cell r="T39">
            <v>0.88</v>
          </cell>
          <cell r="U39">
            <v>0.61</v>
          </cell>
          <cell r="V39">
            <v>-0.18</v>
          </cell>
          <cell r="W39">
            <v>71.099999999999994</v>
          </cell>
          <cell r="X39">
            <v>-6.2</v>
          </cell>
          <cell r="Y39">
            <v>81.099999999999994</v>
          </cell>
          <cell r="Z39">
            <v>-5.0999999999999996</v>
          </cell>
          <cell r="AA39">
            <v>93.2</v>
          </cell>
          <cell r="AB39">
            <v>-21.9</v>
          </cell>
          <cell r="AC39">
            <v>0.2</v>
          </cell>
          <cell r="AD39">
            <v>-95.9</v>
          </cell>
        </row>
        <row r="40">
          <cell r="B40" t="str">
            <v>電気機械器具</v>
          </cell>
          <cell r="C40">
            <v>129.5</v>
          </cell>
          <cell r="D40">
            <v>4.3</v>
          </cell>
          <cell r="E40">
            <v>145.6</v>
          </cell>
          <cell r="F40">
            <v>4.2</v>
          </cell>
          <cell r="G40">
            <v>141.9</v>
          </cell>
          <cell r="H40">
            <v>4.5999999999999996</v>
          </cell>
          <cell r="I40">
            <v>107.2</v>
          </cell>
          <cell r="J40">
            <v>-4.9000000000000004</v>
          </cell>
          <cell r="K40">
            <v>104.5</v>
          </cell>
          <cell r="L40">
            <v>1.2</v>
          </cell>
          <cell r="M40">
            <v>164.3</v>
          </cell>
          <cell r="N40">
            <v>-45.5</v>
          </cell>
          <cell r="O40">
            <v>89.3</v>
          </cell>
          <cell r="P40">
            <v>-3.8</v>
          </cell>
          <cell r="Q40">
            <v>4</v>
          </cell>
          <cell r="R40">
            <v>-8.6999999999999993</v>
          </cell>
          <cell r="S40">
            <v>0.2</v>
          </cell>
          <cell r="T40">
            <v>0.11</v>
          </cell>
          <cell r="U40">
            <v>0.3</v>
          </cell>
          <cell r="V40">
            <v>-0.92</v>
          </cell>
          <cell r="W40">
            <v>124.4</v>
          </cell>
          <cell r="X40">
            <v>0.9</v>
          </cell>
          <cell r="Y40">
            <v>139.9</v>
          </cell>
          <cell r="Z40">
            <v>0.9</v>
          </cell>
          <cell r="AA40">
            <v>258.2</v>
          </cell>
          <cell r="AB40">
            <v>-0.7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98.2</v>
          </cell>
          <cell r="D42">
            <v>-0.2</v>
          </cell>
          <cell r="E42">
            <v>126.5</v>
          </cell>
          <cell r="F42">
            <v>-0.3</v>
          </cell>
          <cell r="G42">
            <v>115.9</v>
          </cell>
          <cell r="H42">
            <v>0.3</v>
          </cell>
          <cell r="I42">
            <v>126.9</v>
          </cell>
          <cell r="J42">
            <v>-0.5</v>
          </cell>
          <cell r="K42">
            <v>120.6</v>
          </cell>
          <cell r="L42">
            <v>0.8</v>
          </cell>
          <cell r="M42">
            <v>205.5</v>
          </cell>
          <cell r="N42">
            <v>-9.3000000000000007</v>
          </cell>
          <cell r="O42">
            <v>71.7</v>
          </cell>
          <cell r="P42">
            <v>-3.2</v>
          </cell>
          <cell r="Q42">
            <v>0.3</v>
          </cell>
          <cell r="R42">
            <v>-1</v>
          </cell>
          <cell r="S42">
            <v>1.25</v>
          </cell>
          <cell r="T42">
            <v>-0.73</v>
          </cell>
          <cell r="U42">
            <v>0.96</v>
          </cell>
          <cell r="V42">
            <v>0.16</v>
          </cell>
          <cell r="W42">
            <v>94.3</v>
          </cell>
          <cell r="X42">
            <v>-3.5</v>
          </cell>
          <cell r="Y42">
            <v>121.5</v>
          </cell>
          <cell r="Z42">
            <v>-3.6</v>
          </cell>
          <cell r="AA42">
            <v>292.60000000000002</v>
          </cell>
          <cell r="AB42">
            <v>-3.4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145.4</v>
          </cell>
          <cell r="D43">
            <v>2.4</v>
          </cell>
          <cell r="E43">
            <v>124.7</v>
          </cell>
          <cell r="F43">
            <v>2.5</v>
          </cell>
          <cell r="G43">
            <v>119.6</v>
          </cell>
          <cell r="H43">
            <v>7.7</v>
          </cell>
          <cell r="I43">
            <v>111.7</v>
          </cell>
          <cell r="J43">
            <v>-1</v>
          </cell>
          <cell r="K43">
            <v>104.1</v>
          </cell>
          <cell r="L43">
            <v>3.3</v>
          </cell>
          <cell r="M43">
            <v>214.4</v>
          </cell>
          <cell r="N43">
            <v>-22.6</v>
          </cell>
          <cell r="O43">
            <v>87</v>
          </cell>
          <cell r="P43">
            <v>-5.3</v>
          </cell>
          <cell r="Q43">
            <v>5.2</v>
          </cell>
          <cell r="R43">
            <v>-9.6999999999999993</v>
          </cell>
          <cell r="S43">
            <v>0</v>
          </cell>
          <cell r="T43">
            <v>0</v>
          </cell>
          <cell r="U43">
            <v>1.2</v>
          </cell>
          <cell r="V43">
            <v>-0.3</v>
          </cell>
          <cell r="W43">
            <v>139.69999999999999</v>
          </cell>
          <cell r="X43">
            <v>-0.9</v>
          </cell>
          <cell r="Y43">
            <v>119.8</v>
          </cell>
          <cell r="Z43">
            <v>-0.8</v>
          </cell>
          <cell r="AA43">
            <v>195.8</v>
          </cell>
          <cell r="AB43">
            <v>-26.9</v>
          </cell>
          <cell r="AC43">
            <v>137</v>
          </cell>
          <cell r="AD43">
            <v>1.9</v>
          </cell>
        </row>
        <row r="44">
          <cell r="B44" t="str">
            <v>Ｅ一括分１</v>
          </cell>
          <cell r="C44">
            <v>77.900000000000006</v>
          </cell>
          <cell r="D44">
            <v>-0.4</v>
          </cell>
          <cell r="E44">
            <v>93.2</v>
          </cell>
          <cell r="F44">
            <v>0</v>
          </cell>
          <cell r="G44">
            <v>89.9</v>
          </cell>
          <cell r="H44">
            <v>0.1</v>
          </cell>
          <cell r="I44">
            <v>100.2</v>
          </cell>
          <cell r="J44">
            <v>2.6</v>
          </cell>
          <cell r="K44">
            <v>100.5</v>
          </cell>
          <cell r="L44">
            <v>4.5</v>
          </cell>
          <cell r="M44">
            <v>96.1</v>
          </cell>
          <cell r="N44">
            <v>-16.899999999999999</v>
          </cell>
          <cell r="O44">
            <v>136.6</v>
          </cell>
          <cell r="P44">
            <v>-1.7</v>
          </cell>
          <cell r="Q44">
            <v>3</v>
          </cell>
          <cell r="R44">
            <v>0.9</v>
          </cell>
          <cell r="S44">
            <v>0.36</v>
          </cell>
          <cell r="T44">
            <v>0.36</v>
          </cell>
          <cell r="U44">
            <v>0</v>
          </cell>
          <cell r="V44">
            <v>-0.59</v>
          </cell>
          <cell r="W44">
            <v>74.8</v>
          </cell>
          <cell r="X44">
            <v>-3.7</v>
          </cell>
          <cell r="Y44">
            <v>89.5</v>
          </cell>
          <cell r="Z44">
            <v>-3.3</v>
          </cell>
          <cell r="AA44">
            <v>130.4</v>
          </cell>
          <cell r="AB44">
            <v>0.1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117.8</v>
          </cell>
          <cell r="D47">
            <v>8.8000000000000007</v>
          </cell>
          <cell r="E47">
            <v>110.8</v>
          </cell>
          <cell r="F47">
            <v>5.8</v>
          </cell>
          <cell r="G47">
            <v>110.3</v>
          </cell>
          <cell r="H47">
            <v>3.6</v>
          </cell>
          <cell r="I47">
            <v>101.2</v>
          </cell>
          <cell r="J47">
            <v>1.6</v>
          </cell>
          <cell r="K47">
            <v>99.3</v>
          </cell>
          <cell r="L47">
            <v>-0.2</v>
          </cell>
          <cell r="M47">
            <v>144.80000000000001</v>
          </cell>
          <cell r="N47">
            <v>40.6</v>
          </cell>
          <cell r="O47">
            <v>99.3</v>
          </cell>
          <cell r="P47">
            <v>1.6</v>
          </cell>
          <cell r="Q47">
            <v>20.6</v>
          </cell>
          <cell r="R47">
            <v>4.4000000000000004</v>
          </cell>
          <cell r="S47">
            <v>2.4700000000000002</v>
          </cell>
          <cell r="T47">
            <v>1.72</v>
          </cell>
          <cell r="U47">
            <v>0.68</v>
          </cell>
          <cell r="V47">
            <v>-0.94</v>
          </cell>
          <cell r="W47">
            <v>113.2</v>
          </cell>
          <cell r="X47">
            <v>5.3</v>
          </cell>
          <cell r="Y47">
            <v>106.4</v>
          </cell>
          <cell r="Z47">
            <v>2.2999999999999998</v>
          </cell>
          <cell r="AA47">
            <v>117.6</v>
          </cell>
          <cell r="AB47">
            <v>54.5</v>
          </cell>
          <cell r="AC47">
            <v>84.4</v>
          </cell>
          <cell r="AD47">
            <v>18</v>
          </cell>
        </row>
        <row r="48">
          <cell r="B48" t="str">
            <v>小売業</v>
          </cell>
          <cell r="C48">
            <v>72.599999999999994</v>
          </cell>
          <cell r="D48">
            <v>5.0999999999999996</v>
          </cell>
          <cell r="E48">
            <v>79.400000000000006</v>
          </cell>
          <cell r="F48">
            <v>3.4</v>
          </cell>
          <cell r="G48">
            <v>80.2</v>
          </cell>
          <cell r="H48">
            <v>5.4</v>
          </cell>
          <cell r="I48">
            <v>86.3</v>
          </cell>
          <cell r="J48">
            <v>0</v>
          </cell>
          <cell r="K48">
            <v>85.6</v>
          </cell>
          <cell r="L48">
            <v>0.8</v>
          </cell>
          <cell r="M48">
            <v>101.8</v>
          </cell>
          <cell r="N48">
            <v>-14.9</v>
          </cell>
          <cell r="O48">
            <v>104.5</v>
          </cell>
          <cell r="P48">
            <v>2.6</v>
          </cell>
          <cell r="Q48">
            <v>74.400000000000006</v>
          </cell>
          <cell r="R48">
            <v>2.2999999999999998</v>
          </cell>
          <cell r="S48">
            <v>1.53</v>
          </cell>
          <cell r="T48">
            <v>-1.57</v>
          </cell>
          <cell r="U48">
            <v>3.62</v>
          </cell>
          <cell r="V48">
            <v>1.68</v>
          </cell>
          <cell r="W48">
            <v>69.7</v>
          </cell>
          <cell r="X48">
            <v>1.6</v>
          </cell>
          <cell r="Y48">
            <v>76.3</v>
          </cell>
          <cell r="Z48">
            <v>0</v>
          </cell>
          <cell r="AA48">
            <v>65</v>
          </cell>
          <cell r="AB48">
            <v>-28.1</v>
          </cell>
          <cell r="AC48">
            <v>11.6</v>
          </cell>
          <cell r="AD48">
            <v>0</v>
          </cell>
        </row>
        <row r="49">
          <cell r="B49" t="str">
            <v>宿泊業</v>
          </cell>
          <cell r="C49">
            <v>100.6</v>
          </cell>
          <cell r="D49">
            <v>2</v>
          </cell>
          <cell r="E49">
            <v>103.4</v>
          </cell>
          <cell r="F49">
            <v>3.3</v>
          </cell>
          <cell r="G49">
            <v>104.4</v>
          </cell>
          <cell r="H49">
            <v>1.7</v>
          </cell>
          <cell r="I49">
            <v>108.5</v>
          </cell>
          <cell r="J49">
            <v>12</v>
          </cell>
          <cell r="K49">
            <v>105.5</v>
          </cell>
          <cell r="L49">
            <v>10.4</v>
          </cell>
          <cell r="M49">
            <v>169.6</v>
          </cell>
          <cell r="N49">
            <v>37.700000000000003</v>
          </cell>
          <cell r="O49">
            <v>65.900000000000006</v>
          </cell>
          <cell r="P49">
            <v>4.0999999999999996</v>
          </cell>
          <cell r="Q49">
            <v>59.2</v>
          </cell>
          <cell r="R49">
            <v>0.7</v>
          </cell>
          <cell r="S49">
            <v>1.74</v>
          </cell>
          <cell r="T49">
            <v>-1.82</v>
          </cell>
          <cell r="U49">
            <v>2</v>
          </cell>
          <cell r="V49">
            <v>-0.04</v>
          </cell>
          <cell r="W49">
            <v>96.6</v>
          </cell>
          <cell r="X49">
            <v>-1.3</v>
          </cell>
          <cell r="Y49">
            <v>99.3</v>
          </cell>
          <cell r="Z49">
            <v>-0.1</v>
          </cell>
          <cell r="AA49">
            <v>85.5</v>
          </cell>
          <cell r="AB49">
            <v>50.3</v>
          </cell>
          <cell r="AC49">
            <v>9.6999999999999993</v>
          </cell>
          <cell r="AD49">
            <v>-21.1</v>
          </cell>
        </row>
        <row r="50">
          <cell r="B50" t="str">
            <v>Ｍ一括分</v>
          </cell>
          <cell r="C50">
            <v>110.8</v>
          </cell>
          <cell r="D50">
            <v>16</v>
          </cell>
          <cell r="E50">
            <v>102.3</v>
          </cell>
          <cell r="F50">
            <v>5.6</v>
          </cell>
          <cell r="G50">
            <v>100.9</v>
          </cell>
          <cell r="H50">
            <v>3.8</v>
          </cell>
          <cell r="I50">
            <v>92.9</v>
          </cell>
          <cell r="J50">
            <v>3.5</v>
          </cell>
          <cell r="K50">
            <v>91.9</v>
          </cell>
          <cell r="L50">
            <v>3.4</v>
          </cell>
          <cell r="M50">
            <v>122.2</v>
          </cell>
          <cell r="N50">
            <v>6.4</v>
          </cell>
          <cell r="O50">
            <v>106.2</v>
          </cell>
          <cell r="P50">
            <v>-2.8</v>
          </cell>
          <cell r="Q50">
            <v>89.2</v>
          </cell>
          <cell r="R50">
            <v>-7.5</v>
          </cell>
          <cell r="S50">
            <v>2.92</v>
          </cell>
          <cell r="T50">
            <v>-1.66</v>
          </cell>
          <cell r="U50">
            <v>2.57</v>
          </cell>
          <cell r="V50">
            <v>-1.07</v>
          </cell>
          <cell r="W50">
            <v>106.4</v>
          </cell>
          <cell r="X50">
            <v>12.2</v>
          </cell>
          <cell r="Y50">
            <v>98.3</v>
          </cell>
          <cell r="Z50">
            <v>2.2000000000000002</v>
          </cell>
          <cell r="AA50">
            <v>132</v>
          </cell>
          <cell r="AB50">
            <v>44.7</v>
          </cell>
          <cell r="AC50">
            <v>341.4</v>
          </cell>
          <cell r="AD50">
            <v>0</v>
          </cell>
        </row>
        <row r="51">
          <cell r="B51" t="str">
            <v>医療業</v>
          </cell>
          <cell r="C51">
            <v>75.8</v>
          </cell>
          <cell r="D51">
            <v>2.2000000000000002</v>
          </cell>
          <cell r="E51">
            <v>91.5</v>
          </cell>
          <cell r="F51">
            <v>2.1</v>
          </cell>
          <cell r="G51">
            <v>89.5</v>
          </cell>
          <cell r="H51">
            <v>4.8</v>
          </cell>
          <cell r="I51">
            <v>94.8</v>
          </cell>
          <cell r="J51">
            <v>3.7</v>
          </cell>
          <cell r="K51">
            <v>94.8</v>
          </cell>
          <cell r="L51">
            <v>4.8</v>
          </cell>
          <cell r="M51">
            <v>95.8</v>
          </cell>
          <cell r="N51">
            <v>-19.399999999999999</v>
          </cell>
          <cell r="O51">
            <v>95.5</v>
          </cell>
          <cell r="P51">
            <v>-1.1000000000000001</v>
          </cell>
          <cell r="Q51">
            <v>18.600000000000001</v>
          </cell>
          <cell r="R51">
            <v>-6.5</v>
          </cell>
          <cell r="S51">
            <v>1.22</v>
          </cell>
          <cell r="T51">
            <v>0.97</v>
          </cell>
          <cell r="U51">
            <v>2.13</v>
          </cell>
          <cell r="V51">
            <v>-0.1</v>
          </cell>
          <cell r="W51">
            <v>72.8</v>
          </cell>
          <cell r="X51">
            <v>-1.2</v>
          </cell>
          <cell r="Y51">
            <v>87.9</v>
          </cell>
          <cell r="Z51">
            <v>-1.2</v>
          </cell>
          <cell r="AA51">
            <v>154.5</v>
          </cell>
          <cell r="AB51">
            <v>-28.5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78.8</v>
          </cell>
          <cell r="D52">
            <v>-10.5</v>
          </cell>
          <cell r="E52">
            <v>98</v>
          </cell>
          <cell r="F52">
            <v>-10.3</v>
          </cell>
          <cell r="G52">
            <v>98</v>
          </cell>
          <cell r="H52">
            <v>-10.3</v>
          </cell>
          <cell r="I52">
            <v>94.8</v>
          </cell>
          <cell r="J52">
            <v>-9.1</v>
          </cell>
          <cell r="K52">
            <v>94.7</v>
          </cell>
          <cell r="L52">
            <v>-8.9</v>
          </cell>
          <cell r="M52">
            <v>97.9</v>
          </cell>
          <cell r="N52">
            <v>-13.2</v>
          </cell>
          <cell r="O52">
            <v>103.4</v>
          </cell>
          <cell r="P52">
            <v>5.2</v>
          </cell>
          <cell r="Q52">
            <v>27.5</v>
          </cell>
          <cell r="R52">
            <v>11.2</v>
          </cell>
          <cell r="S52">
            <v>1.57</v>
          </cell>
          <cell r="T52">
            <v>1.1000000000000001</v>
          </cell>
          <cell r="U52">
            <v>1.42</v>
          </cell>
          <cell r="V52">
            <v>0.99</v>
          </cell>
          <cell r="W52">
            <v>75.7</v>
          </cell>
          <cell r="X52">
            <v>-13.4</v>
          </cell>
          <cell r="Y52">
            <v>94.1</v>
          </cell>
          <cell r="Z52">
            <v>-13.2</v>
          </cell>
          <cell r="AA52">
            <v>97.5</v>
          </cell>
          <cell r="AB52">
            <v>-10.1</v>
          </cell>
          <cell r="AC52">
            <v>3.8</v>
          </cell>
          <cell r="AD52">
            <v>-19.100000000000001</v>
          </cell>
        </row>
        <row r="53">
          <cell r="B53" t="str">
            <v>職業紹介・派遣業</v>
          </cell>
          <cell r="C53">
            <v>116.7</v>
          </cell>
          <cell r="D53">
            <v>10.3</v>
          </cell>
          <cell r="E53">
            <v>119.1</v>
          </cell>
          <cell r="F53">
            <v>10.8</v>
          </cell>
          <cell r="G53">
            <v>117.5</v>
          </cell>
          <cell r="H53">
            <v>8.3000000000000007</v>
          </cell>
          <cell r="I53">
            <v>120</v>
          </cell>
          <cell r="J53">
            <v>12</v>
          </cell>
          <cell r="K53">
            <v>119.2</v>
          </cell>
          <cell r="L53">
            <v>10.4</v>
          </cell>
          <cell r="M53">
            <v>133.80000000000001</v>
          </cell>
          <cell r="N53">
            <v>45.1</v>
          </cell>
          <cell r="O53">
            <v>119.1</v>
          </cell>
          <cell r="P53">
            <v>-5.8</v>
          </cell>
          <cell r="Q53">
            <v>21.6</v>
          </cell>
          <cell r="R53">
            <v>-5.5</v>
          </cell>
          <cell r="S53">
            <v>5.27</v>
          </cell>
          <cell r="T53">
            <v>-1.31</v>
          </cell>
          <cell r="U53">
            <v>9.24</v>
          </cell>
          <cell r="V53">
            <v>2.4500000000000002</v>
          </cell>
          <cell r="W53">
            <v>112.1</v>
          </cell>
          <cell r="X53">
            <v>6.7</v>
          </cell>
          <cell r="Y53">
            <v>114.4</v>
          </cell>
          <cell r="Z53">
            <v>7.1</v>
          </cell>
          <cell r="AA53">
            <v>136.6</v>
          </cell>
          <cell r="AB53">
            <v>41.1</v>
          </cell>
          <cell r="AC53">
            <v>26.1</v>
          </cell>
          <cell r="AD53">
            <v>-33.6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88.2</v>
          </cell>
          <cell r="D55">
            <v>-6.2</v>
          </cell>
          <cell r="E55">
            <v>98.2</v>
          </cell>
          <cell r="F55">
            <v>-5.3</v>
          </cell>
          <cell r="G55">
            <v>97.1</v>
          </cell>
          <cell r="H55">
            <v>-4.4000000000000004</v>
          </cell>
          <cell r="I55">
            <v>100.7</v>
          </cell>
          <cell r="J55">
            <v>-6.4</v>
          </cell>
          <cell r="K55">
            <v>99.2</v>
          </cell>
          <cell r="L55">
            <v>-6.1</v>
          </cell>
          <cell r="M55">
            <v>123.8</v>
          </cell>
          <cell r="N55">
            <v>-10.8</v>
          </cell>
          <cell r="O55">
            <v>93.2</v>
          </cell>
          <cell r="P55">
            <v>-2.9</v>
          </cell>
          <cell r="Q55">
            <v>37</v>
          </cell>
          <cell r="R55">
            <v>6.4</v>
          </cell>
          <cell r="S55">
            <v>2.96</v>
          </cell>
          <cell r="T55">
            <v>1.69</v>
          </cell>
          <cell r="U55">
            <v>2.27</v>
          </cell>
          <cell r="V55">
            <v>-0.16</v>
          </cell>
          <cell r="W55">
            <v>84.7</v>
          </cell>
          <cell r="X55">
            <v>-9.1999999999999993</v>
          </cell>
          <cell r="Y55">
            <v>94.3</v>
          </cell>
          <cell r="Z55">
            <v>-8.4</v>
          </cell>
          <cell r="AA55">
            <v>111.8</v>
          </cell>
          <cell r="AB55">
            <v>-14.5</v>
          </cell>
          <cell r="AC55">
            <v>19.399999999999999</v>
          </cell>
          <cell r="AD55">
            <v>-28.9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88.1</v>
          </cell>
          <cell r="D198">
            <v>-0.5</v>
          </cell>
          <cell r="E198">
            <v>101.4</v>
          </cell>
          <cell r="F198">
            <v>-1.3</v>
          </cell>
          <cell r="G198">
            <v>100.8</v>
          </cell>
          <cell r="H198">
            <v>0</v>
          </cell>
          <cell r="I198">
            <v>101.7</v>
          </cell>
          <cell r="J198">
            <v>-1.4</v>
          </cell>
          <cell r="K198">
            <v>100.1</v>
          </cell>
          <cell r="L198">
            <v>-0.2</v>
          </cell>
          <cell r="M198">
            <v>123.2</v>
          </cell>
          <cell r="N198">
            <v>-12.7</v>
          </cell>
          <cell r="O198">
            <v>92.8</v>
          </cell>
          <cell r="P198">
            <v>-1.1000000000000001</v>
          </cell>
          <cell r="Q198" t="str">
            <v>-</v>
          </cell>
          <cell r="R198" t="str">
            <v>-</v>
          </cell>
          <cell r="S198">
            <v>1.4</v>
          </cell>
          <cell r="T198">
            <v>0.54</v>
          </cell>
          <cell r="U198">
            <v>1.57</v>
          </cell>
          <cell r="V198">
            <v>0.32</v>
          </cell>
          <cell r="W198">
            <v>84.6</v>
          </cell>
          <cell r="X198">
            <v>-3.8</v>
          </cell>
          <cell r="Y198">
            <v>97.4</v>
          </cell>
          <cell r="Z198">
            <v>-4.5</v>
          </cell>
          <cell r="AA198">
            <v>110</v>
          </cell>
          <cell r="AB198">
            <v>-14.4</v>
          </cell>
          <cell r="AC198">
            <v>27</v>
          </cell>
          <cell r="AD198">
            <v>18.399999999999999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73.400000000000006</v>
          </cell>
          <cell r="D200">
            <v>-5.8</v>
          </cell>
          <cell r="E200">
            <v>75.400000000000006</v>
          </cell>
          <cell r="F200">
            <v>-11.9</v>
          </cell>
          <cell r="G200">
            <v>75.599999999999994</v>
          </cell>
          <cell r="H200">
            <v>-10.1</v>
          </cell>
          <cell r="I200">
            <v>100.8</v>
          </cell>
          <cell r="J200">
            <v>-3.9</v>
          </cell>
          <cell r="K200">
            <v>101.7</v>
          </cell>
          <cell r="L200">
            <v>-1.5</v>
          </cell>
          <cell r="M200">
            <v>90.1</v>
          </cell>
          <cell r="N200">
            <v>-26.6</v>
          </cell>
          <cell r="O200">
            <v>83.7</v>
          </cell>
          <cell r="P200">
            <v>6.1</v>
          </cell>
          <cell r="Q200" t="str">
            <v>-</v>
          </cell>
          <cell r="R200" t="str">
            <v>-</v>
          </cell>
          <cell r="S200">
            <v>0.24</v>
          </cell>
          <cell r="T200">
            <v>-2.36</v>
          </cell>
          <cell r="U200">
            <v>0.24</v>
          </cell>
          <cell r="V200">
            <v>-4.07</v>
          </cell>
          <cell r="W200">
            <v>70.5</v>
          </cell>
          <cell r="X200">
            <v>-8.9</v>
          </cell>
          <cell r="Y200">
            <v>72.400000000000006</v>
          </cell>
          <cell r="Z200">
            <v>-14.8</v>
          </cell>
          <cell r="AA200">
            <v>72.5</v>
          </cell>
          <cell r="AB200">
            <v>-30.4</v>
          </cell>
          <cell r="AC200">
            <v>54.7</v>
          </cell>
          <cell r="AD200">
            <v>34.700000000000003</v>
          </cell>
        </row>
        <row r="201">
          <cell r="B201" t="str">
            <v>製造業</v>
          </cell>
          <cell r="C201">
            <v>95.5</v>
          </cell>
          <cell r="D201">
            <v>-0.3</v>
          </cell>
          <cell r="E201">
            <v>106.7</v>
          </cell>
          <cell r="F201">
            <v>-2.4</v>
          </cell>
          <cell r="G201">
            <v>104.3</v>
          </cell>
          <cell r="H201">
            <v>-0.8</v>
          </cell>
          <cell r="I201">
            <v>100.7</v>
          </cell>
          <cell r="J201">
            <v>-1.9</v>
          </cell>
          <cell r="K201">
            <v>100.1</v>
          </cell>
          <cell r="L201">
            <v>0</v>
          </cell>
          <cell r="M201">
            <v>108.3</v>
          </cell>
          <cell r="N201">
            <v>-17.2</v>
          </cell>
          <cell r="O201">
            <v>93.5</v>
          </cell>
          <cell r="P201">
            <v>-3.9</v>
          </cell>
          <cell r="Q201" t="str">
            <v>-</v>
          </cell>
          <cell r="R201" t="str">
            <v>-</v>
          </cell>
          <cell r="S201">
            <v>1.1499999999999999</v>
          </cell>
          <cell r="T201">
            <v>0.41</v>
          </cell>
          <cell r="U201">
            <v>1.46</v>
          </cell>
          <cell r="V201">
            <v>0.72</v>
          </cell>
          <cell r="W201">
            <v>91.7</v>
          </cell>
          <cell r="X201">
            <v>-3.6</v>
          </cell>
          <cell r="Y201">
            <v>102.5</v>
          </cell>
          <cell r="Z201">
            <v>-5.5</v>
          </cell>
          <cell r="AA201">
            <v>129.69999999999999</v>
          </cell>
          <cell r="AB201">
            <v>-13.8</v>
          </cell>
          <cell r="AC201">
            <v>43.8</v>
          </cell>
          <cell r="AD201">
            <v>30.4</v>
          </cell>
        </row>
        <row r="202">
          <cell r="B202" t="str">
            <v>電気・ガス・熱供給・水道業</v>
          </cell>
          <cell r="C202">
            <v>97.4</v>
          </cell>
          <cell r="D202">
            <v>11.1</v>
          </cell>
          <cell r="E202">
            <v>123.5</v>
          </cell>
          <cell r="F202">
            <v>11.3</v>
          </cell>
          <cell r="G202">
            <v>114.3</v>
          </cell>
          <cell r="H202">
            <v>0.4</v>
          </cell>
          <cell r="I202">
            <v>110.7</v>
          </cell>
          <cell r="J202">
            <v>8.4</v>
          </cell>
          <cell r="K202">
            <v>106.8</v>
          </cell>
          <cell r="L202">
            <v>3.6</v>
          </cell>
          <cell r="M202">
            <v>160.6</v>
          </cell>
          <cell r="N202">
            <v>80.400000000000006</v>
          </cell>
          <cell r="O202">
            <v>101.7</v>
          </cell>
          <cell r="P202">
            <v>-1.5</v>
          </cell>
          <cell r="Q202" t="str">
            <v>-</v>
          </cell>
          <cell r="R202" t="str">
            <v>-</v>
          </cell>
          <cell r="S202">
            <v>0.2</v>
          </cell>
          <cell r="T202">
            <v>0.2</v>
          </cell>
          <cell r="U202">
            <v>4.5599999999999996</v>
          </cell>
          <cell r="V202">
            <v>3.22</v>
          </cell>
          <cell r="W202">
            <v>93.6</v>
          </cell>
          <cell r="X202">
            <v>7.5</v>
          </cell>
          <cell r="Y202">
            <v>118.6</v>
          </cell>
          <cell r="Z202">
            <v>7.6</v>
          </cell>
          <cell r="AA202">
            <v>235.2</v>
          </cell>
          <cell r="AB202">
            <v>207</v>
          </cell>
          <cell r="AC202">
            <v>0.1</v>
          </cell>
          <cell r="AD202">
            <v>-85.7</v>
          </cell>
        </row>
        <row r="203">
          <cell r="B203" t="str">
            <v>情報通信業</v>
          </cell>
          <cell r="C203">
            <v>128.4</v>
          </cell>
          <cell r="D203">
            <v>-11.6</v>
          </cell>
          <cell r="E203">
            <v>129.9</v>
          </cell>
          <cell r="F203">
            <v>-11.5</v>
          </cell>
          <cell r="G203">
            <v>125.1</v>
          </cell>
          <cell r="H203">
            <v>-9.5</v>
          </cell>
          <cell r="I203">
            <v>102.4</v>
          </cell>
          <cell r="J203">
            <v>5.8</v>
          </cell>
          <cell r="K203">
            <v>100.1</v>
          </cell>
          <cell r="L203">
            <v>4.7</v>
          </cell>
          <cell r="M203">
            <v>132.80000000000001</v>
          </cell>
          <cell r="N203">
            <v>18.5</v>
          </cell>
          <cell r="O203">
            <v>122.3</v>
          </cell>
          <cell r="P203">
            <v>-2</v>
          </cell>
          <cell r="Q203" t="str">
            <v>-</v>
          </cell>
          <cell r="R203" t="str">
            <v>-</v>
          </cell>
          <cell r="S203">
            <v>0.05</v>
          </cell>
          <cell r="T203">
            <v>-0.35</v>
          </cell>
          <cell r="U203">
            <v>0.16</v>
          </cell>
          <cell r="V203">
            <v>-0.78</v>
          </cell>
          <cell r="W203">
            <v>123.3</v>
          </cell>
          <cell r="X203">
            <v>-14.5</v>
          </cell>
          <cell r="Y203">
            <v>124.8</v>
          </cell>
          <cell r="Z203">
            <v>-14.3</v>
          </cell>
          <cell r="AA203">
            <v>205.4</v>
          </cell>
          <cell r="AB203">
            <v>-26</v>
          </cell>
          <cell r="AC203">
            <v>123</v>
          </cell>
          <cell r="AD203">
            <v>-12.1</v>
          </cell>
        </row>
        <row r="204">
          <cell r="B204" t="str">
            <v>運輸業，郵便業</v>
          </cell>
          <cell r="C204">
            <v>77.8</v>
          </cell>
          <cell r="D204">
            <v>-5.2</v>
          </cell>
          <cell r="E204">
            <v>84.5</v>
          </cell>
          <cell r="F204">
            <v>-8.1999999999999993</v>
          </cell>
          <cell r="G204">
            <v>89.6</v>
          </cell>
          <cell r="H204">
            <v>-3.9</v>
          </cell>
          <cell r="I204">
            <v>95.7</v>
          </cell>
          <cell r="J204">
            <v>-6.4</v>
          </cell>
          <cell r="K204">
            <v>101.4</v>
          </cell>
          <cell r="L204">
            <v>-1.7</v>
          </cell>
          <cell r="M204">
            <v>71.3</v>
          </cell>
          <cell r="N204">
            <v>-27.1</v>
          </cell>
          <cell r="O204">
            <v>106</v>
          </cell>
          <cell r="P204">
            <v>-8.6999999999999993</v>
          </cell>
          <cell r="Q204" t="str">
            <v>-</v>
          </cell>
          <cell r="R204" t="str">
            <v>-</v>
          </cell>
          <cell r="S204">
            <v>2.2599999999999998</v>
          </cell>
          <cell r="T204">
            <v>0.95</v>
          </cell>
          <cell r="U204">
            <v>1.03</v>
          </cell>
          <cell r="V204">
            <v>-0.02</v>
          </cell>
          <cell r="W204">
            <v>74.7</v>
          </cell>
          <cell r="X204">
            <v>-8.3000000000000007</v>
          </cell>
          <cell r="Y204">
            <v>81.2</v>
          </cell>
          <cell r="Z204">
            <v>-11.2</v>
          </cell>
          <cell r="AA204">
            <v>62.8</v>
          </cell>
          <cell r="AB204">
            <v>-27.5</v>
          </cell>
          <cell r="AC204">
            <v>27.6</v>
          </cell>
          <cell r="AD204">
            <v>98.6</v>
          </cell>
        </row>
        <row r="205">
          <cell r="B205" t="str">
            <v>卸売業，小売業</v>
          </cell>
          <cell r="C205">
            <v>95.5</v>
          </cell>
          <cell r="D205">
            <v>2.9</v>
          </cell>
          <cell r="E205">
            <v>97.4</v>
          </cell>
          <cell r="F205">
            <v>1.6</v>
          </cell>
          <cell r="G205">
            <v>96.4</v>
          </cell>
          <cell r="H205">
            <v>1.3</v>
          </cell>
          <cell r="I205">
            <v>96.7</v>
          </cell>
          <cell r="J205">
            <v>-4.7</v>
          </cell>
          <cell r="K205">
            <v>92.9</v>
          </cell>
          <cell r="L205">
            <v>-6.3</v>
          </cell>
          <cell r="M205">
            <v>158.30000000000001</v>
          </cell>
          <cell r="N205">
            <v>11.7</v>
          </cell>
          <cell r="O205">
            <v>76.2</v>
          </cell>
          <cell r="P205">
            <v>-5</v>
          </cell>
          <cell r="Q205" t="str">
            <v>-</v>
          </cell>
          <cell r="R205" t="str">
            <v>-</v>
          </cell>
          <cell r="S205">
            <v>3.52</v>
          </cell>
          <cell r="T205">
            <v>2.23</v>
          </cell>
          <cell r="U205">
            <v>3.8</v>
          </cell>
          <cell r="V205">
            <v>3.31</v>
          </cell>
          <cell r="W205">
            <v>91.7</v>
          </cell>
          <cell r="X205">
            <v>-0.5</v>
          </cell>
          <cell r="Y205">
            <v>93.6</v>
          </cell>
          <cell r="Z205">
            <v>-1.7</v>
          </cell>
          <cell r="AA205">
            <v>111</v>
          </cell>
          <cell r="AB205">
            <v>4.8</v>
          </cell>
          <cell r="AC205">
            <v>86.3</v>
          </cell>
          <cell r="AD205">
            <v>11.1</v>
          </cell>
        </row>
        <row r="206">
          <cell r="B206" t="str">
            <v>金融業，保険業</v>
          </cell>
          <cell r="C206">
            <v>97</v>
          </cell>
          <cell r="D206">
            <v>2.8</v>
          </cell>
          <cell r="E206">
            <v>115.7</v>
          </cell>
          <cell r="F206">
            <v>-4.5</v>
          </cell>
          <cell r="G206">
            <v>119.2</v>
          </cell>
          <cell r="H206">
            <v>-2.2999999999999998</v>
          </cell>
          <cell r="I206">
            <v>104.6</v>
          </cell>
          <cell r="J206">
            <v>-4.2</v>
          </cell>
          <cell r="K206">
            <v>104.2</v>
          </cell>
          <cell r="L206">
            <v>-4.8</v>
          </cell>
          <cell r="M206">
            <v>116.7</v>
          </cell>
          <cell r="N206">
            <v>19.600000000000001</v>
          </cell>
          <cell r="O206">
            <v>111</v>
          </cell>
          <cell r="P206">
            <v>13.7</v>
          </cell>
          <cell r="Q206" t="str">
            <v>-</v>
          </cell>
          <cell r="R206" t="str">
            <v>-</v>
          </cell>
          <cell r="S206">
            <v>0.3</v>
          </cell>
          <cell r="T206">
            <v>-0.32</v>
          </cell>
          <cell r="U206">
            <v>0</v>
          </cell>
          <cell r="V206">
            <v>0</v>
          </cell>
          <cell r="W206">
            <v>93.2</v>
          </cell>
          <cell r="X206">
            <v>-0.5</v>
          </cell>
          <cell r="Y206">
            <v>111.1</v>
          </cell>
          <cell r="Z206">
            <v>-7.7</v>
          </cell>
          <cell r="AA206">
            <v>30.6</v>
          </cell>
          <cell r="AB206">
            <v>-70.5</v>
          </cell>
          <cell r="AC206">
            <v>23.6</v>
          </cell>
          <cell r="AD206">
            <v>0</v>
          </cell>
        </row>
        <row r="207">
          <cell r="B207" t="str">
            <v>不動産業，物品賃貸業</v>
          </cell>
          <cell r="C207">
            <v>80</v>
          </cell>
          <cell r="D207">
            <v>-26.1</v>
          </cell>
          <cell r="E207">
            <v>101.1</v>
          </cell>
          <cell r="F207">
            <v>-17.5</v>
          </cell>
          <cell r="G207">
            <v>100.7</v>
          </cell>
          <cell r="H207">
            <v>-15.2</v>
          </cell>
          <cell r="I207">
            <v>108.6</v>
          </cell>
          <cell r="J207">
            <v>8.6999999999999993</v>
          </cell>
          <cell r="K207">
            <v>106.4</v>
          </cell>
          <cell r="L207">
            <v>10.7</v>
          </cell>
          <cell r="M207">
            <v>214.7</v>
          </cell>
          <cell r="N207">
            <v>-23.2</v>
          </cell>
          <cell r="O207">
            <v>104.4</v>
          </cell>
          <cell r="P207">
            <v>24.9</v>
          </cell>
          <cell r="Q207" t="str">
            <v>-</v>
          </cell>
          <cell r="R207" t="str">
            <v>-</v>
          </cell>
          <cell r="S207">
            <v>0.5</v>
          </cell>
          <cell r="T207">
            <v>0.5</v>
          </cell>
          <cell r="U207">
            <v>0</v>
          </cell>
          <cell r="V207">
            <v>-0.31</v>
          </cell>
          <cell r="W207">
            <v>76.8</v>
          </cell>
          <cell r="X207">
            <v>-28.6</v>
          </cell>
          <cell r="Y207">
            <v>97.1</v>
          </cell>
          <cell r="Z207">
            <v>-20.100000000000001</v>
          </cell>
          <cell r="AA207">
            <v>120.7</v>
          </cell>
          <cell r="AB207">
            <v>-56.3</v>
          </cell>
          <cell r="AC207">
            <v>0</v>
          </cell>
          <cell r="AD207">
            <v>-100</v>
          </cell>
        </row>
        <row r="208">
          <cell r="B208" t="str">
            <v>学術研究，専門・技術サービス業</v>
          </cell>
          <cell r="C208">
            <v>89.6</v>
          </cell>
          <cell r="D208">
            <v>3.9</v>
          </cell>
          <cell r="E208">
            <v>109.4</v>
          </cell>
          <cell r="F208">
            <v>3.8</v>
          </cell>
          <cell r="G208">
            <v>108.3</v>
          </cell>
          <cell r="H208">
            <v>4.2</v>
          </cell>
          <cell r="I208">
            <v>106</v>
          </cell>
          <cell r="J208">
            <v>-3.7</v>
          </cell>
          <cell r="K208">
            <v>105.7</v>
          </cell>
          <cell r="L208">
            <v>-3.8</v>
          </cell>
          <cell r="M208">
            <v>109.9</v>
          </cell>
          <cell r="N208">
            <v>-1.9</v>
          </cell>
          <cell r="O208">
            <v>122.9</v>
          </cell>
          <cell r="P208">
            <v>10.5</v>
          </cell>
          <cell r="Q208" t="str">
            <v>-</v>
          </cell>
          <cell r="R208" t="str">
            <v>-</v>
          </cell>
          <cell r="S208">
            <v>0</v>
          </cell>
          <cell r="T208">
            <v>0</v>
          </cell>
          <cell r="U208">
            <v>0.55000000000000004</v>
          </cell>
          <cell r="V208">
            <v>0.55000000000000004</v>
          </cell>
          <cell r="W208">
            <v>86.1</v>
          </cell>
          <cell r="X208">
            <v>0.6</v>
          </cell>
          <cell r="Y208">
            <v>105.1</v>
          </cell>
          <cell r="Z208">
            <v>0.4</v>
          </cell>
          <cell r="AA208">
            <v>129.4</v>
          </cell>
          <cell r="AB208">
            <v>-0.7</v>
          </cell>
          <cell r="AC208">
            <v>0.2</v>
          </cell>
          <cell r="AD208">
            <v>0</v>
          </cell>
        </row>
        <row r="209">
          <cell r="B209" t="str">
            <v>宿泊業，飲食サービス業</v>
          </cell>
          <cell r="C209">
            <v>125.3</v>
          </cell>
          <cell r="D209">
            <v>2.5</v>
          </cell>
          <cell r="E209">
            <v>119.3</v>
          </cell>
          <cell r="F209">
            <v>-5.8</v>
          </cell>
          <cell r="G209">
            <v>119.5</v>
          </cell>
          <cell r="H209">
            <v>-8.1</v>
          </cell>
          <cell r="I209">
            <v>109.5</v>
          </cell>
          <cell r="J209">
            <v>11.8</v>
          </cell>
          <cell r="K209">
            <v>105.2</v>
          </cell>
          <cell r="L209">
            <v>9.9</v>
          </cell>
          <cell r="M209">
            <v>170.6</v>
          </cell>
          <cell r="N209">
            <v>30.8</v>
          </cell>
          <cell r="O209">
            <v>66.7</v>
          </cell>
          <cell r="P209">
            <v>32.1</v>
          </cell>
          <cell r="Q209" t="str">
            <v>-</v>
          </cell>
          <cell r="R209" t="str">
            <v>-</v>
          </cell>
          <cell r="S209">
            <v>2.5299999999999998</v>
          </cell>
          <cell r="T209">
            <v>-1.24</v>
          </cell>
          <cell r="U209">
            <v>0.38</v>
          </cell>
          <cell r="V209">
            <v>-0.96</v>
          </cell>
          <cell r="W209">
            <v>120.4</v>
          </cell>
          <cell r="X209">
            <v>-0.8</v>
          </cell>
          <cell r="Y209">
            <v>114.6</v>
          </cell>
          <cell r="Z209">
            <v>-8.8000000000000007</v>
          </cell>
          <cell r="AA209">
            <v>117.3</v>
          </cell>
          <cell r="AB209">
            <v>38.299999999999997</v>
          </cell>
          <cell r="AC209">
            <v>103</v>
          </cell>
          <cell r="AD209">
            <v>225.9</v>
          </cell>
        </row>
        <row r="210">
          <cell r="B210" t="str">
            <v>生活関連サービス業，娯楽業</v>
          </cell>
          <cell r="C210">
            <v>73.8</v>
          </cell>
          <cell r="D210">
            <v>14.8</v>
          </cell>
          <cell r="E210">
            <v>83</v>
          </cell>
          <cell r="F210">
            <v>14.8</v>
          </cell>
          <cell r="G210">
            <v>82.3</v>
          </cell>
          <cell r="H210">
            <v>12.3</v>
          </cell>
          <cell r="I210">
            <v>94.8</v>
          </cell>
          <cell r="J210">
            <v>15.6</v>
          </cell>
          <cell r="K210">
            <v>96.3</v>
          </cell>
          <cell r="L210">
            <v>10.7</v>
          </cell>
          <cell r="M210">
            <v>78.5</v>
          </cell>
          <cell r="N210">
            <v>178.4</v>
          </cell>
          <cell r="O210">
            <v>147.19999999999999</v>
          </cell>
          <cell r="P210">
            <v>45.5</v>
          </cell>
          <cell r="Q210" t="str">
            <v>-</v>
          </cell>
          <cell r="R210" t="str">
            <v>-</v>
          </cell>
          <cell r="S210">
            <v>2.0099999999999998</v>
          </cell>
          <cell r="T210">
            <v>-1.77</v>
          </cell>
          <cell r="U210">
            <v>1.64</v>
          </cell>
          <cell r="V210">
            <v>1.34</v>
          </cell>
          <cell r="W210">
            <v>70.900000000000006</v>
          </cell>
          <cell r="X210">
            <v>11</v>
          </cell>
          <cell r="Y210">
            <v>79.7</v>
          </cell>
          <cell r="Z210">
            <v>11</v>
          </cell>
          <cell r="AA210">
            <v>94.6</v>
          </cell>
          <cell r="AB210">
            <v>70.8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86</v>
          </cell>
          <cell r="D211">
            <v>4.5</v>
          </cell>
          <cell r="E211">
            <v>106.9</v>
          </cell>
          <cell r="F211">
            <v>4.5</v>
          </cell>
          <cell r="G211">
            <v>109.5</v>
          </cell>
          <cell r="H211">
            <v>4.5999999999999996</v>
          </cell>
          <cell r="I211">
            <v>115.2</v>
          </cell>
          <cell r="J211">
            <v>-1.7</v>
          </cell>
          <cell r="K211">
            <v>103.3</v>
          </cell>
          <cell r="L211">
            <v>1.5</v>
          </cell>
          <cell r="M211">
            <v>287.10000000000002</v>
          </cell>
          <cell r="N211">
            <v>-15.5</v>
          </cell>
          <cell r="O211">
            <v>114.1</v>
          </cell>
          <cell r="P211">
            <v>2.4</v>
          </cell>
          <cell r="Q211" t="str">
            <v>-</v>
          </cell>
          <cell r="R211" t="str">
            <v>-</v>
          </cell>
          <cell r="S211">
            <v>0.66</v>
          </cell>
          <cell r="T211">
            <v>0.62</v>
          </cell>
          <cell r="U211">
            <v>0.05</v>
          </cell>
          <cell r="V211">
            <v>0</v>
          </cell>
          <cell r="W211">
            <v>82.6</v>
          </cell>
          <cell r="X211">
            <v>1.1000000000000001</v>
          </cell>
          <cell r="Y211">
            <v>102.7</v>
          </cell>
          <cell r="Z211">
            <v>1.1000000000000001</v>
          </cell>
          <cell r="AA211">
            <v>26.5</v>
          </cell>
          <cell r="AB211">
            <v>-8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80</v>
          </cell>
          <cell r="D212">
            <v>-2</v>
          </cell>
          <cell r="E212">
            <v>98.6</v>
          </cell>
          <cell r="F212">
            <v>-1.5</v>
          </cell>
          <cell r="G212">
            <v>96.8</v>
          </cell>
          <cell r="H212">
            <v>-0.7</v>
          </cell>
          <cell r="I212">
            <v>98.4</v>
          </cell>
          <cell r="J212">
            <v>-0.6</v>
          </cell>
          <cell r="K212">
            <v>98.1</v>
          </cell>
          <cell r="L212">
            <v>-0.1</v>
          </cell>
          <cell r="M212">
            <v>107.4</v>
          </cell>
          <cell r="N212">
            <v>-12.1</v>
          </cell>
          <cell r="O212">
            <v>84.4</v>
          </cell>
          <cell r="P212">
            <v>0.2</v>
          </cell>
          <cell r="Q212" t="str">
            <v>-</v>
          </cell>
          <cell r="R212" t="str">
            <v>-</v>
          </cell>
          <cell r="S212">
            <v>1.23</v>
          </cell>
          <cell r="T212">
            <v>1.01</v>
          </cell>
          <cell r="U212">
            <v>1.61</v>
          </cell>
          <cell r="V212">
            <v>0.11</v>
          </cell>
          <cell r="W212">
            <v>76.8</v>
          </cell>
          <cell r="X212">
            <v>-5.2</v>
          </cell>
          <cell r="Y212">
            <v>94.7</v>
          </cell>
          <cell r="Z212">
            <v>-4.7</v>
          </cell>
          <cell r="AA212">
            <v>143.80000000000001</v>
          </cell>
          <cell r="AB212">
            <v>-15.2</v>
          </cell>
          <cell r="AC212">
            <v>0</v>
          </cell>
          <cell r="AD212">
            <v>-100</v>
          </cell>
        </row>
        <row r="213">
          <cell r="B213" t="str">
            <v>複合サービス事業</v>
          </cell>
          <cell r="C213">
            <v>75.599999999999994</v>
          </cell>
          <cell r="D213">
            <v>4.0999999999999996</v>
          </cell>
          <cell r="E213">
            <v>92.1</v>
          </cell>
          <cell r="F213">
            <v>4.3</v>
          </cell>
          <cell r="G213">
            <v>94.4</v>
          </cell>
          <cell r="H213">
            <v>7.3</v>
          </cell>
          <cell r="I213">
            <v>97.7</v>
          </cell>
          <cell r="J213">
            <v>-5.0999999999999996</v>
          </cell>
          <cell r="K213">
            <v>99.5</v>
          </cell>
          <cell r="L213">
            <v>-4.3</v>
          </cell>
          <cell r="M213">
            <v>67.400000000000006</v>
          </cell>
          <cell r="N213">
            <v>-20</v>
          </cell>
          <cell r="O213">
            <v>92.9</v>
          </cell>
          <cell r="P213">
            <v>-7.7</v>
          </cell>
          <cell r="Q213" t="str">
            <v>-</v>
          </cell>
          <cell r="R213" t="str">
            <v>-</v>
          </cell>
          <cell r="S213">
            <v>2.0299999999999998</v>
          </cell>
          <cell r="T213">
            <v>0.69</v>
          </cell>
          <cell r="U213">
            <v>1.88</v>
          </cell>
          <cell r="V213">
            <v>-0.48</v>
          </cell>
          <cell r="W213">
            <v>72.599999999999994</v>
          </cell>
          <cell r="X213">
            <v>0.7</v>
          </cell>
          <cell r="Y213">
            <v>88.5</v>
          </cell>
          <cell r="Z213">
            <v>0.9</v>
          </cell>
          <cell r="AA213">
            <v>54.9</v>
          </cell>
          <cell r="AB213">
            <v>-41.6</v>
          </cell>
          <cell r="AC213">
            <v>0.1</v>
          </cell>
          <cell r="AD213">
            <v>-83.3</v>
          </cell>
        </row>
        <row r="214">
          <cell r="B214" t="str">
            <v>サービス業（他に分類されないもの）</v>
          </cell>
          <cell r="C214">
            <v>92.6</v>
          </cell>
          <cell r="D214">
            <v>1.1000000000000001</v>
          </cell>
          <cell r="E214">
            <v>103.3</v>
          </cell>
          <cell r="F214">
            <v>2.1</v>
          </cell>
          <cell r="G214">
            <v>101.6</v>
          </cell>
          <cell r="H214">
            <v>2</v>
          </cell>
          <cell r="I214">
            <v>107.7</v>
          </cell>
          <cell r="J214">
            <v>1</v>
          </cell>
          <cell r="K214">
            <v>105.8</v>
          </cell>
          <cell r="L214">
            <v>0.6</v>
          </cell>
          <cell r="M214">
            <v>135.9</v>
          </cell>
          <cell r="N214">
            <v>6.8</v>
          </cell>
          <cell r="O214">
            <v>94.4</v>
          </cell>
          <cell r="P214">
            <v>-8.9</v>
          </cell>
          <cell r="Q214" t="str">
            <v>-</v>
          </cell>
          <cell r="R214" t="str">
            <v>-</v>
          </cell>
          <cell r="S214">
            <v>2.5299999999999998</v>
          </cell>
          <cell r="T214">
            <v>0.44</v>
          </cell>
          <cell r="U214">
            <v>3.63</v>
          </cell>
          <cell r="V214">
            <v>0.8</v>
          </cell>
          <cell r="W214">
            <v>89</v>
          </cell>
          <cell r="X214">
            <v>-2.2000000000000002</v>
          </cell>
          <cell r="Y214">
            <v>99.2</v>
          </cell>
          <cell r="Z214">
            <v>-1.3</v>
          </cell>
          <cell r="AA214">
            <v>122.8</v>
          </cell>
          <cell r="AB214">
            <v>3.4</v>
          </cell>
          <cell r="AC214">
            <v>19.3</v>
          </cell>
          <cell r="AD214">
            <v>-26.1</v>
          </cell>
        </row>
        <row r="215">
          <cell r="B215" t="str">
            <v>食料品・たばこ</v>
          </cell>
          <cell r="C215">
            <v>101.5</v>
          </cell>
          <cell r="D215">
            <v>1</v>
          </cell>
          <cell r="E215">
            <v>101.3</v>
          </cell>
          <cell r="F215">
            <v>-10.1</v>
          </cell>
          <cell r="G215">
            <v>100.8</v>
          </cell>
          <cell r="H215">
            <v>-8.8000000000000007</v>
          </cell>
          <cell r="I215">
            <v>93.4</v>
          </cell>
          <cell r="J215">
            <v>-2.2999999999999998</v>
          </cell>
          <cell r="K215">
            <v>93.7</v>
          </cell>
          <cell r="L215">
            <v>-0.4</v>
          </cell>
          <cell r="M215">
            <v>89.3</v>
          </cell>
          <cell r="N215">
            <v>-21</v>
          </cell>
          <cell r="O215">
            <v>97.4</v>
          </cell>
          <cell r="P215">
            <v>3.9</v>
          </cell>
          <cell r="Q215" t="str">
            <v>-</v>
          </cell>
          <cell r="R215" t="str">
            <v>-</v>
          </cell>
          <cell r="S215">
            <v>1.34</v>
          </cell>
          <cell r="T215">
            <v>0.95</v>
          </cell>
          <cell r="U215">
            <v>3.38</v>
          </cell>
          <cell r="V215">
            <v>2.81</v>
          </cell>
          <cell r="W215">
            <v>97.5</v>
          </cell>
          <cell r="X215">
            <v>-2.2999999999999998</v>
          </cell>
          <cell r="Y215">
            <v>97.3</v>
          </cell>
          <cell r="Z215">
            <v>-13</v>
          </cell>
          <cell r="AA215">
            <v>106.6</v>
          </cell>
          <cell r="AB215">
            <v>-23.6</v>
          </cell>
          <cell r="AC215">
            <v>76.8</v>
          </cell>
          <cell r="AD215">
            <v>112.2</v>
          </cell>
        </row>
        <row r="216">
          <cell r="B216" t="str">
            <v>繊維工業</v>
          </cell>
          <cell r="C216">
            <v>117.7</v>
          </cell>
          <cell r="D216">
            <v>2</v>
          </cell>
          <cell r="E216">
            <v>134.80000000000001</v>
          </cell>
          <cell r="F216">
            <v>2.2000000000000002</v>
          </cell>
          <cell r="G216">
            <v>124.7</v>
          </cell>
          <cell r="H216">
            <v>0.7</v>
          </cell>
          <cell r="I216">
            <v>97.8</v>
          </cell>
          <cell r="J216">
            <v>-2</v>
          </cell>
          <cell r="K216">
            <v>95.1</v>
          </cell>
          <cell r="L216">
            <v>-1.2</v>
          </cell>
          <cell r="M216">
            <v>148.80000000000001</v>
          </cell>
          <cell r="N216">
            <v>-10.7</v>
          </cell>
          <cell r="O216">
            <v>100.9</v>
          </cell>
          <cell r="P216">
            <v>0.2</v>
          </cell>
          <cell r="Q216" t="str">
            <v>-</v>
          </cell>
          <cell r="R216" t="str">
            <v>-</v>
          </cell>
          <cell r="S216">
            <v>1.43</v>
          </cell>
          <cell r="T216">
            <v>0.87</v>
          </cell>
          <cell r="U216">
            <v>0.96</v>
          </cell>
          <cell r="V216">
            <v>7.0000000000000007E-2</v>
          </cell>
          <cell r="W216">
            <v>113.1</v>
          </cell>
          <cell r="X216">
            <v>-1.3</v>
          </cell>
          <cell r="Y216">
            <v>129.5</v>
          </cell>
          <cell r="Z216">
            <v>-1.1000000000000001</v>
          </cell>
          <cell r="AA216">
            <v>340.3</v>
          </cell>
          <cell r="AB216">
            <v>15.3</v>
          </cell>
          <cell r="AC216">
            <v>0</v>
          </cell>
          <cell r="AD216">
            <v>-100</v>
          </cell>
        </row>
        <row r="217">
          <cell r="B217" t="str">
            <v>木材・木製品</v>
          </cell>
          <cell r="C217">
            <v>137.30000000000001</v>
          </cell>
          <cell r="D217">
            <v>-14.4</v>
          </cell>
          <cell r="E217">
            <v>109.4</v>
          </cell>
          <cell r="F217">
            <v>1.5</v>
          </cell>
          <cell r="G217">
            <v>109.9</v>
          </cell>
          <cell r="H217">
            <v>4.7</v>
          </cell>
          <cell r="I217">
            <v>92.3</v>
          </cell>
          <cell r="J217">
            <v>-4.9000000000000004</v>
          </cell>
          <cell r="K217">
            <v>96.3</v>
          </cell>
          <cell r="L217">
            <v>-0.4</v>
          </cell>
          <cell r="M217">
            <v>63.3</v>
          </cell>
          <cell r="N217">
            <v>-36.4</v>
          </cell>
          <cell r="O217">
            <v>99.2</v>
          </cell>
          <cell r="P217">
            <v>-6.3</v>
          </cell>
          <cell r="Q217" t="str">
            <v>-</v>
          </cell>
          <cell r="R217" t="str">
            <v>-</v>
          </cell>
          <cell r="S217">
            <v>0.17</v>
          </cell>
          <cell r="T217">
            <v>-1.06</v>
          </cell>
          <cell r="U217">
            <v>0.44</v>
          </cell>
          <cell r="V217">
            <v>-0.38</v>
          </cell>
          <cell r="W217">
            <v>131.9</v>
          </cell>
          <cell r="X217">
            <v>-17.2</v>
          </cell>
          <cell r="Y217">
            <v>105.1</v>
          </cell>
          <cell r="Z217">
            <v>-1.9</v>
          </cell>
          <cell r="AA217">
            <v>105.4</v>
          </cell>
          <cell r="AB217">
            <v>-19.5</v>
          </cell>
          <cell r="AC217">
            <v>168.8</v>
          </cell>
          <cell r="AD217">
            <v>-35.299999999999997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103.7</v>
          </cell>
          <cell r="D220">
            <v>-22.8</v>
          </cell>
          <cell r="E220">
            <v>119.6</v>
          </cell>
          <cell r="F220">
            <v>-22.8</v>
          </cell>
          <cell r="G220">
            <v>111.9</v>
          </cell>
          <cell r="H220">
            <v>-22.2</v>
          </cell>
          <cell r="I220">
            <v>102.9</v>
          </cell>
          <cell r="J220">
            <v>29.3</v>
          </cell>
          <cell r="K220">
            <v>100.3</v>
          </cell>
          <cell r="L220">
            <v>21.7</v>
          </cell>
          <cell r="M220">
            <v>135</v>
          </cell>
          <cell r="N220">
            <v>205.4</v>
          </cell>
          <cell r="O220">
            <v>106.7</v>
          </cell>
          <cell r="P220">
            <v>-2.5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3.38</v>
          </cell>
          <cell r="V220">
            <v>2.41</v>
          </cell>
          <cell r="W220">
            <v>99.6</v>
          </cell>
          <cell r="X220">
            <v>-25.4</v>
          </cell>
          <cell r="Y220">
            <v>114.9</v>
          </cell>
          <cell r="Z220">
            <v>-25.3</v>
          </cell>
          <cell r="AA220">
            <v>216.3</v>
          </cell>
          <cell r="AB220">
            <v>-26.7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88</v>
          </cell>
          <cell r="D221">
            <v>1.3</v>
          </cell>
          <cell r="E221">
            <v>116.1</v>
          </cell>
          <cell r="F221">
            <v>1.2</v>
          </cell>
          <cell r="G221">
            <v>116.8</v>
          </cell>
          <cell r="H221">
            <v>4</v>
          </cell>
          <cell r="I221">
            <v>102.5</v>
          </cell>
          <cell r="J221">
            <v>-1.6</v>
          </cell>
          <cell r="K221">
            <v>100.7</v>
          </cell>
          <cell r="L221">
            <v>-0.5</v>
          </cell>
          <cell r="M221">
            <v>118.7</v>
          </cell>
          <cell r="N221">
            <v>-9.4</v>
          </cell>
          <cell r="O221">
            <v>105.9</v>
          </cell>
          <cell r="P221">
            <v>-3.4</v>
          </cell>
          <cell r="Q221" t="str">
            <v>-</v>
          </cell>
          <cell r="R221" t="str">
            <v>-</v>
          </cell>
          <cell r="S221">
            <v>2.27</v>
          </cell>
          <cell r="T221">
            <v>0.97</v>
          </cell>
          <cell r="U221">
            <v>0.32</v>
          </cell>
          <cell r="V221">
            <v>0.05</v>
          </cell>
          <cell r="W221">
            <v>84.5</v>
          </cell>
          <cell r="X221">
            <v>-2.1</v>
          </cell>
          <cell r="Y221">
            <v>111.5</v>
          </cell>
          <cell r="Z221">
            <v>-2.1</v>
          </cell>
          <cell r="AA221">
            <v>111.8</v>
          </cell>
          <cell r="AB221">
            <v>-13.9</v>
          </cell>
          <cell r="AC221">
            <v>0</v>
          </cell>
          <cell r="AD221">
            <v>0</v>
          </cell>
        </row>
        <row r="222">
          <cell r="B222" t="str">
            <v>プラスチック製品</v>
          </cell>
          <cell r="C222">
            <v>111.3</v>
          </cell>
          <cell r="D222">
            <v>-2.1</v>
          </cell>
          <cell r="E222">
            <v>122.3</v>
          </cell>
          <cell r="F222">
            <v>-2.2000000000000002</v>
          </cell>
          <cell r="G222">
            <v>117.5</v>
          </cell>
          <cell r="H222">
            <v>0.7</v>
          </cell>
          <cell r="I222">
            <v>111.4</v>
          </cell>
          <cell r="J222">
            <v>3.3</v>
          </cell>
          <cell r="K222">
            <v>109.8</v>
          </cell>
          <cell r="L222">
            <v>5.0999999999999996</v>
          </cell>
          <cell r="M222">
            <v>134.6</v>
          </cell>
          <cell r="N222">
            <v>-13.6</v>
          </cell>
          <cell r="O222">
            <v>110.5</v>
          </cell>
          <cell r="P222">
            <v>-17.399999999999999</v>
          </cell>
          <cell r="Q222" t="str">
            <v>-</v>
          </cell>
          <cell r="R222" t="str">
            <v>-</v>
          </cell>
          <cell r="S222">
            <v>2.31</v>
          </cell>
          <cell r="T222">
            <v>-1.24</v>
          </cell>
          <cell r="U222">
            <v>0.72</v>
          </cell>
          <cell r="V222">
            <v>0</v>
          </cell>
          <cell r="W222">
            <v>106.9</v>
          </cell>
          <cell r="X222">
            <v>-5.3</v>
          </cell>
          <cell r="Y222">
            <v>117.5</v>
          </cell>
          <cell r="Z222">
            <v>-5.4</v>
          </cell>
          <cell r="AA222">
            <v>181.4</v>
          </cell>
          <cell r="AB222">
            <v>-20.8</v>
          </cell>
          <cell r="AC222">
            <v>0.8</v>
          </cell>
          <cell r="AD222">
            <v>0</v>
          </cell>
        </row>
        <row r="223">
          <cell r="B223" t="str">
            <v>ゴム製品</v>
          </cell>
          <cell r="C223">
            <v>94.4</v>
          </cell>
          <cell r="D223">
            <v>1.2</v>
          </cell>
          <cell r="E223">
            <v>121.7</v>
          </cell>
          <cell r="F223">
            <v>1.2</v>
          </cell>
          <cell r="G223">
            <v>113</v>
          </cell>
          <cell r="H223">
            <v>3.4</v>
          </cell>
          <cell r="I223">
            <v>110.6</v>
          </cell>
          <cell r="J223">
            <v>0</v>
          </cell>
          <cell r="K223">
            <v>105.2</v>
          </cell>
          <cell r="L223">
            <v>2</v>
          </cell>
          <cell r="M223">
            <v>167.1</v>
          </cell>
          <cell r="N223">
            <v>-11.7</v>
          </cell>
          <cell r="O223">
            <v>99.6</v>
          </cell>
          <cell r="P223">
            <v>0.3</v>
          </cell>
          <cell r="Q223" t="str">
            <v>-</v>
          </cell>
          <cell r="R223" t="str">
            <v>-</v>
          </cell>
          <cell r="S223">
            <v>0.7</v>
          </cell>
          <cell r="T223">
            <v>0.15</v>
          </cell>
          <cell r="U223">
            <v>0.4</v>
          </cell>
          <cell r="V223">
            <v>0.1</v>
          </cell>
          <cell r="W223">
            <v>90.7</v>
          </cell>
          <cell r="X223">
            <v>-2.2000000000000002</v>
          </cell>
          <cell r="Y223">
            <v>116.9</v>
          </cell>
          <cell r="Z223">
            <v>-2.2000000000000002</v>
          </cell>
          <cell r="AA223">
            <v>171.1</v>
          </cell>
          <cell r="AB223">
            <v>-6.4</v>
          </cell>
          <cell r="AC223">
            <v>0</v>
          </cell>
          <cell r="AD223">
            <v>0</v>
          </cell>
        </row>
        <row r="224">
          <cell r="B224" t="str">
            <v>窯業・土石製品</v>
          </cell>
          <cell r="C224">
            <v>96</v>
          </cell>
          <cell r="D224">
            <v>-1.3</v>
          </cell>
          <cell r="E224">
            <v>95.4</v>
          </cell>
          <cell r="F224">
            <v>-9.9</v>
          </cell>
          <cell r="G224">
            <v>100.6</v>
          </cell>
          <cell r="H224">
            <v>-7.2</v>
          </cell>
          <cell r="I224">
            <v>91.4</v>
          </cell>
          <cell r="J224">
            <v>-12.6</v>
          </cell>
          <cell r="K224">
            <v>95.8</v>
          </cell>
          <cell r="L224">
            <v>-9.1999999999999993</v>
          </cell>
          <cell r="M224">
            <v>32.5</v>
          </cell>
          <cell r="N224">
            <v>-64.8</v>
          </cell>
          <cell r="O224">
            <v>83.8</v>
          </cell>
          <cell r="P224">
            <v>-2.1</v>
          </cell>
          <cell r="Q224" t="str">
            <v>-</v>
          </cell>
          <cell r="R224" t="str">
            <v>-</v>
          </cell>
          <cell r="S224">
            <v>0.32</v>
          </cell>
          <cell r="T224">
            <v>0.32</v>
          </cell>
          <cell r="U224">
            <v>0.32</v>
          </cell>
          <cell r="V224">
            <v>0.32</v>
          </cell>
          <cell r="W224">
            <v>92.2</v>
          </cell>
          <cell r="X224">
            <v>-4.5999999999999996</v>
          </cell>
          <cell r="Y224">
            <v>91.6</v>
          </cell>
          <cell r="Z224">
            <v>-12.9</v>
          </cell>
          <cell r="AA224">
            <v>32.200000000000003</v>
          </cell>
          <cell r="AB224">
            <v>-57.5</v>
          </cell>
          <cell r="AC224">
            <v>66.2</v>
          </cell>
          <cell r="AD224">
            <v>93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84.7</v>
          </cell>
          <cell r="D227">
            <v>11.2</v>
          </cell>
          <cell r="E227">
            <v>94.4</v>
          </cell>
          <cell r="F227">
            <v>11.2</v>
          </cell>
          <cell r="G227">
            <v>91.1</v>
          </cell>
          <cell r="H227">
            <v>12.9</v>
          </cell>
          <cell r="I227">
            <v>98.8</v>
          </cell>
          <cell r="J227">
            <v>-2.1</v>
          </cell>
          <cell r="K227">
            <v>97.3</v>
          </cell>
          <cell r="L227">
            <v>-1.1000000000000001</v>
          </cell>
          <cell r="M227">
            <v>117.7</v>
          </cell>
          <cell r="N227">
            <v>-11</v>
          </cell>
          <cell r="O227">
            <v>146.30000000000001</v>
          </cell>
          <cell r="P227">
            <v>0.5</v>
          </cell>
          <cell r="Q227" t="str">
            <v>-</v>
          </cell>
          <cell r="R227" t="str">
            <v>-</v>
          </cell>
          <cell r="S227">
            <v>0.64</v>
          </cell>
          <cell r="T227">
            <v>0.53</v>
          </cell>
          <cell r="U227">
            <v>0.32</v>
          </cell>
          <cell r="V227">
            <v>-2.1</v>
          </cell>
          <cell r="W227">
            <v>81.400000000000006</v>
          </cell>
          <cell r="X227">
            <v>7.5</v>
          </cell>
          <cell r="Y227">
            <v>90.7</v>
          </cell>
          <cell r="Z227">
            <v>7.6</v>
          </cell>
          <cell r="AA227">
            <v>156.1</v>
          </cell>
          <cell r="AB227">
            <v>-4.8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88.4</v>
          </cell>
          <cell r="D230">
            <v>-6.8</v>
          </cell>
          <cell r="E230">
            <v>108</v>
          </cell>
          <cell r="F230">
            <v>0.4</v>
          </cell>
          <cell r="G230">
            <v>107.9</v>
          </cell>
          <cell r="H230">
            <v>3.8</v>
          </cell>
          <cell r="I230">
            <v>96.8</v>
          </cell>
          <cell r="J230">
            <v>-8.9</v>
          </cell>
          <cell r="K230">
            <v>96.6</v>
          </cell>
          <cell r="L230">
            <v>-8.1999999999999993</v>
          </cell>
          <cell r="M230">
            <v>100</v>
          </cell>
          <cell r="N230">
            <v>-18.5</v>
          </cell>
          <cell r="O230">
            <v>105.3</v>
          </cell>
          <cell r="P230">
            <v>-11.4</v>
          </cell>
          <cell r="Q230" t="str">
            <v>-</v>
          </cell>
          <cell r="R230" t="str">
            <v>-</v>
          </cell>
          <cell r="S230">
            <v>0.28999999999999998</v>
          </cell>
          <cell r="T230">
            <v>-0.32</v>
          </cell>
          <cell r="U230">
            <v>0.17</v>
          </cell>
          <cell r="V230">
            <v>-0.34</v>
          </cell>
          <cell r="W230">
            <v>84.9</v>
          </cell>
          <cell r="X230">
            <v>-9.8000000000000007</v>
          </cell>
          <cell r="Y230">
            <v>103.7</v>
          </cell>
          <cell r="Z230">
            <v>-3</v>
          </cell>
          <cell r="AA230">
            <v>109.6</v>
          </cell>
          <cell r="AB230">
            <v>-25.9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76.2</v>
          </cell>
          <cell r="D231">
            <v>-1.3</v>
          </cell>
          <cell r="E231">
            <v>86.9</v>
          </cell>
          <cell r="F231">
            <v>-0.2</v>
          </cell>
          <cell r="G231">
            <v>85.5</v>
          </cell>
          <cell r="H231">
            <v>3.3</v>
          </cell>
          <cell r="I231">
            <v>104.3</v>
          </cell>
          <cell r="J231">
            <v>-3.2</v>
          </cell>
          <cell r="K231">
            <v>104.7</v>
          </cell>
          <cell r="L231">
            <v>-0.3</v>
          </cell>
          <cell r="M231">
            <v>100</v>
          </cell>
          <cell r="N231">
            <v>-25.6</v>
          </cell>
          <cell r="O231">
            <v>74.599999999999994</v>
          </cell>
          <cell r="P231">
            <v>-2.4</v>
          </cell>
          <cell r="Q231" t="str">
            <v>-</v>
          </cell>
          <cell r="R231" t="str">
            <v>-</v>
          </cell>
          <cell r="S231">
            <v>1.34</v>
          </cell>
          <cell r="T231">
            <v>1.04</v>
          </cell>
          <cell r="U231">
            <v>0.56000000000000005</v>
          </cell>
          <cell r="V231">
            <v>-0.25</v>
          </cell>
          <cell r="W231">
            <v>73.2</v>
          </cell>
          <cell r="X231">
            <v>-4.5999999999999996</v>
          </cell>
          <cell r="Y231">
            <v>83.5</v>
          </cell>
          <cell r="Z231">
            <v>-3.5</v>
          </cell>
          <cell r="AA231">
            <v>98.2</v>
          </cell>
          <cell r="AB231">
            <v>-19.2</v>
          </cell>
          <cell r="AC231">
            <v>0.2</v>
          </cell>
          <cell r="AD231">
            <v>-96</v>
          </cell>
        </row>
        <row r="232">
          <cell r="B232" t="str">
            <v>電気機械器具</v>
          </cell>
          <cell r="C232">
            <v>102.3</v>
          </cell>
          <cell r="D232">
            <v>-2.1</v>
          </cell>
          <cell r="E232">
            <v>118.9</v>
          </cell>
          <cell r="F232">
            <v>-2.1</v>
          </cell>
          <cell r="G232">
            <v>117</v>
          </cell>
          <cell r="H232">
            <v>-1.6</v>
          </cell>
          <cell r="I232">
            <v>96</v>
          </cell>
          <cell r="J232">
            <v>-8.3000000000000007</v>
          </cell>
          <cell r="K232">
            <v>95.6</v>
          </cell>
          <cell r="L232">
            <v>-1.5</v>
          </cell>
          <cell r="M232">
            <v>101.7</v>
          </cell>
          <cell r="N232">
            <v>-50.6</v>
          </cell>
          <cell r="O232">
            <v>151.69999999999999</v>
          </cell>
          <cell r="P232">
            <v>5.9</v>
          </cell>
          <cell r="Q232" t="str">
            <v>-</v>
          </cell>
          <cell r="R232" t="str">
            <v>-</v>
          </cell>
          <cell r="S232">
            <v>0.21</v>
          </cell>
          <cell r="T232">
            <v>0.1</v>
          </cell>
          <cell r="U232">
            <v>0.31</v>
          </cell>
          <cell r="V232">
            <v>-0.88</v>
          </cell>
          <cell r="W232">
            <v>98.3</v>
          </cell>
          <cell r="X232">
            <v>-5.3</v>
          </cell>
          <cell r="Y232">
            <v>114.2</v>
          </cell>
          <cell r="Z232">
            <v>-5.3</v>
          </cell>
          <cell r="AA232">
            <v>162.1</v>
          </cell>
          <cell r="AB232">
            <v>-9.1999999999999993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89.7</v>
          </cell>
          <cell r="D234">
            <v>-0.9</v>
          </cell>
          <cell r="E234">
            <v>117</v>
          </cell>
          <cell r="F234">
            <v>-0.9</v>
          </cell>
          <cell r="G234">
            <v>107.4</v>
          </cell>
          <cell r="H234">
            <v>-0.4</v>
          </cell>
          <cell r="I234">
            <v>121.1</v>
          </cell>
          <cell r="J234">
            <v>-0.9</v>
          </cell>
          <cell r="K234">
            <v>115.8</v>
          </cell>
          <cell r="L234">
            <v>0.4</v>
          </cell>
          <cell r="M234">
            <v>184.4</v>
          </cell>
          <cell r="N234">
            <v>-10</v>
          </cell>
          <cell r="O234">
            <v>79.599999999999994</v>
          </cell>
          <cell r="P234">
            <v>-2.2999999999999998</v>
          </cell>
          <cell r="Q234" t="str">
            <v>-</v>
          </cell>
          <cell r="R234" t="str">
            <v>-</v>
          </cell>
          <cell r="S234">
            <v>1.26</v>
          </cell>
          <cell r="T234">
            <v>-0.65</v>
          </cell>
          <cell r="U234">
            <v>0.97</v>
          </cell>
          <cell r="V234">
            <v>0.16</v>
          </cell>
          <cell r="W234">
            <v>86.2</v>
          </cell>
          <cell r="X234">
            <v>-4.0999999999999996</v>
          </cell>
          <cell r="Y234">
            <v>112.4</v>
          </cell>
          <cell r="Z234">
            <v>-4.2</v>
          </cell>
          <cell r="AA234">
            <v>259.5</v>
          </cell>
          <cell r="AB234">
            <v>-4.3</v>
          </cell>
          <cell r="AC234">
            <v>0.2</v>
          </cell>
          <cell r="AD234">
            <v>0</v>
          </cell>
        </row>
        <row r="235">
          <cell r="B235" t="str">
            <v>その他の製造業</v>
          </cell>
          <cell r="C235">
            <v>139.30000000000001</v>
          </cell>
          <cell r="D235">
            <v>-5.7</v>
          </cell>
          <cell r="E235">
            <v>119.5</v>
          </cell>
          <cell r="F235">
            <v>-4.7</v>
          </cell>
          <cell r="G235">
            <v>114.6</v>
          </cell>
          <cell r="H235">
            <v>0.8</v>
          </cell>
          <cell r="I235">
            <v>109.6</v>
          </cell>
          <cell r="J235">
            <v>-5</v>
          </cell>
          <cell r="K235">
            <v>102.3</v>
          </cell>
          <cell r="L235">
            <v>0.7</v>
          </cell>
          <cell r="M235">
            <v>202.6</v>
          </cell>
          <cell r="N235">
            <v>-30.5</v>
          </cell>
          <cell r="O235">
            <v>93.4</v>
          </cell>
          <cell r="P235">
            <v>5.3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1.26</v>
          </cell>
          <cell r="V235">
            <v>-0.06</v>
          </cell>
          <cell r="W235">
            <v>133.80000000000001</v>
          </cell>
          <cell r="X235">
            <v>-8.8000000000000007</v>
          </cell>
          <cell r="Y235">
            <v>114.8</v>
          </cell>
          <cell r="Z235">
            <v>-7.8</v>
          </cell>
          <cell r="AA235">
            <v>184.7</v>
          </cell>
          <cell r="AB235">
            <v>-34.299999999999997</v>
          </cell>
          <cell r="AC235">
            <v>129.6</v>
          </cell>
          <cell r="AD235">
            <v>-8.5</v>
          </cell>
        </row>
        <row r="236">
          <cell r="B236" t="str">
            <v>Ｅ一括分１</v>
          </cell>
          <cell r="C236">
            <v>78.2</v>
          </cell>
          <cell r="D236">
            <v>0.6</v>
          </cell>
          <cell r="E236">
            <v>93.6</v>
          </cell>
          <cell r="F236">
            <v>1.1000000000000001</v>
          </cell>
          <cell r="G236">
            <v>90.1</v>
          </cell>
          <cell r="H236">
            <v>0.9</v>
          </cell>
          <cell r="I236">
            <v>100.1</v>
          </cell>
          <cell r="J236">
            <v>2.8</v>
          </cell>
          <cell r="K236">
            <v>100.4</v>
          </cell>
          <cell r="L236">
            <v>4.7</v>
          </cell>
          <cell r="M236">
            <v>96.2</v>
          </cell>
          <cell r="N236">
            <v>-16</v>
          </cell>
          <cell r="O236">
            <v>107.3</v>
          </cell>
          <cell r="P236">
            <v>-2.5</v>
          </cell>
          <cell r="Q236" t="str">
            <v>-</v>
          </cell>
          <cell r="R236" t="str">
            <v>-</v>
          </cell>
          <cell r="S236">
            <v>0.37</v>
          </cell>
          <cell r="T236">
            <v>0.37</v>
          </cell>
          <cell r="U236">
            <v>0</v>
          </cell>
          <cell r="V236">
            <v>-0.6</v>
          </cell>
          <cell r="W236">
            <v>75.099999999999994</v>
          </cell>
          <cell r="X236">
            <v>-2.7</v>
          </cell>
          <cell r="Y236">
            <v>89.9</v>
          </cell>
          <cell r="Z236">
            <v>-2.2999999999999998</v>
          </cell>
          <cell r="AA236">
            <v>131.19999999999999</v>
          </cell>
          <cell r="AB236">
            <v>1.4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111.3</v>
          </cell>
          <cell r="D239">
            <v>3.8</v>
          </cell>
          <cell r="E239">
            <v>107.9</v>
          </cell>
          <cell r="F239">
            <v>4.0999999999999996</v>
          </cell>
          <cell r="G239">
            <v>106.6</v>
          </cell>
          <cell r="H239">
            <v>0.9</v>
          </cell>
          <cell r="I239">
            <v>97</v>
          </cell>
          <cell r="J239">
            <v>-1.1000000000000001</v>
          </cell>
          <cell r="K239">
            <v>94</v>
          </cell>
          <cell r="L239">
            <v>-4.2</v>
          </cell>
          <cell r="M239">
            <v>158.4</v>
          </cell>
          <cell r="N239">
            <v>62.6</v>
          </cell>
          <cell r="O239">
            <v>97.3</v>
          </cell>
          <cell r="P239">
            <v>-3.7</v>
          </cell>
          <cell r="Q239" t="str">
            <v>-</v>
          </cell>
          <cell r="R239" t="str">
            <v>-</v>
          </cell>
          <cell r="S239">
            <v>2.72</v>
          </cell>
          <cell r="T239">
            <v>2.27</v>
          </cell>
          <cell r="U239">
            <v>0.23</v>
          </cell>
          <cell r="V239">
            <v>0.09</v>
          </cell>
          <cell r="W239">
            <v>106.9</v>
          </cell>
          <cell r="X239">
            <v>0.4</v>
          </cell>
          <cell r="Y239">
            <v>103.7</v>
          </cell>
          <cell r="Z239">
            <v>0.7</v>
          </cell>
          <cell r="AA239">
            <v>127.3</v>
          </cell>
          <cell r="AB239">
            <v>72.3</v>
          </cell>
          <cell r="AC239">
            <v>72.2</v>
          </cell>
          <cell r="AD239">
            <v>2.8</v>
          </cell>
        </row>
        <row r="240">
          <cell r="B240" t="str">
            <v>小売業</v>
          </cell>
          <cell r="C240">
            <v>76.3</v>
          </cell>
          <cell r="D240">
            <v>1.6</v>
          </cell>
          <cell r="E240">
            <v>86.4</v>
          </cell>
          <cell r="F240">
            <v>-1.3</v>
          </cell>
          <cell r="G240">
            <v>85.4</v>
          </cell>
          <cell r="H240">
            <v>1.7</v>
          </cell>
          <cell r="I240">
            <v>96.6</v>
          </cell>
          <cell r="J240">
            <v>-7.8</v>
          </cell>
          <cell r="K240">
            <v>91.8</v>
          </cell>
          <cell r="L240">
            <v>-7.9</v>
          </cell>
          <cell r="M240">
            <v>167.3</v>
          </cell>
          <cell r="N240">
            <v>-6.3</v>
          </cell>
          <cell r="O240">
            <v>63.2</v>
          </cell>
          <cell r="P240">
            <v>-6.1</v>
          </cell>
          <cell r="Q240" t="str">
            <v>-</v>
          </cell>
          <cell r="R240" t="str">
            <v>-</v>
          </cell>
          <cell r="S240">
            <v>4.22</v>
          </cell>
          <cell r="T240">
            <v>2.1800000000000002</v>
          </cell>
          <cell r="U240">
            <v>6.92</v>
          </cell>
          <cell r="V240">
            <v>6.13</v>
          </cell>
          <cell r="W240">
            <v>73.3</v>
          </cell>
          <cell r="X240">
            <v>-1.7</v>
          </cell>
          <cell r="Y240">
            <v>83</v>
          </cell>
          <cell r="Z240">
            <v>-4.5</v>
          </cell>
          <cell r="AA240">
            <v>98.5</v>
          </cell>
          <cell r="AB240">
            <v>-26.8</v>
          </cell>
          <cell r="AC240">
            <v>15.6</v>
          </cell>
          <cell r="AD240">
            <v>15500</v>
          </cell>
        </row>
        <row r="241">
          <cell r="B241" t="str">
            <v>宿泊業</v>
          </cell>
          <cell r="C241">
            <v>113.7</v>
          </cell>
          <cell r="D241">
            <v>0.4</v>
          </cell>
          <cell r="E241">
            <v>118.5</v>
          </cell>
          <cell r="F241">
            <v>2.2000000000000002</v>
          </cell>
          <cell r="G241">
            <v>121.2</v>
          </cell>
          <cell r="H241">
            <v>0.8</v>
          </cell>
          <cell r="I241">
            <v>107.2</v>
          </cell>
          <cell r="J241">
            <v>8.1999999999999993</v>
          </cell>
          <cell r="K241">
            <v>103.1</v>
          </cell>
          <cell r="L241">
            <v>6.2</v>
          </cell>
          <cell r="M241">
            <v>173</v>
          </cell>
          <cell r="N241">
            <v>30.5</v>
          </cell>
          <cell r="O241">
            <v>48.7</v>
          </cell>
          <cell r="P241">
            <v>2.1</v>
          </cell>
          <cell r="Q241" t="str">
            <v>-</v>
          </cell>
          <cell r="R241" t="str">
            <v>-</v>
          </cell>
          <cell r="S241">
            <v>0.65</v>
          </cell>
          <cell r="T241">
            <v>-0.6</v>
          </cell>
          <cell r="U241">
            <v>0.65</v>
          </cell>
          <cell r="V241">
            <v>0.65</v>
          </cell>
          <cell r="W241">
            <v>109.2</v>
          </cell>
          <cell r="X241">
            <v>-2.8</v>
          </cell>
          <cell r="Y241">
            <v>113.8</v>
          </cell>
          <cell r="Z241">
            <v>-1.2</v>
          </cell>
          <cell r="AA241">
            <v>79.3</v>
          </cell>
          <cell r="AB241">
            <v>47.7</v>
          </cell>
          <cell r="AC241">
            <v>7.9</v>
          </cell>
          <cell r="AD241">
            <v>-36.799999999999997</v>
          </cell>
        </row>
        <row r="242">
          <cell r="B242" t="str">
            <v>Ｍ一括分</v>
          </cell>
          <cell r="C242">
            <v>139.1</v>
          </cell>
          <cell r="D242">
            <v>-19.8</v>
          </cell>
          <cell r="E242">
            <v>114</v>
          </cell>
          <cell r="F242">
            <v>-39.4</v>
          </cell>
          <cell r="G242">
            <v>118</v>
          </cell>
          <cell r="H242">
            <v>-40</v>
          </cell>
          <cell r="I242">
            <v>98.6</v>
          </cell>
          <cell r="J242">
            <v>11.2</v>
          </cell>
          <cell r="K242">
            <v>97.7</v>
          </cell>
          <cell r="L242">
            <v>13.9</v>
          </cell>
          <cell r="M242">
            <v>105.9</v>
          </cell>
          <cell r="N242">
            <v>-6</v>
          </cell>
          <cell r="O242">
            <v>224.6</v>
          </cell>
          <cell r="P242">
            <v>219</v>
          </cell>
          <cell r="Q242" t="str">
            <v>-</v>
          </cell>
          <cell r="R242" t="str">
            <v>-</v>
          </cell>
          <cell r="S242">
            <v>6.52</v>
          </cell>
          <cell r="T242">
            <v>-14.4</v>
          </cell>
          <cell r="U242">
            <v>-0.2</v>
          </cell>
          <cell r="V242">
            <v>-10.66</v>
          </cell>
          <cell r="W242">
            <v>133.6</v>
          </cell>
          <cell r="X242">
            <v>-22.5</v>
          </cell>
          <cell r="Y242">
            <v>109.5</v>
          </cell>
          <cell r="Z242">
            <v>-41.4</v>
          </cell>
          <cell r="AA242">
            <v>94.3</v>
          </cell>
          <cell r="AB242">
            <v>-35.700000000000003</v>
          </cell>
          <cell r="AC242">
            <v>218.3</v>
          </cell>
          <cell r="AD242">
            <v>0</v>
          </cell>
        </row>
        <row r="243">
          <cell r="B243" t="str">
            <v>医療業</v>
          </cell>
          <cell r="C243">
            <v>79.599999999999994</v>
          </cell>
          <cell r="D243">
            <v>-2.1</v>
          </cell>
          <cell r="E243">
            <v>96.7</v>
          </cell>
          <cell r="F243">
            <v>-2.1</v>
          </cell>
          <cell r="G243">
            <v>94.2</v>
          </cell>
          <cell r="H243">
            <v>-0.4</v>
          </cell>
          <cell r="I243">
            <v>98.2</v>
          </cell>
          <cell r="J243">
            <v>2.5</v>
          </cell>
          <cell r="K243">
            <v>98</v>
          </cell>
          <cell r="L243">
            <v>3.6</v>
          </cell>
          <cell r="M243">
            <v>105.8</v>
          </cell>
          <cell r="N243">
            <v>-20.3</v>
          </cell>
          <cell r="O243">
            <v>80.400000000000006</v>
          </cell>
          <cell r="P243">
            <v>7.5</v>
          </cell>
          <cell r="Q243" t="str">
            <v>-</v>
          </cell>
          <cell r="R243" t="str">
            <v>-</v>
          </cell>
          <cell r="S243">
            <v>1.37</v>
          </cell>
          <cell r="T243">
            <v>1.21</v>
          </cell>
          <cell r="U243">
            <v>1.93</v>
          </cell>
          <cell r="V243">
            <v>-0.47</v>
          </cell>
          <cell r="W243">
            <v>76.5</v>
          </cell>
          <cell r="X243">
            <v>-5.2</v>
          </cell>
          <cell r="Y243">
            <v>92.9</v>
          </cell>
          <cell r="Z243">
            <v>-5.3</v>
          </cell>
          <cell r="AA243">
            <v>171.7</v>
          </cell>
          <cell r="AB243">
            <v>-24.4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82.1</v>
          </cell>
          <cell r="D244">
            <v>-3.2</v>
          </cell>
          <cell r="E244">
            <v>104.3</v>
          </cell>
          <cell r="F244">
            <v>-2.1</v>
          </cell>
          <cell r="G244">
            <v>104.3</v>
          </cell>
          <cell r="H244">
            <v>-2.2000000000000002</v>
          </cell>
          <cell r="I244">
            <v>98.8</v>
          </cell>
          <cell r="J244">
            <v>-4.4000000000000004</v>
          </cell>
          <cell r="K244">
            <v>98.5</v>
          </cell>
          <cell r="L244">
            <v>-4.5999999999999996</v>
          </cell>
          <cell r="M244">
            <v>106.9</v>
          </cell>
          <cell r="N244">
            <v>1.6</v>
          </cell>
          <cell r="O244">
            <v>91.3</v>
          </cell>
          <cell r="P244">
            <v>-8.9</v>
          </cell>
          <cell r="Q244" t="str">
            <v>-</v>
          </cell>
          <cell r="R244" t="str">
            <v>-</v>
          </cell>
          <cell r="S244">
            <v>1.03</v>
          </cell>
          <cell r="T244">
            <v>0.75</v>
          </cell>
          <cell r="U244">
            <v>1.1499999999999999</v>
          </cell>
          <cell r="V244">
            <v>0.79</v>
          </cell>
          <cell r="W244">
            <v>78.900000000000006</v>
          </cell>
          <cell r="X244">
            <v>-6.3</v>
          </cell>
          <cell r="Y244">
            <v>100.2</v>
          </cell>
          <cell r="Z244">
            <v>-5.3</v>
          </cell>
          <cell r="AA244">
            <v>105.7</v>
          </cell>
          <cell r="AB244">
            <v>3.7</v>
          </cell>
          <cell r="AC244">
            <v>0</v>
          </cell>
          <cell r="AD244">
            <v>-100</v>
          </cell>
        </row>
        <row r="245">
          <cell r="B245" t="str">
            <v>職業紹介・派遣業</v>
          </cell>
          <cell r="C245">
            <v>114.5</v>
          </cell>
          <cell r="D245">
            <v>7.2</v>
          </cell>
          <cell r="E245">
            <v>117.3</v>
          </cell>
          <cell r="F245">
            <v>7.7</v>
          </cell>
          <cell r="G245">
            <v>115.7</v>
          </cell>
          <cell r="H245">
            <v>5.0999999999999996</v>
          </cell>
          <cell r="I245">
            <v>121.6</v>
          </cell>
          <cell r="J245">
            <v>10.5</v>
          </cell>
          <cell r="K245">
            <v>121</v>
          </cell>
          <cell r="L245">
            <v>8.9</v>
          </cell>
          <cell r="M245">
            <v>129.5</v>
          </cell>
          <cell r="N245">
            <v>39.799999999999997</v>
          </cell>
          <cell r="O245">
            <v>125</v>
          </cell>
          <cell r="P245">
            <v>1.3</v>
          </cell>
          <cell r="Q245" t="str">
            <v>-</v>
          </cell>
          <cell r="R245" t="str">
            <v>-</v>
          </cell>
          <cell r="S245">
            <v>4.8499999999999996</v>
          </cell>
          <cell r="T245">
            <v>-1.68</v>
          </cell>
          <cell r="U245">
            <v>8.93</v>
          </cell>
          <cell r="V245">
            <v>2.1800000000000002</v>
          </cell>
          <cell r="W245">
            <v>110</v>
          </cell>
          <cell r="X245">
            <v>3.7</v>
          </cell>
          <cell r="Y245">
            <v>112.7</v>
          </cell>
          <cell r="Z245">
            <v>4.3</v>
          </cell>
          <cell r="AA245">
            <v>132.6</v>
          </cell>
          <cell r="AB245">
            <v>35.200000000000003</v>
          </cell>
          <cell r="AC245">
            <v>25</v>
          </cell>
          <cell r="AD245">
            <v>-31.1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88.7</v>
          </cell>
          <cell r="D247">
            <v>-0.4</v>
          </cell>
          <cell r="E247">
            <v>100.4</v>
          </cell>
          <cell r="F247">
            <v>0.6</v>
          </cell>
          <cell r="G247">
            <v>98.8</v>
          </cell>
          <cell r="H247">
            <v>1.1000000000000001</v>
          </cell>
          <cell r="I247">
            <v>104.1</v>
          </cell>
          <cell r="J247">
            <v>-1.8</v>
          </cell>
          <cell r="K247">
            <v>101.8</v>
          </cell>
          <cell r="L247">
            <v>-2</v>
          </cell>
          <cell r="M247">
            <v>138.1</v>
          </cell>
          <cell r="N247">
            <v>0.7</v>
          </cell>
          <cell r="O247">
            <v>87.1</v>
          </cell>
          <cell r="P247">
            <v>-11.8</v>
          </cell>
          <cell r="Q247" t="str">
            <v>-</v>
          </cell>
          <cell r="R247" t="str">
            <v>-</v>
          </cell>
          <cell r="S247">
            <v>1.73</v>
          </cell>
          <cell r="T247">
            <v>0.91</v>
          </cell>
          <cell r="U247">
            <v>1.8</v>
          </cell>
          <cell r="V247">
            <v>0.1</v>
          </cell>
          <cell r="W247">
            <v>85.2</v>
          </cell>
          <cell r="X247">
            <v>-3.7</v>
          </cell>
          <cell r="Y247">
            <v>96.4</v>
          </cell>
          <cell r="Z247">
            <v>-2.7</v>
          </cell>
          <cell r="AA247">
            <v>119.2</v>
          </cell>
          <cell r="AB247">
            <v>-4.5999999999999996</v>
          </cell>
          <cell r="AC247">
            <v>20.3</v>
          </cell>
          <cell r="AD247">
            <v>-23.4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99.6</v>
          </cell>
          <cell r="D262">
            <v>3.5</v>
          </cell>
          <cell r="E262">
            <v>99.4</v>
          </cell>
          <cell r="F262">
            <v>0.5</v>
          </cell>
          <cell r="G262">
            <v>100.2</v>
          </cell>
          <cell r="H262">
            <v>3</v>
          </cell>
          <cell r="I262">
            <v>97</v>
          </cell>
          <cell r="J262">
            <v>-1.5</v>
          </cell>
          <cell r="K262">
            <v>97.7</v>
          </cell>
          <cell r="L262">
            <v>-0.8</v>
          </cell>
          <cell r="M262">
            <v>72.7</v>
          </cell>
          <cell r="N262">
            <v>-30.4</v>
          </cell>
          <cell r="O262">
            <v>100.2</v>
          </cell>
          <cell r="P262">
            <v>1.7</v>
          </cell>
          <cell r="Q262" t="str">
            <v>-</v>
          </cell>
          <cell r="R262" t="str">
            <v>-</v>
          </cell>
          <cell r="S262">
            <v>2.37</v>
          </cell>
          <cell r="T262">
            <v>-0.67</v>
          </cell>
          <cell r="U262">
            <v>2.98</v>
          </cell>
          <cell r="V262">
            <v>-0.15</v>
          </cell>
          <cell r="W262">
            <v>95.7</v>
          </cell>
          <cell r="X262">
            <v>0.2</v>
          </cell>
          <cell r="Y262">
            <v>95.5</v>
          </cell>
          <cell r="Z262">
            <v>-2.7</v>
          </cell>
          <cell r="AA262">
            <v>67.3</v>
          </cell>
          <cell r="AB262">
            <v>-58.9</v>
          </cell>
          <cell r="AC262">
            <v>103.1</v>
          </cell>
          <cell r="AD262">
            <v>354.2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107.9</v>
          </cell>
          <cell r="D264">
            <v>-31.4</v>
          </cell>
          <cell r="E264">
            <v>108.6</v>
          </cell>
          <cell r="F264">
            <v>-32.1</v>
          </cell>
          <cell r="G264">
            <v>105.7</v>
          </cell>
          <cell r="H264">
            <v>-30.5</v>
          </cell>
          <cell r="I264">
            <v>110.9</v>
          </cell>
          <cell r="J264">
            <v>-23.5</v>
          </cell>
          <cell r="K264">
            <v>109.5</v>
          </cell>
          <cell r="L264">
            <v>-21.6</v>
          </cell>
          <cell r="M264">
            <v>255.6</v>
          </cell>
          <cell r="N264">
            <v>-63.5</v>
          </cell>
          <cell r="O264">
            <v>55.6</v>
          </cell>
          <cell r="P264">
            <v>34.299999999999997</v>
          </cell>
          <cell r="Q264" t="str">
            <v>-</v>
          </cell>
          <cell r="R264" t="str">
            <v>-</v>
          </cell>
          <cell r="S264">
            <v>0</v>
          </cell>
          <cell r="T264">
            <v>-1.87</v>
          </cell>
          <cell r="U264">
            <v>0</v>
          </cell>
          <cell r="V264">
            <v>0</v>
          </cell>
          <cell r="W264">
            <v>103.7</v>
          </cell>
          <cell r="X264">
            <v>-33.6</v>
          </cell>
          <cell r="Y264">
            <v>104.3</v>
          </cell>
          <cell r="Z264">
            <v>-34.4</v>
          </cell>
          <cell r="AA264">
            <v>401.9</v>
          </cell>
          <cell r="AB264">
            <v>-57.8</v>
          </cell>
          <cell r="AC264">
            <v>10.5</v>
          </cell>
          <cell r="AD264">
            <v>0</v>
          </cell>
        </row>
        <row r="265">
          <cell r="B265" t="str">
            <v>製造業</v>
          </cell>
          <cell r="C265">
            <v>107</v>
          </cell>
          <cell r="D265">
            <v>2.6</v>
          </cell>
          <cell r="E265">
            <v>106.5</v>
          </cell>
          <cell r="F265">
            <v>-0.9</v>
          </cell>
          <cell r="G265">
            <v>105.4</v>
          </cell>
          <cell r="H265">
            <v>-0.4</v>
          </cell>
          <cell r="I265">
            <v>97.3</v>
          </cell>
          <cell r="J265">
            <v>-2.2999999999999998</v>
          </cell>
          <cell r="K265">
            <v>97</v>
          </cell>
          <cell r="L265">
            <v>-3.4</v>
          </cell>
          <cell r="M265">
            <v>100</v>
          </cell>
          <cell r="N265">
            <v>23.8</v>
          </cell>
          <cell r="O265">
            <v>74.599999999999994</v>
          </cell>
          <cell r="P265">
            <v>-9.1</v>
          </cell>
          <cell r="Q265" t="str">
            <v>-</v>
          </cell>
          <cell r="R265" t="str">
            <v>-</v>
          </cell>
          <cell r="S265">
            <v>2.58</v>
          </cell>
          <cell r="T265">
            <v>-1.05</v>
          </cell>
          <cell r="U265">
            <v>3.2</v>
          </cell>
          <cell r="V265">
            <v>1.1000000000000001</v>
          </cell>
          <cell r="W265">
            <v>102.8</v>
          </cell>
          <cell r="X265">
            <v>-0.8</v>
          </cell>
          <cell r="Y265">
            <v>102.3</v>
          </cell>
          <cell r="Z265">
            <v>-4.2</v>
          </cell>
          <cell r="AA265">
            <v>140.6</v>
          </cell>
          <cell r="AB265">
            <v>-13.7</v>
          </cell>
          <cell r="AC265">
            <v>120.4</v>
          </cell>
          <cell r="AD265">
            <v>568.9</v>
          </cell>
        </row>
        <row r="266">
          <cell r="B266" t="str">
            <v>電気・ガス・熱供給・水道業</v>
          </cell>
          <cell r="C266">
            <v>82</v>
          </cell>
          <cell r="D266">
            <v>-8.3000000000000007</v>
          </cell>
          <cell r="E266">
            <v>90.7</v>
          </cell>
          <cell r="F266">
            <v>-8.1999999999999993</v>
          </cell>
          <cell r="G266">
            <v>90.4</v>
          </cell>
          <cell r="H266">
            <v>-8.8000000000000007</v>
          </cell>
          <cell r="I266">
            <v>99.2</v>
          </cell>
          <cell r="J266">
            <v>-6.9</v>
          </cell>
          <cell r="K266">
            <v>99.5</v>
          </cell>
          <cell r="L266">
            <v>-6.8</v>
          </cell>
          <cell r="M266">
            <v>25</v>
          </cell>
          <cell r="N266">
            <v>0</v>
          </cell>
          <cell r="O266">
            <v>56.3</v>
          </cell>
          <cell r="P266">
            <v>-44.7</v>
          </cell>
          <cell r="Q266" t="str">
            <v>-</v>
          </cell>
          <cell r="R266" t="str">
            <v>-</v>
          </cell>
          <cell r="S266">
            <v>0</v>
          </cell>
          <cell r="T266">
            <v>-1.33</v>
          </cell>
          <cell r="U266">
            <v>0</v>
          </cell>
          <cell r="V266">
            <v>0</v>
          </cell>
          <cell r="W266">
            <v>78.8</v>
          </cell>
          <cell r="X266">
            <v>-11.3</v>
          </cell>
          <cell r="Y266">
            <v>87.1</v>
          </cell>
          <cell r="Z266">
            <v>-11.2</v>
          </cell>
          <cell r="AA266">
            <v>141.5</v>
          </cell>
          <cell r="AB266">
            <v>614.6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87.1</v>
          </cell>
          <cell r="D267">
            <v>-23.3</v>
          </cell>
          <cell r="E267">
            <v>87.8</v>
          </cell>
          <cell r="F267">
            <v>-5.5</v>
          </cell>
          <cell r="G267">
            <v>89</v>
          </cell>
          <cell r="H267">
            <v>7.1</v>
          </cell>
          <cell r="I267">
            <v>84</v>
          </cell>
          <cell r="J267">
            <v>2.7</v>
          </cell>
          <cell r="K267">
            <v>83.1</v>
          </cell>
          <cell r="L267">
            <v>9.6</v>
          </cell>
          <cell r="M267">
            <v>142.9</v>
          </cell>
          <cell r="N267">
            <v>-69.7</v>
          </cell>
          <cell r="O267">
            <v>11.8</v>
          </cell>
          <cell r="P267">
            <v>-28.9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0</v>
          </cell>
          <cell r="V267">
            <v>-1.55</v>
          </cell>
          <cell r="W267">
            <v>83.7</v>
          </cell>
          <cell r="X267">
            <v>-25.7</v>
          </cell>
          <cell r="Y267">
            <v>84.3</v>
          </cell>
          <cell r="Z267">
            <v>-8.6999999999999993</v>
          </cell>
          <cell r="AA267">
            <v>41.8</v>
          </cell>
          <cell r="AB267">
            <v>-91.4</v>
          </cell>
          <cell r="AC267">
            <v>17.5</v>
          </cell>
          <cell r="AD267">
            <v>-95.1</v>
          </cell>
        </row>
        <row r="268">
          <cell r="B268" t="str">
            <v>運輸業，郵便業</v>
          </cell>
          <cell r="C268">
            <v>92.2</v>
          </cell>
          <cell r="D268">
            <v>-23.5</v>
          </cell>
          <cell r="E268">
            <v>89</v>
          </cell>
          <cell r="F268">
            <v>-24.6</v>
          </cell>
          <cell r="G268">
            <v>96.4</v>
          </cell>
          <cell r="H268">
            <v>-21.9</v>
          </cell>
          <cell r="I268">
            <v>69.3</v>
          </cell>
          <cell r="J268">
            <v>-33</v>
          </cell>
          <cell r="K268">
            <v>73</v>
          </cell>
          <cell r="L268">
            <v>-30.7</v>
          </cell>
          <cell r="M268">
            <v>0</v>
          </cell>
          <cell r="N268">
            <v>-100</v>
          </cell>
          <cell r="O268">
            <v>99.5</v>
          </cell>
          <cell r="P268">
            <v>51.7</v>
          </cell>
          <cell r="Q268" t="str">
            <v>-</v>
          </cell>
          <cell r="R268" t="str">
            <v>-</v>
          </cell>
          <cell r="S268">
            <v>12.32</v>
          </cell>
          <cell r="T268">
            <v>3.51</v>
          </cell>
          <cell r="U268">
            <v>0</v>
          </cell>
          <cell r="V268">
            <v>-2.82</v>
          </cell>
          <cell r="W268">
            <v>88.6</v>
          </cell>
          <cell r="X268">
            <v>-26</v>
          </cell>
          <cell r="Y268">
            <v>85.5</v>
          </cell>
          <cell r="Z268">
            <v>-27.1</v>
          </cell>
          <cell r="AA268">
            <v>0.4</v>
          </cell>
          <cell r="AB268">
            <v>-99.2</v>
          </cell>
          <cell r="AC268">
            <v>102.1</v>
          </cell>
          <cell r="AD268">
            <v>-0.4</v>
          </cell>
        </row>
        <row r="269">
          <cell r="B269" t="str">
            <v>卸売業，小売業</v>
          </cell>
          <cell r="C269">
            <v>111.2</v>
          </cell>
          <cell r="D269">
            <v>23.1</v>
          </cell>
          <cell r="E269">
            <v>105.7</v>
          </cell>
          <cell r="F269">
            <v>16.8</v>
          </cell>
          <cell r="G269">
            <v>106.2</v>
          </cell>
          <cell r="H269">
            <v>17.100000000000001</v>
          </cell>
          <cell r="I269">
            <v>95</v>
          </cell>
          <cell r="J269">
            <v>10.1</v>
          </cell>
          <cell r="K269">
            <v>95.6</v>
          </cell>
          <cell r="L269">
            <v>11</v>
          </cell>
          <cell r="M269">
            <v>70</v>
          </cell>
          <cell r="N269">
            <v>-30</v>
          </cell>
          <cell r="O269">
            <v>133.6</v>
          </cell>
          <cell r="P269">
            <v>7.4</v>
          </cell>
          <cell r="Q269" t="str">
            <v>-</v>
          </cell>
          <cell r="R269" t="str">
            <v>-</v>
          </cell>
          <cell r="S269">
            <v>0.67</v>
          </cell>
          <cell r="T269">
            <v>-2.75</v>
          </cell>
          <cell r="U269">
            <v>2.4700000000000002</v>
          </cell>
          <cell r="V269">
            <v>-0.34</v>
          </cell>
          <cell r="W269">
            <v>106.8</v>
          </cell>
          <cell r="X269">
            <v>19.100000000000001</v>
          </cell>
          <cell r="Y269">
            <v>101.5</v>
          </cell>
          <cell r="Z269">
            <v>12.9</v>
          </cell>
          <cell r="AA269">
            <v>72.5</v>
          </cell>
          <cell r="AB269">
            <v>-9.9</v>
          </cell>
          <cell r="AC269">
            <v>429</v>
          </cell>
          <cell r="AD269">
            <v>461.5</v>
          </cell>
        </row>
        <row r="270">
          <cell r="B270" t="str">
            <v>金融業，保険業</v>
          </cell>
          <cell r="C270">
            <v>74.599999999999994</v>
          </cell>
          <cell r="D270">
            <v>-27.5</v>
          </cell>
          <cell r="E270">
            <v>76.900000000000006</v>
          </cell>
          <cell r="F270">
            <v>-27.5</v>
          </cell>
          <cell r="G270">
            <v>81.099999999999994</v>
          </cell>
          <cell r="H270">
            <v>-20.2</v>
          </cell>
          <cell r="I270">
            <v>77.400000000000006</v>
          </cell>
          <cell r="J270">
            <v>-21.9</v>
          </cell>
          <cell r="K270">
            <v>76.5</v>
          </cell>
          <cell r="L270">
            <v>-19.399999999999999</v>
          </cell>
          <cell r="M270">
            <v>83.1</v>
          </cell>
          <cell r="N270">
            <v>-44.4</v>
          </cell>
          <cell r="O270">
            <v>6.7</v>
          </cell>
          <cell r="P270">
            <v>-94.9</v>
          </cell>
          <cell r="Q270" t="str">
            <v>-</v>
          </cell>
          <cell r="R270" t="str">
            <v>-</v>
          </cell>
          <cell r="S270">
            <v>0</v>
          </cell>
          <cell r="T270">
            <v>-10.11</v>
          </cell>
          <cell r="U270">
            <v>0</v>
          </cell>
          <cell r="V270">
            <v>-1.1200000000000001</v>
          </cell>
          <cell r="W270">
            <v>71.7</v>
          </cell>
          <cell r="X270">
            <v>-29.8</v>
          </cell>
          <cell r="Y270">
            <v>73.900000000000006</v>
          </cell>
          <cell r="Z270">
            <v>-29.9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122.9</v>
          </cell>
          <cell r="D271">
            <v>16.399999999999999</v>
          </cell>
          <cell r="E271">
            <v>124</v>
          </cell>
          <cell r="F271">
            <v>16.3</v>
          </cell>
          <cell r="G271">
            <v>128.19999999999999</v>
          </cell>
          <cell r="H271">
            <v>18.2</v>
          </cell>
          <cell r="I271">
            <v>91.5</v>
          </cell>
          <cell r="J271">
            <v>0</v>
          </cell>
          <cell r="K271">
            <v>93.8</v>
          </cell>
          <cell r="L271">
            <v>1.3</v>
          </cell>
          <cell r="M271">
            <v>0</v>
          </cell>
          <cell r="N271">
            <v>-100</v>
          </cell>
          <cell r="O271">
            <v>88</v>
          </cell>
          <cell r="P271">
            <v>-23.8</v>
          </cell>
          <cell r="Q271" t="str">
            <v>-</v>
          </cell>
          <cell r="R271" t="str">
            <v>-</v>
          </cell>
          <cell r="S271">
            <v>0</v>
          </cell>
          <cell r="T271">
            <v>-0.45</v>
          </cell>
          <cell r="U271">
            <v>0</v>
          </cell>
          <cell r="V271">
            <v>-2.92</v>
          </cell>
          <cell r="W271">
            <v>118.1</v>
          </cell>
          <cell r="X271">
            <v>12.6</v>
          </cell>
          <cell r="Y271">
            <v>119.1</v>
          </cell>
          <cell r="Z271">
            <v>12.5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56.2</v>
          </cell>
          <cell r="D272">
            <v>-49.7</v>
          </cell>
          <cell r="E272">
            <v>60.5</v>
          </cell>
          <cell r="F272">
            <v>-49.7</v>
          </cell>
          <cell r="G272">
            <v>63.1</v>
          </cell>
          <cell r="H272">
            <v>-48.1</v>
          </cell>
          <cell r="I272">
            <v>70.099999999999994</v>
          </cell>
          <cell r="J272">
            <v>-36.6</v>
          </cell>
          <cell r="K272">
            <v>74.099999999999994</v>
          </cell>
          <cell r="L272">
            <v>-31.2</v>
          </cell>
          <cell r="M272">
            <v>0</v>
          </cell>
          <cell r="N272">
            <v>-100</v>
          </cell>
          <cell r="O272">
            <v>26</v>
          </cell>
          <cell r="P272">
            <v>-52.4</v>
          </cell>
          <cell r="Q272" t="str">
            <v>-</v>
          </cell>
          <cell r="R272" t="str">
            <v>-</v>
          </cell>
          <cell r="S272">
            <v>1.05</v>
          </cell>
          <cell r="T272">
            <v>-0.48</v>
          </cell>
          <cell r="U272">
            <v>1.05</v>
          </cell>
          <cell r="V272">
            <v>1.05</v>
          </cell>
          <cell r="W272">
            <v>54</v>
          </cell>
          <cell r="X272">
            <v>-51.3</v>
          </cell>
          <cell r="Y272">
            <v>58.1</v>
          </cell>
          <cell r="Z272">
            <v>-51.4</v>
          </cell>
          <cell r="AA272">
            <v>0.3</v>
          </cell>
          <cell r="AB272">
            <v>-99.7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103.8</v>
          </cell>
          <cell r="D273">
            <v>-0.9</v>
          </cell>
          <cell r="E273">
            <v>102.3</v>
          </cell>
          <cell r="F273">
            <v>-1.3</v>
          </cell>
          <cell r="G273">
            <v>101.1</v>
          </cell>
          <cell r="H273">
            <v>-1.6</v>
          </cell>
          <cell r="I273">
            <v>101.7</v>
          </cell>
          <cell r="J273">
            <v>-0.8</v>
          </cell>
          <cell r="K273">
            <v>100.4</v>
          </cell>
          <cell r="L273">
            <v>-0.3</v>
          </cell>
          <cell r="M273">
            <v>176.9</v>
          </cell>
          <cell r="N273">
            <v>-14.8</v>
          </cell>
          <cell r="O273">
            <v>97.8</v>
          </cell>
          <cell r="P273">
            <v>-6.8</v>
          </cell>
          <cell r="Q273" t="str">
            <v>-</v>
          </cell>
          <cell r="R273" t="str">
            <v>-</v>
          </cell>
          <cell r="S273">
            <v>2.5</v>
          </cell>
          <cell r="T273">
            <v>-1.83</v>
          </cell>
          <cell r="U273">
            <v>2.9</v>
          </cell>
          <cell r="V273">
            <v>-0.54</v>
          </cell>
          <cell r="W273">
            <v>99.7</v>
          </cell>
          <cell r="X273">
            <v>-4.0999999999999996</v>
          </cell>
          <cell r="Y273">
            <v>98.3</v>
          </cell>
          <cell r="Z273">
            <v>-4.5</v>
          </cell>
          <cell r="AA273">
            <v>170.3</v>
          </cell>
          <cell r="AB273">
            <v>9.6999999999999993</v>
          </cell>
          <cell r="AC273">
            <v>166</v>
          </cell>
          <cell r="AD273">
            <v>26</v>
          </cell>
        </row>
        <row r="274">
          <cell r="B274" t="str">
            <v>生活関連サービス業，娯楽業</v>
          </cell>
          <cell r="C274">
            <v>80.900000000000006</v>
          </cell>
          <cell r="D274">
            <v>-9.4</v>
          </cell>
          <cell r="E274">
            <v>81</v>
          </cell>
          <cell r="F274">
            <v>-9.4</v>
          </cell>
          <cell r="G274">
            <v>84.2</v>
          </cell>
          <cell r="H274">
            <v>-10.6</v>
          </cell>
          <cell r="I274">
            <v>89.8</v>
          </cell>
          <cell r="J274">
            <v>-11.9</v>
          </cell>
          <cell r="K274">
            <v>84.7</v>
          </cell>
          <cell r="L274">
            <v>-17.100000000000001</v>
          </cell>
          <cell r="M274">
            <v>1200</v>
          </cell>
          <cell r="N274">
            <v>0</v>
          </cell>
          <cell r="O274">
            <v>43.8</v>
          </cell>
          <cell r="P274">
            <v>-45.3</v>
          </cell>
          <cell r="Q274" t="str">
            <v>-</v>
          </cell>
          <cell r="R274" t="str">
            <v>-</v>
          </cell>
          <cell r="S274">
            <v>8.92</v>
          </cell>
          <cell r="T274">
            <v>0.53</v>
          </cell>
          <cell r="U274">
            <v>11.01</v>
          </cell>
          <cell r="V274">
            <v>1.84</v>
          </cell>
          <cell r="W274">
            <v>77.7</v>
          </cell>
          <cell r="X274">
            <v>-12.4</v>
          </cell>
          <cell r="Y274">
            <v>77.8</v>
          </cell>
          <cell r="Z274">
            <v>-12.4</v>
          </cell>
          <cell r="AA274">
            <v>24.5</v>
          </cell>
          <cell r="AB274">
            <v>390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132.6</v>
          </cell>
          <cell r="D275">
            <v>2.6</v>
          </cell>
          <cell r="E275">
            <v>135.80000000000001</v>
          </cell>
          <cell r="F275">
            <v>2.6</v>
          </cell>
          <cell r="G275">
            <v>136.30000000000001</v>
          </cell>
          <cell r="H275">
            <v>6.7</v>
          </cell>
          <cell r="I275">
            <v>156.6</v>
          </cell>
          <cell r="J275">
            <v>-9.4</v>
          </cell>
          <cell r="K275">
            <v>157.9</v>
          </cell>
          <cell r="L275">
            <v>-9.3000000000000007</v>
          </cell>
          <cell r="M275">
            <v>60</v>
          </cell>
          <cell r="N275">
            <v>-40</v>
          </cell>
          <cell r="O275">
            <v>89.6</v>
          </cell>
          <cell r="P275">
            <v>16.100000000000001</v>
          </cell>
          <cell r="Q275" t="str">
            <v>-</v>
          </cell>
          <cell r="R275" t="str">
            <v>-</v>
          </cell>
          <cell r="S275">
            <v>0.33</v>
          </cell>
          <cell r="T275">
            <v>0.28999999999999998</v>
          </cell>
          <cell r="U275">
            <v>3.55</v>
          </cell>
          <cell r="V275">
            <v>-1.97</v>
          </cell>
          <cell r="W275">
            <v>127.4</v>
          </cell>
          <cell r="X275">
            <v>-0.7</v>
          </cell>
          <cell r="Y275">
            <v>130.5</v>
          </cell>
          <cell r="Z275">
            <v>-0.7</v>
          </cell>
          <cell r="AA275">
            <v>74.7</v>
          </cell>
          <cell r="AB275">
            <v>-90.2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77.400000000000006</v>
          </cell>
          <cell r="D276">
            <v>-5.4</v>
          </cell>
          <cell r="E276">
            <v>81.5</v>
          </cell>
          <cell r="F276">
            <v>-8.5</v>
          </cell>
          <cell r="G276">
            <v>81.900000000000006</v>
          </cell>
          <cell r="H276">
            <v>-2.6</v>
          </cell>
          <cell r="I276">
            <v>90.2</v>
          </cell>
          <cell r="J276">
            <v>-6.2</v>
          </cell>
          <cell r="K276">
            <v>90.6</v>
          </cell>
          <cell r="L276">
            <v>-5.2</v>
          </cell>
          <cell r="M276">
            <v>50</v>
          </cell>
          <cell r="N276">
            <v>-68.8</v>
          </cell>
          <cell r="O276">
            <v>102.1</v>
          </cell>
          <cell r="P276">
            <v>6.2</v>
          </cell>
          <cell r="Q276" t="str">
            <v>-</v>
          </cell>
          <cell r="R276" t="str">
            <v>-</v>
          </cell>
          <cell r="S276">
            <v>1.84</v>
          </cell>
          <cell r="T276">
            <v>1.04</v>
          </cell>
          <cell r="U276">
            <v>2.54</v>
          </cell>
          <cell r="V276">
            <v>1.1000000000000001</v>
          </cell>
          <cell r="W276">
            <v>74.400000000000006</v>
          </cell>
          <cell r="X276">
            <v>-8.4</v>
          </cell>
          <cell r="Y276">
            <v>78.3</v>
          </cell>
          <cell r="Z276">
            <v>-11.5</v>
          </cell>
          <cell r="AA276">
            <v>57.5</v>
          </cell>
          <cell r="AB276">
            <v>-85</v>
          </cell>
          <cell r="AC276">
            <v>33.1</v>
          </cell>
          <cell r="AD276">
            <v>1404.5</v>
          </cell>
        </row>
        <row r="277">
          <cell r="B277" t="str">
            <v>複合サービス事業</v>
          </cell>
          <cell r="C277">
            <v>63.4</v>
          </cell>
          <cell r="D277">
            <v>-18.5</v>
          </cell>
          <cell r="E277">
            <v>68.5</v>
          </cell>
          <cell r="F277">
            <v>-18.5</v>
          </cell>
          <cell r="G277">
            <v>71.7</v>
          </cell>
          <cell r="H277">
            <v>-14.7</v>
          </cell>
          <cell r="I277">
            <v>74.3</v>
          </cell>
          <cell r="J277">
            <v>-9.8000000000000007</v>
          </cell>
          <cell r="K277">
            <v>77.2</v>
          </cell>
          <cell r="L277">
            <v>-7.7</v>
          </cell>
          <cell r="M277">
            <v>6.4</v>
          </cell>
          <cell r="N277">
            <v>-88</v>
          </cell>
          <cell r="O277">
            <v>132.80000000000001</v>
          </cell>
          <cell r="P277">
            <v>163.5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6.51</v>
          </cell>
          <cell r="V277">
            <v>6.51</v>
          </cell>
          <cell r="W277">
            <v>60.9</v>
          </cell>
          <cell r="X277">
            <v>-21.2</v>
          </cell>
          <cell r="Y277">
            <v>65.8</v>
          </cell>
          <cell r="Z277">
            <v>-21.1</v>
          </cell>
          <cell r="AA277">
            <v>4.0999999999999996</v>
          </cell>
          <cell r="AB277">
            <v>-95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99.5</v>
          </cell>
          <cell r="D278">
            <v>-6.6</v>
          </cell>
          <cell r="E278">
            <v>101.3</v>
          </cell>
          <cell r="F278">
            <v>-6.6</v>
          </cell>
          <cell r="G278">
            <v>102.1</v>
          </cell>
          <cell r="H278">
            <v>-5.4</v>
          </cell>
          <cell r="I278">
            <v>96.7</v>
          </cell>
          <cell r="J278">
            <v>-6.5</v>
          </cell>
          <cell r="K278">
            <v>97.5</v>
          </cell>
          <cell r="L278">
            <v>-5.5</v>
          </cell>
          <cell r="M278">
            <v>71</v>
          </cell>
          <cell r="N278">
            <v>-33.299999999999997</v>
          </cell>
          <cell r="O278">
            <v>105.4</v>
          </cell>
          <cell r="P278">
            <v>9</v>
          </cell>
          <cell r="Q278" t="str">
            <v>-</v>
          </cell>
          <cell r="R278" t="str">
            <v>-</v>
          </cell>
          <cell r="S278">
            <v>5.33</v>
          </cell>
          <cell r="T278">
            <v>2.19</v>
          </cell>
          <cell r="U278">
            <v>4.1100000000000003</v>
          </cell>
          <cell r="V278">
            <v>-0.51</v>
          </cell>
          <cell r="W278">
            <v>95.6</v>
          </cell>
          <cell r="X278">
            <v>-9.6</v>
          </cell>
          <cell r="Y278">
            <v>97.3</v>
          </cell>
          <cell r="Z278">
            <v>-9.6999999999999993</v>
          </cell>
          <cell r="AA278">
            <v>79.5</v>
          </cell>
          <cell r="AB278">
            <v>-36.700000000000003</v>
          </cell>
          <cell r="AC278">
            <v>11</v>
          </cell>
          <cell r="AD278">
            <v>17</v>
          </cell>
        </row>
        <row r="279">
          <cell r="B279" t="str">
            <v>食料品・たばこ</v>
          </cell>
          <cell r="C279">
            <v>96</v>
          </cell>
          <cell r="D279">
            <v>-1.4</v>
          </cell>
          <cell r="E279">
            <v>94.7</v>
          </cell>
          <cell r="F279">
            <v>-6.2</v>
          </cell>
          <cell r="G279">
            <v>96.6</v>
          </cell>
          <cell r="H279">
            <v>-3.5</v>
          </cell>
          <cell r="I279">
            <v>87.2</v>
          </cell>
          <cell r="J279">
            <v>-6.2</v>
          </cell>
          <cell r="K279">
            <v>89.3</v>
          </cell>
          <cell r="L279">
            <v>-6.5</v>
          </cell>
          <cell r="M279">
            <v>55.8</v>
          </cell>
          <cell r="N279">
            <v>0</v>
          </cell>
          <cell r="O279">
            <v>72.599999999999994</v>
          </cell>
          <cell r="P279">
            <v>-27.1</v>
          </cell>
          <cell r="Q279" t="str">
            <v>-</v>
          </cell>
          <cell r="R279" t="str">
            <v>-</v>
          </cell>
          <cell r="S279">
            <v>1.6</v>
          </cell>
          <cell r="T279">
            <v>-2.37</v>
          </cell>
          <cell r="U279">
            <v>2.1</v>
          </cell>
          <cell r="V279">
            <v>-0.35</v>
          </cell>
          <cell r="W279">
            <v>92.2</v>
          </cell>
          <cell r="X279">
            <v>-4.7</v>
          </cell>
          <cell r="Y279">
            <v>91</v>
          </cell>
          <cell r="Z279">
            <v>-9.3000000000000007</v>
          </cell>
          <cell r="AA279">
            <v>47.3</v>
          </cell>
          <cell r="AB279">
            <v>-61.4</v>
          </cell>
          <cell r="AC279">
            <v>77.3</v>
          </cell>
          <cell r="AD279">
            <v>0</v>
          </cell>
        </row>
        <row r="280">
          <cell r="B280" t="str">
            <v>繊維工業</v>
          </cell>
          <cell r="C280">
            <v>154</v>
          </cell>
          <cell r="D280">
            <v>87.8</v>
          </cell>
          <cell r="E280">
            <v>159.9</v>
          </cell>
          <cell r="F280">
            <v>87.9</v>
          </cell>
          <cell r="G280">
            <v>155.6</v>
          </cell>
          <cell r="H280">
            <v>80.5</v>
          </cell>
          <cell r="I280">
            <v>126.6</v>
          </cell>
          <cell r="J280">
            <v>60.5</v>
          </cell>
          <cell r="K280">
            <v>124.1</v>
          </cell>
          <cell r="L280">
            <v>55.7</v>
          </cell>
          <cell r="M280">
            <v>390</v>
          </cell>
          <cell r="N280">
            <v>0</v>
          </cell>
          <cell r="O280">
            <v>78.599999999999994</v>
          </cell>
          <cell r="P280">
            <v>64.099999999999994</v>
          </cell>
          <cell r="Q280" t="str">
            <v>-</v>
          </cell>
          <cell r="R280" t="str">
            <v>-</v>
          </cell>
          <cell r="S280">
            <v>31.75</v>
          </cell>
          <cell r="T280">
            <v>31.75</v>
          </cell>
          <cell r="U280">
            <v>11.9</v>
          </cell>
          <cell r="V280">
            <v>11.9</v>
          </cell>
          <cell r="W280">
            <v>147.9</v>
          </cell>
          <cell r="X280">
            <v>81.7</v>
          </cell>
          <cell r="Y280">
            <v>153.6</v>
          </cell>
          <cell r="Z280">
            <v>81.8</v>
          </cell>
          <cell r="AA280">
            <v>450.9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186.4</v>
          </cell>
          <cell r="D281">
            <v>0.4</v>
          </cell>
          <cell r="E281">
            <v>182</v>
          </cell>
          <cell r="F281">
            <v>5</v>
          </cell>
          <cell r="G281">
            <v>178.7</v>
          </cell>
          <cell r="H281">
            <v>2.5</v>
          </cell>
          <cell r="I281">
            <v>147.80000000000001</v>
          </cell>
          <cell r="J281">
            <v>14.2</v>
          </cell>
          <cell r="K281">
            <v>150.69999999999999</v>
          </cell>
          <cell r="L281">
            <v>16.600000000000001</v>
          </cell>
          <cell r="M281">
            <v>7.1</v>
          </cell>
          <cell r="N281">
            <v>-94.8</v>
          </cell>
          <cell r="O281">
            <v>88.3</v>
          </cell>
          <cell r="P281">
            <v>130.5</v>
          </cell>
          <cell r="Q281" t="str">
            <v>-</v>
          </cell>
          <cell r="R281" t="str">
            <v>-</v>
          </cell>
          <cell r="S281">
            <v>0</v>
          </cell>
          <cell r="T281">
            <v>-6.67</v>
          </cell>
          <cell r="U281">
            <v>0</v>
          </cell>
          <cell r="V281">
            <v>-6.67</v>
          </cell>
          <cell r="W281">
            <v>179.1</v>
          </cell>
          <cell r="X281">
            <v>-2.8</v>
          </cell>
          <cell r="Y281">
            <v>174.8</v>
          </cell>
          <cell r="Z281">
            <v>1.5</v>
          </cell>
          <cell r="AA281">
            <v>305.60000000000002</v>
          </cell>
          <cell r="AB281">
            <v>118.9</v>
          </cell>
          <cell r="AC281">
            <v>97</v>
          </cell>
          <cell r="AD281">
            <v>-39.4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95.4</v>
          </cell>
          <cell r="D284">
            <v>-0.3</v>
          </cell>
          <cell r="E284">
            <v>113.9</v>
          </cell>
          <cell r="F284">
            <v>-0.3</v>
          </cell>
          <cell r="G284">
            <v>115.6</v>
          </cell>
          <cell r="H284">
            <v>2.2999999999999998</v>
          </cell>
          <cell r="I284">
            <v>98.6</v>
          </cell>
          <cell r="J284">
            <v>-2.5</v>
          </cell>
          <cell r="K284">
            <v>100</v>
          </cell>
          <cell r="L284">
            <v>0.5</v>
          </cell>
          <cell r="M284">
            <v>55</v>
          </cell>
          <cell r="N284">
            <v>-63.9</v>
          </cell>
          <cell r="O284">
            <v>78.099999999999994</v>
          </cell>
          <cell r="P284">
            <v>8.6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91.6</v>
          </cell>
          <cell r="X284">
            <v>-3.6</v>
          </cell>
          <cell r="Y284">
            <v>109.4</v>
          </cell>
          <cell r="Z284">
            <v>-3.6</v>
          </cell>
          <cell r="AA284">
            <v>61</v>
          </cell>
          <cell r="AB284">
            <v>-60.4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91.8</v>
          </cell>
          <cell r="D285">
            <v>41.2</v>
          </cell>
          <cell r="E285">
            <v>103.6</v>
          </cell>
          <cell r="F285">
            <v>41.1</v>
          </cell>
          <cell r="G285">
            <v>106</v>
          </cell>
          <cell r="H285">
            <v>49.7</v>
          </cell>
          <cell r="I285">
            <v>111.3</v>
          </cell>
          <cell r="J285">
            <v>31.7</v>
          </cell>
          <cell r="K285">
            <v>112.6</v>
          </cell>
          <cell r="L285">
            <v>40.200000000000003</v>
          </cell>
          <cell r="M285">
            <v>6.7</v>
          </cell>
          <cell r="N285">
            <v>-97.9</v>
          </cell>
          <cell r="O285">
            <v>105.1</v>
          </cell>
          <cell r="P285">
            <v>13.9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22.64</v>
          </cell>
          <cell r="V285">
            <v>22.64</v>
          </cell>
          <cell r="W285">
            <v>88.2</v>
          </cell>
          <cell r="X285">
            <v>36.700000000000003</v>
          </cell>
          <cell r="Y285">
            <v>99.5</v>
          </cell>
          <cell r="Z285">
            <v>36.5</v>
          </cell>
          <cell r="AA285">
            <v>55.6</v>
          </cell>
          <cell r="AB285">
            <v>-55.4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165.3</v>
          </cell>
          <cell r="D286">
            <v>-13.1</v>
          </cell>
          <cell r="E286">
            <v>160.19999999999999</v>
          </cell>
          <cell r="F286">
            <v>-20.9</v>
          </cell>
          <cell r="G286">
            <v>157.6</v>
          </cell>
          <cell r="H286">
            <v>-15.5</v>
          </cell>
          <cell r="I286">
            <v>169.9</v>
          </cell>
          <cell r="J286">
            <v>-23.1</v>
          </cell>
          <cell r="K286">
            <v>168.9</v>
          </cell>
          <cell r="L286">
            <v>-20.399999999999999</v>
          </cell>
          <cell r="M286">
            <v>266.7</v>
          </cell>
          <cell r="N286">
            <v>-78.900000000000006</v>
          </cell>
          <cell r="O286">
            <v>425</v>
          </cell>
          <cell r="P286">
            <v>652.20000000000005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0.76</v>
          </cell>
          <cell r="V286">
            <v>0.76</v>
          </cell>
          <cell r="W286">
            <v>158.80000000000001</v>
          </cell>
          <cell r="X286">
            <v>-16</v>
          </cell>
          <cell r="Y286">
            <v>153.9</v>
          </cell>
          <cell r="Z286">
            <v>-23.5</v>
          </cell>
          <cell r="AA286">
            <v>478</v>
          </cell>
          <cell r="AB286">
            <v>-78.7</v>
          </cell>
          <cell r="AC286">
            <v>61.2</v>
          </cell>
          <cell r="AD286">
            <v>0</v>
          </cell>
        </row>
        <row r="287">
          <cell r="B287" t="str">
            <v>ゴム製品</v>
          </cell>
          <cell r="C287">
            <v>116.9</v>
          </cell>
          <cell r="D287">
            <v>4.9000000000000004</v>
          </cell>
          <cell r="E287">
            <v>130.5</v>
          </cell>
          <cell r="F287">
            <v>5.0999999999999996</v>
          </cell>
          <cell r="G287">
            <v>130</v>
          </cell>
          <cell r="H287">
            <v>5</v>
          </cell>
          <cell r="I287">
            <v>107</v>
          </cell>
          <cell r="J287">
            <v>6.3</v>
          </cell>
          <cell r="K287">
            <v>106.3</v>
          </cell>
          <cell r="L287">
            <v>6.5</v>
          </cell>
          <cell r="M287">
            <v>162.5</v>
          </cell>
          <cell r="N287">
            <v>-13.3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-4.76</v>
          </cell>
          <cell r="W287">
            <v>112.3</v>
          </cell>
          <cell r="X287">
            <v>1.5</v>
          </cell>
          <cell r="Y287">
            <v>125.4</v>
          </cell>
          <cell r="Z287">
            <v>1.7</v>
          </cell>
          <cell r="AA287">
            <v>144.9</v>
          </cell>
          <cell r="AB287">
            <v>8.1999999999999993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115</v>
          </cell>
          <cell r="D288">
            <v>5.0999999999999996</v>
          </cell>
          <cell r="E288">
            <v>113.7</v>
          </cell>
          <cell r="F288">
            <v>1.7</v>
          </cell>
          <cell r="G288">
            <v>115.4</v>
          </cell>
          <cell r="H288">
            <v>1</v>
          </cell>
          <cell r="I288">
            <v>109.6</v>
          </cell>
          <cell r="J288">
            <v>-2.8</v>
          </cell>
          <cell r="K288">
            <v>110.8</v>
          </cell>
          <cell r="L288">
            <v>-3.7</v>
          </cell>
          <cell r="M288">
            <v>65.2</v>
          </cell>
          <cell r="N288">
            <v>114.5</v>
          </cell>
          <cell r="O288">
            <v>237.5</v>
          </cell>
          <cell r="P288">
            <v>11.8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110.5</v>
          </cell>
          <cell r="X288">
            <v>1.7</v>
          </cell>
          <cell r="Y288">
            <v>109.2</v>
          </cell>
          <cell r="Z288">
            <v>-1.6</v>
          </cell>
          <cell r="AA288">
            <v>56.7</v>
          </cell>
          <cell r="AB288">
            <v>110</v>
          </cell>
          <cell r="AC288">
            <v>72.8</v>
          </cell>
          <cell r="AD288">
            <v>173.7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133.9</v>
          </cell>
          <cell r="D291">
            <v>9.8000000000000007</v>
          </cell>
          <cell r="E291">
            <v>137.5</v>
          </cell>
          <cell r="F291">
            <v>9.8000000000000007</v>
          </cell>
          <cell r="G291">
            <v>103.7</v>
          </cell>
          <cell r="H291">
            <v>-9.3000000000000007</v>
          </cell>
          <cell r="I291">
            <v>128.69999999999999</v>
          </cell>
          <cell r="J291">
            <v>7.9</v>
          </cell>
          <cell r="K291">
            <v>99.1</v>
          </cell>
          <cell r="L291">
            <v>-8.6999999999999993</v>
          </cell>
          <cell r="M291">
            <v>10666.7</v>
          </cell>
          <cell r="N291">
            <v>171.2</v>
          </cell>
          <cell r="O291">
            <v>178.1</v>
          </cell>
          <cell r="P291">
            <v>15.1</v>
          </cell>
          <cell r="Q291" t="str">
            <v>-</v>
          </cell>
          <cell r="R291" t="str">
            <v>-</v>
          </cell>
          <cell r="S291">
            <v>7.35</v>
          </cell>
          <cell r="T291">
            <v>-5.01</v>
          </cell>
          <cell r="U291">
            <v>14.29</v>
          </cell>
          <cell r="V291">
            <v>13.17</v>
          </cell>
          <cell r="W291">
            <v>128.6</v>
          </cell>
          <cell r="X291">
            <v>6.2</v>
          </cell>
          <cell r="Y291">
            <v>132.1</v>
          </cell>
          <cell r="Z291">
            <v>6.3</v>
          </cell>
          <cell r="AA291">
            <v>2224.6999999999998</v>
          </cell>
          <cell r="AB291">
            <v>177.9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97.3</v>
          </cell>
          <cell r="D294">
            <v>-32.1</v>
          </cell>
          <cell r="E294">
            <v>106.1</v>
          </cell>
          <cell r="F294">
            <v>-25.5</v>
          </cell>
          <cell r="G294">
            <v>105</v>
          </cell>
          <cell r="H294">
            <v>-23.2</v>
          </cell>
          <cell r="I294">
            <v>108</v>
          </cell>
          <cell r="J294">
            <v>-17.600000000000001</v>
          </cell>
          <cell r="K294">
            <v>107.2</v>
          </cell>
          <cell r="L294">
            <v>-15.3</v>
          </cell>
          <cell r="M294">
            <v>0</v>
          </cell>
          <cell r="N294">
            <v>0</v>
          </cell>
          <cell r="O294">
            <v>39.5</v>
          </cell>
          <cell r="P294">
            <v>-56.6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-1.74</v>
          </cell>
          <cell r="W294">
            <v>93.5</v>
          </cell>
          <cell r="X294">
            <v>-34.299999999999997</v>
          </cell>
          <cell r="Y294">
            <v>101.9</v>
          </cell>
          <cell r="Z294">
            <v>-27.9</v>
          </cell>
          <cell r="AA294">
            <v>0</v>
          </cell>
          <cell r="AB294">
            <v>0</v>
          </cell>
          <cell r="AC294">
            <v>0</v>
          </cell>
          <cell r="AD294">
            <v>-100</v>
          </cell>
        </row>
        <row r="295">
          <cell r="B295" t="str">
            <v>電子・デバイス</v>
          </cell>
          <cell r="C295">
            <v>100.7</v>
          </cell>
          <cell r="D295">
            <v>2.5</v>
          </cell>
          <cell r="E295">
            <v>105.1</v>
          </cell>
          <cell r="F295">
            <v>2.5</v>
          </cell>
          <cell r="G295">
            <v>107.4</v>
          </cell>
          <cell r="H295">
            <v>5.0999999999999996</v>
          </cell>
          <cell r="I295">
            <v>91.3</v>
          </cell>
          <cell r="J295">
            <v>-8.3000000000000007</v>
          </cell>
          <cell r="K295">
            <v>93</v>
          </cell>
          <cell r="L295">
            <v>-6.9</v>
          </cell>
          <cell r="M295">
            <v>10.5</v>
          </cell>
          <cell r="N295">
            <v>-87.5</v>
          </cell>
          <cell r="O295">
            <v>302.89999999999998</v>
          </cell>
          <cell r="P295">
            <v>104</v>
          </cell>
          <cell r="Q295" t="str">
            <v>-</v>
          </cell>
          <cell r="R295" t="str">
            <v>-</v>
          </cell>
          <cell r="S295">
            <v>0</v>
          </cell>
          <cell r="T295">
            <v>-3.13</v>
          </cell>
          <cell r="U295">
            <v>1.45</v>
          </cell>
          <cell r="V295">
            <v>1.45</v>
          </cell>
          <cell r="W295">
            <v>96.7</v>
          </cell>
          <cell r="X295">
            <v>-0.8</v>
          </cell>
          <cell r="Y295">
            <v>101</v>
          </cell>
          <cell r="Z295">
            <v>-0.8</v>
          </cell>
          <cell r="AA295">
            <v>7.4</v>
          </cell>
          <cell r="AB295">
            <v>-93.4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92.4</v>
          </cell>
          <cell r="D296">
            <v>10.8</v>
          </cell>
          <cell r="E296">
            <v>92.5</v>
          </cell>
          <cell r="F296">
            <v>10.8</v>
          </cell>
          <cell r="G296">
            <v>92.8</v>
          </cell>
          <cell r="H296">
            <v>11.7</v>
          </cell>
          <cell r="I296">
            <v>87.3</v>
          </cell>
          <cell r="J296">
            <v>-2.7</v>
          </cell>
          <cell r="K296">
            <v>87.5</v>
          </cell>
          <cell r="L296">
            <v>-2.1</v>
          </cell>
          <cell r="M296">
            <v>0</v>
          </cell>
          <cell r="N296">
            <v>-100</v>
          </cell>
          <cell r="O296">
            <v>6.5</v>
          </cell>
          <cell r="P296">
            <v>-69.900000000000006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-1.47</v>
          </cell>
          <cell r="W296">
            <v>88.8</v>
          </cell>
          <cell r="X296">
            <v>7.2</v>
          </cell>
          <cell r="Y296">
            <v>88.9</v>
          </cell>
          <cell r="Z296">
            <v>7.2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86.2</v>
          </cell>
          <cell r="D298">
            <v>-8.1999999999999993</v>
          </cell>
          <cell r="E298">
            <v>89.7</v>
          </cell>
          <cell r="F298">
            <v>-8.3000000000000007</v>
          </cell>
          <cell r="G298">
            <v>91.4</v>
          </cell>
          <cell r="H298">
            <v>-6.8</v>
          </cell>
          <cell r="I298">
            <v>113.6</v>
          </cell>
          <cell r="J298">
            <v>-2.9</v>
          </cell>
          <cell r="K298">
            <v>115.9</v>
          </cell>
          <cell r="L298">
            <v>-1.9</v>
          </cell>
          <cell r="M298">
            <v>0</v>
          </cell>
          <cell r="N298">
            <v>-100</v>
          </cell>
          <cell r="O298">
            <v>3.6</v>
          </cell>
          <cell r="P298">
            <v>-78.7</v>
          </cell>
          <cell r="Q298" t="str">
            <v>-</v>
          </cell>
          <cell r="R298" t="str">
            <v>-</v>
          </cell>
          <cell r="S298">
            <v>0</v>
          </cell>
          <cell r="T298">
            <v>-7.41</v>
          </cell>
          <cell r="U298">
            <v>0</v>
          </cell>
          <cell r="V298">
            <v>0</v>
          </cell>
          <cell r="W298">
            <v>82.8</v>
          </cell>
          <cell r="X298">
            <v>-11.2</v>
          </cell>
          <cell r="Y298">
            <v>86.2</v>
          </cell>
          <cell r="Z298">
            <v>-11.2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104.6</v>
          </cell>
          <cell r="D299">
            <v>0.8</v>
          </cell>
          <cell r="E299">
            <v>106.7</v>
          </cell>
          <cell r="F299">
            <v>0.7</v>
          </cell>
          <cell r="G299">
            <v>109.1</v>
          </cell>
          <cell r="H299">
            <v>0.8</v>
          </cell>
          <cell r="I299">
            <v>89.8</v>
          </cell>
          <cell r="J299">
            <v>-12.8</v>
          </cell>
          <cell r="K299">
            <v>91.1</v>
          </cell>
          <cell r="L299">
            <v>-12.7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-66.7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-2.5299999999999998</v>
          </cell>
          <cell r="W299">
            <v>100.5</v>
          </cell>
          <cell r="X299">
            <v>-2.5</v>
          </cell>
          <cell r="Y299">
            <v>102.5</v>
          </cell>
          <cell r="Z299">
            <v>-2.7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83.2</v>
          </cell>
          <cell r="D300">
            <v>-30.8</v>
          </cell>
          <cell r="E300">
            <v>90.5</v>
          </cell>
          <cell r="F300">
            <v>-30.9</v>
          </cell>
          <cell r="G300">
            <v>90.6</v>
          </cell>
          <cell r="H300">
            <v>-28.3</v>
          </cell>
          <cell r="I300">
            <v>116.3</v>
          </cell>
          <cell r="J300">
            <v>5.0999999999999996</v>
          </cell>
          <cell r="K300">
            <v>116.4</v>
          </cell>
          <cell r="L300">
            <v>6.7</v>
          </cell>
          <cell r="M300">
            <v>0</v>
          </cell>
          <cell r="N300">
            <v>-100</v>
          </cell>
          <cell r="O300">
            <v>55.1</v>
          </cell>
          <cell r="P300">
            <v>40.200000000000003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79.900000000000006</v>
          </cell>
          <cell r="X300">
            <v>-33.1</v>
          </cell>
          <cell r="Y300">
            <v>86.9</v>
          </cell>
          <cell r="Z300">
            <v>-33.200000000000003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310.2</v>
          </cell>
          <cell r="D303">
            <v>102</v>
          </cell>
          <cell r="E303">
            <v>211.1</v>
          </cell>
          <cell r="F303">
            <v>56.4</v>
          </cell>
          <cell r="G303">
            <v>216.2</v>
          </cell>
          <cell r="H303">
            <v>62.1</v>
          </cell>
          <cell r="I303">
            <v>149.5</v>
          </cell>
          <cell r="J303">
            <v>26.8</v>
          </cell>
          <cell r="K303">
            <v>152.1</v>
          </cell>
          <cell r="L303">
            <v>30.8</v>
          </cell>
          <cell r="M303">
            <v>16.7</v>
          </cell>
          <cell r="N303">
            <v>-91.7</v>
          </cell>
          <cell r="O303">
            <v>146.1</v>
          </cell>
          <cell r="P303">
            <v>29.3</v>
          </cell>
          <cell r="Q303" t="str">
            <v>-</v>
          </cell>
          <cell r="R303" t="str">
            <v>-</v>
          </cell>
          <cell r="S303">
            <v>1.5</v>
          </cell>
          <cell r="T303">
            <v>-0.68</v>
          </cell>
          <cell r="U303">
            <v>2.35</v>
          </cell>
          <cell r="V303">
            <v>-6.36</v>
          </cell>
          <cell r="W303">
            <v>298</v>
          </cell>
          <cell r="X303">
            <v>95.4</v>
          </cell>
          <cell r="Y303">
            <v>202.8</v>
          </cell>
          <cell r="Z303">
            <v>51.2</v>
          </cell>
          <cell r="AA303">
            <v>15.2</v>
          </cell>
          <cell r="AB303">
            <v>-92.2</v>
          </cell>
          <cell r="AC303">
            <v>939.8</v>
          </cell>
          <cell r="AD303">
            <v>351.6</v>
          </cell>
        </row>
        <row r="304">
          <cell r="B304" t="str">
            <v>小売業</v>
          </cell>
          <cell r="C304">
            <v>97.9</v>
          </cell>
          <cell r="D304">
            <v>13</v>
          </cell>
          <cell r="E304">
            <v>98.9</v>
          </cell>
          <cell r="F304">
            <v>12.4</v>
          </cell>
          <cell r="G304">
            <v>99.1</v>
          </cell>
          <cell r="H304">
            <v>12.4</v>
          </cell>
          <cell r="I304">
            <v>91.3</v>
          </cell>
          <cell r="J304">
            <v>8.3000000000000007</v>
          </cell>
          <cell r="K304">
            <v>91.6</v>
          </cell>
          <cell r="L304">
            <v>8.9</v>
          </cell>
          <cell r="M304">
            <v>75</v>
          </cell>
          <cell r="N304">
            <v>-21.1</v>
          </cell>
          <cell r="O304">
            <v>133.9</v>
          </cell>
          <cell r="P304">
            <v>5.8</v>
          </cell>
          <cell r="Q304" t="str">
            <v>-</v>
          </cell>
          <cell r="R304" t="str">
            <v>-</v>
          </cell>
          <cell r="S304">
            <v>0.6</v>
          </cell>
          <cell r="T304">
            <v>-2.91</v>
          </cell>
          <cell r="U304">
            <v>2.48</v>
          </cell>
          <cell r="V304">
            <v>0.1</v>
          </cell>
          <cell r="W304">
            <v>94</v>
          </cell>
          <cell r="X304">
            <v>9.3000000000000007</v>
          </cell>
          <cell r="Y304">
            <v>95</v>
          </cell>
          <cell r="Z304">
            <v>8.6999999999999993</v>
          </cell>
          <cell r="AA304">
            <v>79.5</v>
          </cell>
          <cell r="AB304">
            <v>16.600000000000001</v>
          </cell>
          <cell r="AC304">
            <v>35.1</v>
          </cell>
          <cell r="AD304">
            <v>0</v>
          </cell>
        </row>
        <row r="305">
          <cell r="B305" t="str">
            <v>宿泊業</v>
          </cell>
          <cell r="C305">
            <v>151.80000000000001</v>
          </cell>
          <cell r="D305">
            <v>7.6</v>
          </cell>
          <cell r="E305">
            <v>145.9</v>
          </cell>
          <cell r="F305">
            <v>7.4</v>
          </cell>
          <cell r="G305">
            <v>141.4</v>
          </cell>
          <cell r="H305">
            <v>5.7</v>
          </cell>
          <cell r="I305">
            <v>158.30000000000001</v>
          </cell>
          <cell r="J305">
            <v>17.399999999999999</v>
          </cell>
          <cell r="K305">
            <v>152.1</v>
          </cell>
          <cell r="L305">
            <v>15.8</v>
          </cell>
          <cell r="M305">
            <v>450</v>
          </cell>
          <cell r="N305">
            <v>58.8</v>
          </cell>
          <cell r="O305">
            <v>98.1</v>
          </cell>
          <cell r="P305">
            <v>5.3</v>
          </cell>
          <cell r="Q305" t="str">
            <v>-</v>
          </cell>
          <cell r="R305" t="str">
            <v>-</v>
          </cell>
          <cell r="S305">
            <v>2.4900000000000002</v>
          </cell>
          <cell r="T305">
            <v>-2.72</v>
          </cell>
          <cell r="U305">
            <v>2.93</v>
          </cell>
          <cell r="V305">
            <v>-0.56999999999999995</v>
          </cell>
          <cell r="W305">
            <v>145.80000000000001</v>
          </cell>
          <cell r="X305">
            <v>4.0999999999999996</v>
          </cell>
          <cell r="Y305">
            <v>140.19999999999999</v>
          </cell>
          <cell r="Z305">
            <v>3.9</v>
          </cell>
          <cell r="AA305">
            <v>360</v>
          </cell>
          <cell r="AB305">
            <v>56.7</v>
          </cell>
          <cell r="AC305">
            <v>166.3</v>
          </cell>
          <cell r="AD305">
            <v>11.2</v>
          </cell>
        </row>
        <row r="306">
          <cell r="B306" t="str">
            <v>Ｍ一括分</v>
          </cell>
          <cell r="C306">
            <v>89.4</v>
          </cell>
          <cell r="D306">
            <v>-5.9</v>
          </cell>
          <cell r="E306">
            <v>89.4</v>
          </cell>
          <cell r="F306">
            <v>-5.9</v>
          </cell>
          <cell r="G306">
            <v>89.2</v>
          </cell>
          <cell r="H306">
            <v>-5.5</v>
          </cell>
          <cell r="I306">
            <v>86</v>
          </cell>
          <cell r="J306">
            <v>-8.6999999999999993</v>
          </cell>
          <cell r="K306">
            <v>86</v>
          </cell>
          <cell r="L306">
            <v>-7.2</v>
          </cell>
          <cell r="M306">
            <v>85.7</v>
          </cell>
          <cell r="N306">
            <v>-52</v>
          </cell>
          <cell r="O306">
            <v>97.8</v>
          </cell>
          <cell r="P306">
            <v>-10.4</v>
          </cell>
          <cell r="Q306" t="str">
            <v>-</v>
          </cell>
          <cell r="R306" t="str">
            <v>-</v>
          </cell>
          <cell r="S306">
            <v>2.5099999999999998</v>
          </cell>
          <cell r="T306">
            <v>-1.56</v>
          </cell>
          <cell r="U306">
            <v>2.89</v>
          </cell>
          <cell r="V306">
            <v>-0.53</v>
          </cell>
          <cell r="W306">
            <v>85.9</v>
          </cell>
          <cell r="X306">
            <v>-8.9</v>
          </cell>
          <cell r="Y306">
            <v>85.9</v>
          </cell>
          <cell r="Z306">
            <v>-8.9</v>
          </cell>
          <cell r="AA306">
            <v>99.8</v>
          </cell>
          <cell r="AB306">
            <v>-24.8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67.599999999999994</v>
          </cell>
          <cell r="D307">
            <v>-0.6</v>
          </cell>
          <cell r="E307">
            <v>74.5</v>
          </cell>
          <cell r="F307">
            <v>-0.5</v>
          </cell>
          <cell r="G307">
            <v>75.2</v>
          </cell>
          <cell r="H307">
            <v>8</v>
          </cell>
          <cell r="I307">
            <v>87.4</v>
          </cell>
          <cell r="J307">
            <v>-6.4</v>
          </cell>
          <cell r="K307">
            <v>88.4</v>
          </cell>
          <cell r="L307">
            <v>-5.2</v>
          </cell>
          <cell r="M307">
            <v>27.8</v>
          </cell>
          <cell r="N307">
            <v>-73.7</v>
          </cell>
          <cell r="O307">
            <v>65.5</v>
          </cell>
          <cell r="P307">
            <v>-26.9</v>
          </cell>
          <cell r="Q307" t="str">
            <v>-</v>
          </cell>
          <cell r="R307" t="str">
            <v>-</v>
          </cell>
          <cell r="S307">
            <v>0.56999999999999995</v>
          </cell>
          <cell r="T307">
            <v>0.06</v>
          </cell>
          <cell r="U307">
            <v>3</v>
          </cell>
          <cell r="V307">
            <v>1.26</v>
          </cell>
          <cell r="W307">
            <v>64.900000000000006</v>
          </cell>
          <cell r="X307">
            <v>-3.9</v>
          </cell>
          <cell r="Y307">
            <v>71.599999999999994</v>
          </cell>
          <cell r="Z307">
            <v>-3.8</v>
          </cell>
          <cell r="AA307">
            <v>48.1</v>
          </cell>
          <cell r="AB307">
            <v>-82.9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97.1</v>
          </cell>
          <cell r="D308">
            <v>-1.1000000000000001</v>
          </cell>
          <cell r="E308">
            <v>96.1</v>
          </cell>
          <cell r="F308">
            <v>-8</v>
          </cell>
          <cell r="G308">
            <v>95.6</v>
          </cell>
          <cell r="H308">
            <v>-7.5</v>
          </cell>
          <cell r="I308">
            <v>93.7</v>
          </cell>
          <cell r="J308">
            <v>-2.5</v>
          </cell>
          <cell r="K308">
            <v>93.4</v>
          </cell>
          <cell r="L308">
            <v>-1.9</v>
          </cell>
          <cell r="M308">
            <v>200</v>
          </cell>
          <cell r="N308">
            <v>-60</v>
          </cell>
          <cell r="O308">
            <v>156.9</v>
          </cell>
          <cell r="P308">
            <v>77.900000000000006</v>
          </cell>
          <cell r="Q308" t="str">
            <v>-</v>
          </cell>
          <cell r="R308" t="str">
            <v>-</v>
          </cell>
          <cell r="S308">
            <v>3.01</v>
          </cell>
          <cell r="T308">
            <v>1.58</v>
          </cell>
          <cell r="U308">
            <v>2.12</v>
          </cell>
          <cell r="V308">
            <v>1.34</v>
          </cell>
          <cell r="W308">
            <v>93.3</v>
          </cell>
          <cell r="X308">
            <v>-4.3</v>
          </cell>
          <cell r="Y308">
            <v>92.3</v>
          </cell>
          <cell r="Z308">
            <v>-11</v>
          </cell>
          <cell r="AA308">
            <v>408.8</v>
          </cell>
          <cell r="AB308">
            <v>-46.6</v>
          </cell>
          <cell r="AC308">
            <v>112</v>
          </cell>
          <cell r="AD308">
            <v>803.2</v>
          </cell>
        </row>
        <row r="309">
          <cell r="B309" t="str">
            <v>職業紹介・派遣業</v>
          </cell>
          <cell r="C309">
            <v>111.6</v>
          </cell>
          <cell r="D309">
            <v>7.6</v>
          </cell>
          <cell r="E309">
            <v>112</v>
          </cell>
          <cell r="F309">
            <v>8.1999999999999993</v>
          </cell>
          <cell r="G309">
            <v>112.4</v>
          </cell>
          <cell r="H309">
            <v>8.1999999999999993</v>
          </cell>
          <cell r="I309">
            <v>101.1</v>
          </cell>
          <cell r="J309">
            <v>3.7</v>
          </cell>
          <cell r="K309">
            <v>101</v>
          </cell>
          <cell r="L309">
            <v>3.5</v>
          </cell>
          <cell r="M309">
            <v>103.7</v>
          </cell>
          <cell r="N309">
            <v>16.600000000000001</v>
          </cell>
          <cell r="O309">
            <v>101.6</v>
          </cell>
          <cell r="P309">
            <v>-24.7</v>
          </cell>
          <cell r="Q309" t="str">
            <v>-</v>
          </cell>
          <cell r="R309" t="str">
            <v>-</v>
          </cell>
          <cell r="S309">
            <v>6.77</v>
          </cell>
          <cell r="T309">
            <v>7.0000000000000007E-2</v>
          </cell>
          <cell r="U309">
            <v>10.34</v>
          </cell>
          <cell r="V309">
            <v>3.44</v>
          </cell>
          <cell r="W309">
            <v>107.2</v>
          </cell>
          <cell r="X309">
            <v>4.0999999999999996</v>
          </cell>
          <cell r="Y309">
            <v>107.6</v>
          </cell>
          <cell r="Z309">
            <v>4.7</v>
          </cell>
          <cell r="AA309">
            <v>99.4</v>
          </cell>
          <cell r="AB309">
            <v>9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97.2</v>
          </cell>
          <cell r="D311">
            <v>-8.1</v>
          </cell>
          <cell r="E311">
            <v>99.3</v>
          </cell>
          <cell r="F311">
            <v>-8.3000000000000007</v>
          </cell>
          <cell r="G311">
            <v>100.2</v>
          </cell>
          <cell r="H311">
            <v>-6.6</v>
          </cell>
          <cell r="I311">
            <v>96</v>
          </cell>
          <cell r="J311">
            <v>-7.6</v>
          </cell>
          <cell r="K311">
            <v>97</v>
          </cell>
          <cell r="L311">
            <v>-6.2</v>
          </cell>
          <cell r="M311">
            <v>67.7</v>
          </cell>
          <cell r="N311">
            <v>-41.7</v>
          </cell>
          <cell r="O311">
            <v>105.9</v>
          </cell>
          <cell r="P311">
            <v>17.3</v>
          </cell>
          <cell r="Q311" t="str">
            <v>-</v>
          </cell>
          <cell r="R311" t="str">
            <v>-</v>
          </cell>
          <cell r="S311">
            <v>5.09</v>
          </cell>
          <cell r="T311">
            <v>2.8</v>
          </cell>
          <cell r="U311">
            <v>3.09</v>
          </cell>
          <cell r="V311">
            <v>-0.98</v>
          </cell>
          <cell r="W311">
            <v>93.4</v>
          </cell>
          <cell r="X311">
            <v>-11.1</v>
          </cell>
          <cell r="Y311">
            <v>95.4</v>
          </cell>
          <cell r="Z311">
            <v>-11.3</v>
          </cell>
          <cell r="AA311">
            <v>75.400000000000006</v>
          </cell>
          <cell r="AB311">
            <v>-43.6</v>
          </cell>
          <cell r="AC311">
            <v>6.5</v>
          </cell>
          <cell r="AD311">
            <v>282.39999999999998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90.2</v>
          </cell>
          <cell r="D326">
            <v>-2.8</v>
          </cell>
          <cell r="E326">
            <v>100.5</v>
          </cell>
          <cell r="F326">
            <v>-3.4</v>
          </cell>
          <cell r="G326">
            <v>100.3</v>
          </cell>
          <cell r="H326">
            <v>-3</v>
          </cell>
          <cell r="I326">
            <v>98.7</v>
          </cell>
          <cell r="J326">
            <v>-4.3</v>
          </cell>
          <cell r="K326">
            <v>98.1</v>
          </cell>
          <cell r="L326">
            <v>-4</v>
          </cell>
          <cell r="M326">
            <v>109.5</v>
          </cell>
          <cell r="N326">
            <v>-8</v>
          </cell>
          <cell r="O326">
            <v>100.2</v>
          </cell>
          <cell r="P326">
            <v>1.9</v>
          </cell>
          <cell r="Q326">
            <v>29.8</v>
          </cell>
          <cell r="R326">
            <v>3.5</v>
          </cell>
          <cell r="S326">
            <v>2.2400000000000002</v>
          </cell>
          <cell r="T326">
            <v>0.16</v>
          </cell>
          <cell r="U326">
            <v>1.99</v>
          </cell>
          <cell r="V326">
            <v>0.28999999999999998</v>
          </cell>
          <cell r="W326">
            <v>86.6</v>
          </cell>
          <cell r="X326">
            <v>-6.1</v>
          </cell>
          <cell r="Y326">
            <v>96.5</v>
          </cell>
          <cell r="Z326">
            <v>-6.6</v>
          </cell>
          <cell r="AA326">
            <v>104.8</v>
          </cell>
          <cell r="AB326">
            <v>-8.1999999999999993</v>
          </cell>
          <cell r="AC326">
            <v>30.3</v>
          </cell>
          <cell r="AD326">
            <v>8.1999999999999993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84.4</v>
          </cell>
          <cell r="D328">
            <v>0.6</v>
          </cell>
          <cell r="E328">
            <v>95.3</v>
          </cell>
          <cell r="F328">
            <v>-0.9</v>
          </cell>
          <cell r="G328">
            <v>95.2</v>
          </cell>
          <cell r="H328">
            <v>-1.4</v>
          </cell>
          <cell r="I328">
            <v>102.6</v>
          </cell>
          <cell r="J328">
            <v>-2.5</v>
          </cell>
          <cell r="K328">
            <v>101.3</v>
          </cell>
          <cell r="L328">
            <v>-2.8</v>
          </cell>
          <cell r="M328">
            <v>128</v>
          </cell>
          <cell r="N328">
            <v>4.9000000000000004</v>
          </cell>
          <cell r="O328">
            <v>88.9</v>
          </cell>
          <cell r="P328">
            <v>3.4</v>
          </cell>
          <cell r="Q328">
            <v>4.5</v>
          </cell>
          <cell r="R328">
            <v>1.5</v>
          </cell>
          <cell r="S328">
            <v>0.11</v>
          </cell>
          <cell r="T328">
            <v>-0.7</v>
          </cell>
          <cell r="U328">
            <v>0.72</v>
          </cell>
          <cell r="V328">
            <v>-0.86</v>
          </cell>
          <cell r="W328">
            <v>81.099999999999994</v>
          </cell>
          <cell r="X328">
            <v>-2.6</v>
          </cell>
          <cell r="Y328">
            <v>91.5</v>
          </cell>
          <cell r="Z328">
            <v>-4.2</v>
          </cell>
          <cell r="AA328">
            <v>95.7</v>
          </cell>
          <cell r="AB328">
            <v>7.5</v>
          </cell>
          <cell r="AC328">
            <v>26.2</v>
          </cell>
          <cell r="AD328">
            <v>31</v>
          </cell>
        </row>
        <row r="329">
          <cell r="B329" t="str">
            <v>製造業</v>
          </cell>
          <cell r="C329">
            <v>96.5</v>
          </cell>
          <cell r="D329">
            <v>-3.1</v>
          </cell>
          <cell r="E329">
            <v>107.3</v>
          </cell>
          <cell r="F329">
            <v>-4.9000000000000004</v>
          </cell>
          <cell r="G329">
            <v>105.1</v>
          </cell>
          <cell r="H329">
            <v>-3.8</v>
          </cell>
          <cell r="I329">
            <v>101.2</v>
          </cell>
          <cell r="J329">
            <v>-3.6</v>
          </cell>
          <cell r="K329">
            <v>100.1</v>
          </cell>
          <cell r="L329">
            <v>-2.8</v>
          </cell>
          <cell r="M329">
            <v>116.5</v>
          </cell>
          <cell r="N329">
            <v>-11.8</v>
          </cell>
          <cell r="O329">
            <v>97.2</v>
          </cell>
          <cell r="P329">
            <v>-3.6</v>
          </cell>
          <cell r="Q329">
            <v>16.600000000000001</v>
          </cell>
          <cell r="R329">
            <v>3.3</v>
          </cell>
          <cell r="S329">
            <v>1.06</v>
          </cell>
          <cell r="T329">
            <v>0.11</v>
          </cell>
          <cell r="U329">
            <v>1.82</v>
          </cell>
          <cell r="V329">
            <v>0.97</v>
          </cell>
          <cell r="W329">
            <v>92.7</v>
          </cell>
          <cell r="X329">
            <v>-6.3</v>
          </cell>
          <cell r="Y329">
            <v>103.1</v>
          </cell>
          <cell r="Z329">
            <v>-7.9</v>
          </cell>
          <cell r="AA329">
            <v>132.4</v>
          </cell>
          <cell r="AB329">
            <v>-13</v>
          </cell>
          <cell r="AC329">
            <v>39.799999999999997</v>
          </cell>
          <cell r="AD329">
            <v>32.200000000000003</v>
          </cell>
        </row>
        <row r="330">
          <cell r="B330" t="str">
            <v>電気・ガス・熱供給・水道業</v>
          </cell>
          <cell r="C330">
            <v>99.7</v>
          </cell>
          <cell r="D330">
            <v>11.3</v>
          </cell>
          <cell r="E330">
            <v>125.8</v>
          </cell>
          <cell r="F330">
            <v>11.4</v>
          </cell>
          <cell r="G330">
            <v>116.7</v>
          </cell>
          <cell r="H330">
            <v>3</v>
          </cell>
          <cell r="I330">
            <v>110.2</v>
          </cell>
          <cell r="J330">
            <v>6.7</v>
          </cell>
          <cell r="K330">
            <v>107.4</v>
          </cell>
          <cell r="L330">
            <v>3.5</v>
          </cell>
          <cell r="M330">
            <v>148</v>
          </cell>
          <cell r="N330">
            <v>54</v>
          </cell>
          <cell r="O330">
            <v>198.2</v>
          </cell>
          <cell r="P330">
            <v>-4.5</v>
          </cell>
          <cell r="Q330">
            <v>4.5</v>
          </cell>
          <cell r="R330">
            <v>-3.5</v>
          </cell>
          <cell r="S330">
            <v>0.14000000000000001</v>
          </cell>
          <cell r="T330">
            <v>0.04</v>
          </cell>
          <cell r="U330">
            <v>3.11</v>
          </cell>
          <cell r="V330">
            <v>2.23</v>
          </cell>
          <cell r="W330">
            <v>95.8</v>
          </cell>
          <cell r="X330">
            <v>7.6</v>
          </cell>
          <cell r="Y330">
            <v>120.8</v>
          </cell>
          <cell r="Z330">
            <v>7.8</v>
          </cell>
          <cell r="AA330">
            <v>239</v>
          </cell>
          <cell r="AB330">
            <v>120.7</v>
          </cell>
          <cell r="AC330">
            <v>0.1</v>
          </cell>
          <cell r="AD330">
            <v>-80</v>
          </cell>
        </row>
        <row r="331">
          <cell r="B331" t="str">
            <v>情報通信業</v>
          </cell>
          <cell r="C331">
            <v>133.6</v>
          </cell>
          <cell r="D331">
            <v>-7.7</v>
          </cell>
          <cell r="E331">
            <v>132</v>
          </cell>
          <cell r="F331">
            <v>-8.6</v>
          </cell>
          <cell r="G331">
            <v>129.9</v>
          </cell>
          <cell r="H331">
            <v>-7.2</v>
          </cell>
          <cell r="I331">
            <v>108.8</v>
          </cell>
          <cell r="J331">
            <v>2.7</v>
          </cell>
          <cell r="K331">
            <v>108.6</v>
          </cell>
          <cell r="L331">
            <v>2.2000000000000002</v>
          </cell>
          <cell r="M331">
            <v>110.4</v>
          </cell>
          <cell r="N331">
            <v>8.6</v>
          </cell>
          <cell r="O331">
            <v>94</v>
          </cell>
          <cell r="P331">
            <v>-4.5</v>
          </cell>
          <cell r="Q331">
            <v>3.7</v>
          </cell>
          <cell r="R331">
            <v>0</v>
          </cell>
          <cell r="S331">
            <v>0.43</v>
          </cell>
          <cell r="T331">
            <v>0.14000000000000001</v>
          </cell>
          <cell r="U331">
            <v>0.43</v>
          </cell>
          <cell r="V331">
            <v>-0.3</v>
          </cell>
          <cell r="W331">
            <v>128.30000000000001</v>
          </cell>
          <cell r="X331">
            <v>-10.8</v>
          </cell>
          <cell r="Y331">
            <v>126.8</v>
          </cell>
          <cell r="Z331">
            <v>-11.6</v>
          </cell>
          <cell r="AA331">
            <v>160.9</v>
          </cell>
          <cell r="AB331">
            <v>-21.9</v>
          </cell>
          <cell r="AC331">
            <v>141.6</v>
          </cell>
          <cell r="AD331">
            <v>-3.3</v>
          </cell>
        </row>
        <row r="332">
          <cell r="B332" t="str">
            <v>運輸業，郵便業</v>
          </cell>
          <cell r="C332">
            <v>88.5</v>
          </cell>
          <cell r="D332">
            <v>1.4</v>
          </cell>
          <cell r="E332">
            <v>88.8</v>
          </cell>
          <cell r="F332">
            <v>-8</v>
          </cell>
          <cell r="G332">
            <v>93.2</v>
          </cell>
          <cell r="H332">
            <v>-4.9000000000000004</v>
          </cell>
          <cell r="I332">
            <v>93.8</v>
          </cell>
          <cell r="J332">
            <v>-7.2</v>
          </cell>
          <cell r="K332">
            <v>98.9</v>
          </cell>
          <cell r="L332">
            <v>-4.2</v>
          </cell>
          <cell r="M332">
            <v>72.099999999999994</v>
          </cell>
          <cell r="N332">
            <v>-22.1</v>
          </cell>
          <cell r="O332">
            <v>106.3</v>
          </cell>
          <cell r="P332">
            <v>-0.7</v>
          </cell>
          <cell r="Q332">
            <v>8</v>
          </cell>
          <cell r="R332">
            <v>-2</v>
          </cell>
          <cell r="S332">
            <v>2.62</v>
          </cell>
          <cell r="T332">
            <v>0.69</v>
          </cell>
          <cell r="U332">
            <v>0.57999999999999996</v>
          </cell>
          <cell r="V332">
            <v>-0.92</v>
          </cell>
          <cell r="W332">
            <v>85</v>
          </cell>
          <cell r="X332">
            <v>-2</v>
          </cell>
          <cell r="Y332">
            <v>85.3</v>
          </cell>
          <cell r="Z332">
            <v>-11</v>
          </cell>
          <cell r="AA332">
            <v>69.7</v>
          </cell>
          <cell r="AB332">
            <v>-22.2</v>
          </cell>
          <cell r="AC332">
            <v>78.900000000000006</v>
          </cell>
          <cell r="AD332">
            <v>444.1</v>
          </cell>
        </row>
        <row r="333">
          <cell r="B333" t="str">
            <v>卸売業，小売業</v>
          </cell>
          <cell r="C333">
            <v>101</v>
          </cell>
          <cell r="D333">
            <v>-2.9</v>
          </cell>
          <cell r="E333">
            <v>103.1</v>
          </cell>
          <cell r="F333">
            <v>-3.2</v>
          </cell>
          <cell r="G333">
            <v>102.6</v>
          </cell>
          <cell r="H333">
            <v>-4.3</v>
          </cell>
          <cell r="I333">
            <v>93.7</v>
          </cell>
          <cell r="J333">
            <v>-3.3</v>
          </cell>
          <cell r="K333">
            <v>93.2</v>
          </cell>
          <cell r="L333">
            <v>-4.5</v>
          </cell>
          <cell r="M333">
            <v>104.3</v>
          </cell>
          <cell r="N333">
            <v>26.3</v>
          </cell>
          <cell r="O333">
            <v>101.4</v>
          </cell>
          <cell r="P333">
            <v>3.3</v>
          </cell>
          <cell r="Q333">
            <v>47.2</v>
          </cell>
          <cell r="R333">
            <v>6.5</v>
          </cell>
          <cell r="S333">
            <v>3.97</v>
          </cell>
          <cell r="T333">
            <v>0.51</v>
          </cell>
          <cell r="U333">
            <v>2.37</v>
          </cell>
          <cell r="V333">
            <v>0.22</v>
          </cell>
          <cell r="W333">
            <v>97</v>
          </cell>
          <cell r="X333">
            <v>-6.1</v>
          </cell>
          <cell r="Y333">
            <v>99</v>
          </cell>
          <cell r="Z333">
            <v>-6.4</v>
          </cell>
          <cell r="AA333">
            <v>114.1</v>
          </cell>
          <cell r="AB333">
            <v>25.8</v>
          </cell>
          <cell r="AC333">
            <v>81.7</v>
          </cell>
          <cell r="AD333">
            <v>-0.6</v>
          </cell>
        </row>
        <row r="334">
          <cell r="B334" t="str">
            <v>金融業，保険業</v>
          </cell>
          <cell r="C334">
            <v>88.8</v>
          </cell>
          <cell r="D334">
            <v>14.3</v>
          </cell>
          <cell r="E334">
            <v>104.7</v>
          </cell>
          <cell r="F334">
            <v>8.6999999999999993</v>
          </cell>
          <cell r="G334">
            <v>106.6</v>
          </cell>
          <cell r="H334">
            <v>7.9</v>
          </cell>
          <cell r="I334">
            <v>101.5</v>
          </cell>
          <cell r="J334">
            <v>9.4</v>
          </cell>
          <cell r="K334">
            <v>101.3</v>
          </cell>
          <cell r="L334">
            <v>6.7</v>
          </cell>
          <cell r="M334">
            <v>107.5</v>
          </cell>
          <cell r="N334">
            <v>185.1</v>
          </cell>
          <cell r="O334">
            <v>97.7</v>
          </cell>
          <cell r="P334">
            <v>-0.2</v>
          </cell>
          <cell r="Q334">
            <v>9</v>
          </cell>
          <cell r="R334">
            <v>0.6</v>
          </cell>
          <cell r="S334">
            <v>3.37</v>
          </cell>
          <cell r="T334">
            <v>0.23</v>
          </cell>
          <cell r="U334">
            <v>1.05</v>
          </cell>
          <cell r="V334">
            <v>-0.34</v>
          </cell>
          <cell r="W334">
            <v>85.3</v>
          </cell>
          <cell r="X334">
            <v>10.5</v>
          </cell>
          <cell r="Y334">
            <v>100.6</v>
          </cell>
          <cell r="Z334">
            <v>5.2</v>
          </cell>
          <cell r="AA334">
            <v>60.9</v>
          </cell>
          <cell r="AB334">
            <v>48.9</v>
          </cell>
          <cell r="AC334">
            <v>20.7</v>
          </cell>
          <cell r="AD334">
            <v>0</v>
          </cell>
        </row>
        <row r="335">
          <cell r="B335" t="str">
            <v>不動産業，物品賃貸業</v>
          </cell>
          <cell r="C335">
            <v>90.6</v>
          </cell>
          <cell r="D335">
            <v>-27.2</v>
          </cell>
          <cell r="E335">
            <v>104.2</v>
          </cell>
          <cell r="F335">
            <v>-24.7</v>
          </cell>
          <cell r="G335">
            <v>107.9</v>
          </cell>
          <cell r="H335">
            <v>-20.7</v>
          </cell>
          <cell r="I335">
            <v>90.8</v>
          </cell>
          <cell r="J335">
            <v>-26.6</v>
          </cell>
          <cell r="K335">
            <v>91.9</v>
          </cell>
          <cell r="L335">
            <v>-23.9</v>
          </cell>
          <cell r="M335">
            <v>64.7</v>
          </cell>
          <cell r="N335">
            <v>-66.3</v>
          </cell>
          <cell r="O335">
            <v>91.5</v>
          </cell>
          <cell r="P335">
            <v>4.9000000000000004</v>
          </cell>
          <cell r="Q335">
            <v>58.6</v>
          </cell>
          <cell r="R335">
            <v>32.200000000000003</v>
          </cell>
          <cell r="S335">
            <v>8.41</v>
          </cell>
          <cell r="T335">
            <v>5.64</v>
          </cell>
          <cell r="U335">
            <v>1.34</v>
          </cell>
          <cell r="V335">
            <v>-0.14000000000000001</v>
          </cell>
          <cell r="W335">
            <v>87</v>
          </cell>
          <cell r="X335">
            <v>-29.6</v>
          </cell>
          <cell r="Y335">
            <v>100.1</v>
          </cell>
          <cell r="Z335">
            <v>-27.1</v>
          </cell>
          <cell r="AA335">
            <v>35.700000000000003</v>
          </cell>
          <cell r="AB335">
            <v>-80.3</v>
          </cell>
          <cell r="AC335">
            <v>0</v>
          </cell>
          <cell r="AD335">
            <v>-100</v>
          </cell>
        </row>
        <row r="336">
          <cell r="B336" t="str">
            <v>学術研究，専門・技術サービス業</v>
          </cell>
          <cell r="C336">
            <v>93</v>
          </cell>
          <cell r="D336">
            <v>13.6</v>
          </cell>
          <cell r="E336">
            <v>115.7</v>
          </cell>
          <cell r="F336">
            <v>13.2</v>
          </cell>
          <cell r="G336">
            <v>114.1</v>
          </cell>
          <cell r="H336">
            <v>11.8</v>
          </cell>
          <cell r="I336">
            <v>106.3</v>
          </cell>
          <cell r="J336">
            <v>-0.4</v>
          </cell>
          <cell r="K336">
            <v>105.4</v>
          </cell>
          <cell r="L336">
            <v>-0.9</v>
          </cell>
          <cell r="M336">
            <v>121.3</v>
          </cell>
          <cell r="N336">
            <v>7.8</v>
          </cell>
          <cell r="O336">
            <v>106.2</v>
          </cell>
          <cell r="P336">
            <v>7.3</v>
          </cell>
          <cell r="Q336">
            <v>11.5</v>
          </cell>
          <cell r="R336">
            <v>-9.3000000000000007</v>
          </cell>
          <cell r="S336">
            <v>3.07</v>
          </cell>
          <cell r="T336">
            <v>0.97</v>
          </cell>
          <cell r="U336">
            <v>0.16</v>
          </cell>
          <cell r="V336">
            <v>-1.88</v>
          </cell>
          <cell r="W336">
            <v>89.3</v>
          </cell>
          <cell r="X336">
            <v>9.8000000000000007</v>
          </cell>
          <cell r="Y336">
            <v>111.1</v>
          </cell>
          <cell r="Z336">
            <v>9.5</v>
          </cell>
          <cell r="AA336">
            <v>152.1</v>
          </cell>
          <cell r="AB336">
            <v>43.9</v>
          </cell>
          <cell r="AC336">
            <v>1.4</v>
          </cell>
          <cell r="AD336">
            <v>0</v>
          </cell>
        </row>
        <row r="337">
          <cell r="B337" t="str">
            <v>宿泊業，飲食サービス業</v>
          </cell>
          <cell r="C337">
            <v>92.4</v>
          </cell>
          <cell r="D337">
            <v>-14</v>
          </cell>
          <cell r="E337">
            <v>93.3</v>
          </cell>
          <cell r="F337">
            <v>-15.3</v>
          </cell>
          <cell r="G337">
            <v>95.1</v>
          </cell>
          <cell r="H337">
            <v>-15.8</v>
          </cell>
          <cell r="I337">
            <v>95.9</v>
          </cell>
          <cell r="J337">
            <v>-17.3</v>
          </cell>
          <cell r="K337">
            <v>95.5</v>
          </cell>
          <cell r="L337">
            <v>-18.3</v>
          </cell>
          <cell r="M337">
            <v>105.9</v>
          </cell>
          <cell r="N337">
            <v>12.5</v>
          </cell>
          <cell r="O337">
            <v>102.2</v>
          </cell>
          <cell r="P337">
            <v>16.5</v>
          </cell>
          <cell r="Q337">
            <v>87.4</v>
          </cell>
          <cell r="R337">
            <v>10.199999999999999</v>
          </cell>
          <cell r="S337">
            <v>3.65</v>
          </cell>
          <cell r="T337">
            <v>-1.62</v>
          </cell>
          <cell r="U337">
            <v>3.05</v>
          </cell>
          <cell r="V337">
            <v>1.67</v>
          </cell>
          <cell r="W337">
            <v>88.8</v>
          </cell>
          <cell r="X337">
            <v>-16.8</v>
          </cell>
          <cell r="Y337">
            <v>89.6</v>
          </cell>
          <cell r="Z337">
            <v>-18.100000000000001</v>
          </cell>
          <cell r="AA337">
            <v>49</v>
          </cell>
          <cell r="AB337">
            <v>6.3</v>
          </cell>
          <cell r="AC337">
            <v>56.6</v>
          </cell>
          <cell r="AD337">
            <v>162</v>
          </cell>
        </row>
        <row r="338">
          <cell r="B338" t="str">
            <v>生活関連サービス業，娯楽業</v>
          </cell>
          <cell r="C338">
            <v>90.7</v>
          </cell>
          <cell r="D338">
            <v>0.4</v>
          </cell>
          <cell r="E338">
            <v>96.5</v>
          </cell>
          <cell r="F338">
            <v>0.5</v>
          </cell>
          <cell r="G338">
            <v>100</v>
          </cell>
          <cell r="H338">
            <v>-0.9</v>
          </cell>
          <cell r="I338">
            <v>93.4</v>
          </cell>
          <cell r="J338">
            <v>-8.5</v>
          </cell>
          <cell r="K338">
            <v>96.8</v>
          </cell>
          <cell r="L338">
            <v>-8.9</v>
          </cell>
          <cell r="M338">
            <v>50</v>
          </cell>
          <cell r="N338">
            <v>2</v>
          </cell>
          <cell r="O338">
            <v>91.4</v>
          </cell>
          <cell r="P338">
            <v>-2.5</v>
          </cell>
          <cell r="Q338">
            <v>43.2</v>
          </cell>
          <cell r="R338">
            <v>-6.5</v>
          </cell>
          <cell r="S338">
            <v>4.2</v>
          </cell>
          <cell r="T338">
            <v>0.14000000000000001</v>
          </cell>
          <cell r="U338">
            <v>5.83</v>
          </cell>
          <cell r="V338">
            <v>3.11</v>
          </cell>
          <cell r="W338">
            <v>87.1</v>
          </cell>
          <cell r="X338">
            <v>-2.9</v>
          </cell>
          <cell r="Y338">
            <v>92.7</v>
          </cell>
          <cell r="Z338">
            <v>-2.7</v>
          </cell>
          <cell r="AA338">
            <v>50.6</v>
          </cell>
          <cell r="AB338">
            <v>62.7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88.1</v>
          </cell>
          <cell r="D339">
            <v>-2.1</v>
          </cell>
          <cell r="E339">
            <v>103.3</v>
          </cell>
          <cell r="F339">
            <v>-3.5</v>
          </cell>
          <cell r="G339">
            <v>101.5</v>
          </cell>
          <cell r="H339">
            <v>-3.4</v>
          </cell>
          <cell r="I339">
            <v>118.1</v>
          </cell>
          <cell r="J339">
            <v>-2.6</v>
          </cell>
          <cell r="K339">
            <v>108.8</v>
          </cell>
          <cell r="L339">
            <v>1</v>
          </cell>
          <cell r="M339">
            <v>287</v>
          </cell>
          <cell r="N339">
            <v>-21.7</v>
          </cell>
          <cell r="O339">
            <v>107.5</v>
          </cell>
          <cell r="P339">
            <v>1.1000000000000001</v>
          </cell>
          <cell r="Q339">
            <v>19.600000000000001</v>
          </cell>
          <cell r="R339">
            <v>2.2999999999999998</v>
          </cell>
          <cell r="S339">
            <v>0.73</v>
          </cell>
          <cell r="T339">
            <v>-0.8</v>
          </cell>
          <cell r="U339">
            <v>2.3199999999999998</v>
          </cell>
          <cell r="V339">
            <v>1.1000000000000001</v>
          </cell>
          <cell r="W339">
            <v>84.6</v>
          </cell>
          <cell r="X339">
            <v>-5.4</v>
          </cell>
          <cell r="Y339">
            <v>99.2</v>
          </cell>
          <cell r="Z339">
            <v>-6.7</v>
          </cell>
          <cell r="AA339">
            <v>196.7</v>
          </cell>
          <cell r="AB339">
            <v>-4.8</v>
          </cell>
          <cell r="AC339">
            <v>16.399999999999999</v>
          </cell>
          <cell r="AD339">
            <v>42.6</v>
          </cell>
        </row>
        <row r="340">
          <cell r="B340" t="str">
            <v>医療，福祉</v>
          </cell>
          <cell r="C340">
            <v>82.5</v>
          </cell>
          <cell r="D340">
            <v>-4</v>
          </cell>
          <cell r="E340">
            <v>97.7</v>
          </cell>
          <cell r="F340">
            <v>-1.5</v>
          </cell>
          <cell r="G340">
            <v>97</v>
          </cell>
          <cell r="H340">
            <v>-0.7</v>
          </cell>
          <cell r="I340">
            <v>96.4</v>
          </cell>
          <cell r="J340">
            <v>-2.5</v>
          </cell>
          <cell r="K340">
            <v>96.5</v>
          </cell>
          <cell r="L340">
            <v>-2.4</v>
          </cell>
          <cell r="M340">
            <v>95.1</v>
          </cell>
          <cell r="N340">
            <v>-4.9000000000000004</v>
          </cell>
          <cell r="O340">
            <v>101.3</v>
          </cell>
          <cell r="P340">
            <v>3.4</v>
          </cell>
          <cell r="Q340">
            <v>25.4</v>
          </cell>
          <cell r="R340">
            <v>1.1000000000000001</v>
          </cell>
          <cell r="S340">
            <v>1.35</v>
          </cell>
          <cell r="T340">
            <v>0.15</v>
          </cell>
          <cell r="U340">
            <v>1.6</v>
          </cell>
          <cell r="V340">
            <v>-0.13</v>
          </cell>
          <cell r="W340">
            <v>79.3</v>
          </cell>
          <cell r="X340">
            <v>-7</v>
          </cell>
          <cell r="Y340">
            <v>93.9</v>
          </cell>
          <cell r="Z340">
            <v>-4.7</v>
          </cell>
          <cell r="AA340">
            <v>117.9</v>
          </cell>
          <cell r="AB340">
            <v>-17.600000000000001</v>
          </cell>
          <cell r="AC340">
            <v>5.0999999999999996</v>
          </cell>
          <cell r="AD340">
            <v>-71.8</v>
          </cell>
        </row>
        <row r="341">
          <cell r="B341" t="str">
            <v>複合サービス事業</v>
          </cell>
          <cell r="C341">
            <v>77.099999999999994</v>
          </cell>
          <cell r="D341">
            <v>-0.6</v>
          </cell>
          <cell r="E341">
            <v>93.5</v>
          </cell>
          <cell r="F341">
            <v>-0.6</v>
          </cell>
          <cell r="G341">
            <v>96.1</v>
          </cell>
          <cell r="H341">
            <v>0.6</v>
          </cell>
          <cell r="I341">
            <v>98.2</v>
          </cell>
          <cell r="J341">
            <v>-3.8</v>
          </cell>
          <cell r="K341">
            <v>99.9</v>
          </cell>
          <cell r="L341">
            <v>-3.9</v>
          </cell>
          <cell r="M341">
            <v>67.900000000000006</v>
          </cell>
          <cell r="N341">
            <v>0</v>
          </cell>
          <cell r="O341">
            <v>95.9</v>
          </cell>
          <cell r="P341">
            <v>-4</v>
          </cell>
          <cell r="Q341">
            <v>12.2</v>
          </cell>
          <cell r="R341">
            <v>3.7</v>
          </cell>
          <cell r="S341">
            <v>1.23</v>
          </cell>
          <cell r="T341">
            <v>0.38</v>
          </cell>
          <cell r="U341">
            <v>1.39</v>
          </cell>
          <cell r="V341">
            <v>-0.12</v>
          </cell>
          <cell r="W341">
            <v>74.099999999999994</v>
          </cell>
          <cell r="X341">
            <v>-3.9</v>
          </cell>
          <cell r="Y341">
            <v>89.8</v>
          </cell>
          <cell r="Z341">
            <v>-3.9</v>
          </cell>
          <cell r="AA341">
            <v>50</v>
          </cell>
          <cell r="AB341">
            <v>-28.6</v>
          </cell>
          <cell r="AC341">
            <v>0</v>
          </cell>
          <cell r="AD341">
            <v>-100</v>
          </cell>
        </row>
        <row r="342">
          <cell r="B342" t="str">
            <v>サービス業（他に分類されないもの）</v>
          </cell>
          <cell r="C342">
            <v>84.9</v>
          </cell>
          <cell r="D342">
            <v>-2.7</v>
          </cell>
          <cell r="E342">
            <v>94.2</v>
          </cell>
          <cell r="F342">
            <v>-0.7</v>
          </cell>
          <cell r="G342">
            <v>95.4</v>
          </cell>
          <cell r="H342">
            <v>0</v>
          </cell>
          <cell r="I342">
            <v>100.5</v>
          </cell>
          <cell r="J342">
            <v>-3.1</v>
          </cell>
          <cell r="K342">
            <v>100.9</v>
          </cell>
          <cell r="L342">
            <v>-3</v>
          </cell>
          <cell r="M342">
            <v>95.7</v>
          </cell>
          <cell r="N342">
            <v>-4.3</v>
          </cell>
          <cell r="O342">
            <v>98.4</v>
          </cell>
          <cell r="P342">
            <v>-2.9</v>
          </cell>
          <cell r="Q342">
            <v>26.2</v>
          </cell>
          <cell r="R342">
            <v>1.6</v>
          </cell>
          <cell r="S342">
            <v>3.11</v>
          </cell>
          <cell r="T342">
            <v>0.84</v>
          </cell>
          <cell r="U342">
            <v>2.77</v>
          </cell>
          <cell r="V342">
            <v>-0.28000000000000003</v>
          </cell>
          <cell r="W342">
            <v>81.599999999999994</v>
          </cell>
          <cell r="X342">
            <v>-5.9</v>
          </cell>
          <cell r="Y342">
            <v>90.5</v>
          </cell>
          <cell r="Z342">
            <v>-3.9</v>
          </cell>
          <cell r="AA342">
            <v>80.3</v>
          </cell>
          <cell r="AB342">
            <v>-9.9</v>
          </cell>
          <cell r="AC342">
            <v>18.3</v>
          </cell>
          <cell r="AD342">
            <v>-44.5</v>
          </cell>
        </row>
        <row r="343">
          <cell r="B343" t="str">
            <v>食料品・たばこ</v>
          </cell>
          <cell r="C343">
            <v>94.1</v>
          </cell>
          <cell r="D343">
            <v>-8.1999999999999993</v>
          </cell>
          <cell r="E343">
            <v>95.5</v>
          </cell>
          <cell r="F343">
            <v>-16.399999999999999</v>
          </cell>
          <cell r="G343">
            <v>95.1</v>
          </cell>
          <cell r="H343">
            <v>-16.3</v>
          </cell>
          <cell r="I343">
            <v>92.6</v>
          </cell>
          <cell r="J343">
            <v>-6.1</v>
          </cell>
          <cell r="K343">
            <v>93.2</v>
          </cell>
          <cell r="L343">
            <v>-5.6</v>
          </cell>
          <cell r="M343">
            <v>84</v>
          </cell>
          <cell r="N343">
            <v>-13.6</v>
          </cell>
          <cell r="O343">
            <v>98.1</v>
          </cell>
          <cell r="P343">
            <v>1.4</v>
          </cell>
          <cell r="Q343">
            <v>30.1</v>
          </cell>
          <cell r="R343">
            <v>3.1</v>
          </cell>
          <cell r="S343">
            <v>0.93</v>
          </cell>
          <cell r="T343">
            <v>0.01</v>
          </cell>
          <cell r="U343">
            <v>3</v>
          </cell>
          <cell r="V343">
            <v>2.2999999999999998</v>
          </cell>
          <cell r="W343">
            <v>90.4</v>
          </cell>
          <cell r="X343">
            <v>-11.2</v>
          </cell>
          <cell r="Y343">
            <v>91.7</v>
          </cell>
          <cell r="Z343">
            <v>-19.2</v>
          </cell>
          <cell r="AA343">
            <v>100.8</v>
          </cell>
          <cell r="AB343">
            <v>-18.600000000000001</v>
          </cell>
          <cell r="AC343">
            <v>64.900000000000006</v>
          </cell>
          <cell r="AD343">
            <v>121.5</v>
          </cell>
        </row>
        <row r="344">
          <cell r="B344" t="str">
            <v>繊維工業</v>
          </cell>
          <cell r="C344">
            <v>123.2</v>
          </cell>
          <cell r="D344">
            <v>-1.7</v>
          </cell>
          <cell r="E344">
            <v>138.19999999999999</v>
          </cell>
          <cell r="F344">
            <v>-1.4</v>
          </cell>
          <cell r="G344">
            <v>126.8</v>
          </cell>
          <cell r="H344">
            <v>-3.5</v>
          </cell>
          <cell r="I344">
            <v>106</v>
          </cell>
          <cell r="J344">
            <v>0.7</v>
          </cell>
          <cell r="K344">
            <v>101.6</v>
          </cell>
          <cell r="L344">
            <v>0.3</v>
          </cell>
          <cell r="M344">
            <v>198.6</v>
          </cell>
          <cell r="N344">
            <v>5.0999999999999996</v>
          </cell>
          <cell r="O344">
            <v>94</v>
          </cell>
          <cell r="P344">
            <v>20.100000000000001</v>
          </cell>
          <cell r="Q344">
            <v>8.6999999999999993</v>
          </cell>
          <cell r="R344">
            <v>5.9</v>
          </cell>
          <cell r="S344">
            <v>2.17</v>
          </cell>
          <cell r="T344">
            <v>1.63</v>
          </cell>
          <cell r="U344">
            <v>1.64</v>
          </cell>
          <cell r="V344">
            <v>0.77</v>
          </cell>
          <cell r="W344">
            <v>118.3</v>
          </cell>
          <cell r="X344">
            <v>-4.9000000000000004</v>
          </cell>
          <cell r="Y344">
            <v>132.80000000000001</v>
          </cell>
          <cell r="Z344">
            <v>-4.5999999999999996</v>
          </cell>
          <cell r="AA344">
            <v>383.3</v>
          </cell>
          <cell r="AB344">
            <v>16.5</v>
          </cell>
          <cell r="AC344">
            <v>0</v>
          </cell>
          <cell r="AD344">
            <v>-100</v>
          </cell>
        </row>
        <row r="345">
          <cell r="B345" t="str">
            <v>木材・木製品</v>
          </cell>
          <cell r="C345">
            <v>125.4</v>
          </cell>
          <cell r="D345">
            <v>-10.3</v>
          </cell>
          <cell r="E345">
            <v>120.5</v>
          </cell>
          <cell r="F345">
            <v>0.6</v>
          </cell>
          <cell r="G345">
            <v>126.5</v>
          </cell>
          <cell r="H345">
            <v>7.8</v>
          </cell>
          <cell r="I345">
            <v>99.8</v>
          </cell>
          <cell r="J345">
            <v>-12.7</v>
          </cell>
          <cell r="K345">
            <v>101.2</v>
          </cell>
          <cell r="L345">
            <v>-9.6999999999999993</v>
          </cell>
          <cell r="M345">
            <v>85</v>
          </cell>
          <cell r="N345">
            <v>-38.4</v>
          </cell>
          <cell r="O345">
            <v>99.3</v>
          </cell>
          <cell r="P345">
            <v>3.9</v>
          </cell>
          <cell r="Q345">
            <v>24</v>
          </cell>
          <cell r="R345">
            <v>17.5</v>
          </cell>
          <cell r="S345">
            <v>7.0000000000000007E-2</v>
          </cell>
          <cell r="T345">
            <v>-0.88</v>
          </cell>
          <cell r="U345">
            <v>0.19</v>
          </cell>
          <cell r="V345">
            <v>-2.86</v>
          </cell>
          <cell r="W345">
            <v>120.5</v>
          </cell>
          <cell r="X345">
            <v>-13.2</v>
          </cell>
          <cell r="Y345">
            <v>115.8</v>
          </cell>
          <cell r="Z345">
            <v>-2.7</v>
          </cell>
          <cell r="AA345">
            <v>63.2</v>
          </cell>
          <cell r="AB345">
            <v>-56</v>
          </cell>
          <cell r="AC345">
            <v>116.4</v>
          </cell>
          <cell r="AD345">
            <v>-40.6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67.400000000000006</v>
          </cell>
          <cell r="D347">
            <v>1.4</v>
          </cell>
          <cell r="E347">
            <v>89.3</v>
          </cell>
          <cell r="F347">
            <v>1.4</v>
          </cell>
          <cell r="G347">
            <v>95.5</v>
          </cell>
          <cell r="H347">
            <v>6.1</v>
          </cell>
          <cell r="I347">
            <v>110.8</v>
          </cell>
          <cell r="J347">
            <v>7.2</v>
          </cell>
          <cell r="K347">
            <v>116.9</v>
          </cell>
          <cell r="L347">
            <v>9.6</v>
          </cell>
          <cell r="M347">
            <v>59.6</v>
          </cell>
          <cell r="N347">
            <v>-22</v>
          </cell>
          <cell r="O347">
            <v>117.9</v>
          </cell>
          <cell r="P347">
            <v>-0.2</v>
          </cell>
          <cell r="Q347">
            <v>4.7</v>
          </cell>
          <cell r="R347">
            <v>-2.2999999999999998</v>
          </cell>
          <cell r="S347">
            <v>0</v>
          </cell>
          <cell r="T347">
            <v>-1.47</v>
          </cell>
          <cell r="U347">
            <v>0.6</v>
          </cell>
          <cell r="V347">
            <v>-0.26</v>
          </cell>
          <cell r="W347">
            <v>64.7</v>
          </cell>
          <cell r="X347">
            <v>-2</v>
          </cell>
          <cell r="Y347">
            <v>85.8</v>
          </cell>
          <cell r="Z347">
            <v>-1.9</v>
          </cell>
          <cell r="AA347">
            <v>49.4</v>
          </cell>
          <cell r="AB347">
            <v>-34.6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106.4</v>
          </cell>
          <cell r="D348">
            <v>-9.1999999999999993</v>
          </cell>
          <cell r="E348">
            <v>116.5</v>
          </cell>
          <cell r="F348">
            <v>-9.3000000000000007</v>
          </cell>
          <cell r="G348">
            <v>110.4</v>
          </cell>
          <cell r="H348">
            <v>-8.6</v>
          </cell>
          <cell r="I348">
            <v>114</v>
          </cell>
          <cell r="J348">
            <v>28.4</v>
          </cell>
          <cell r="K348">
            <v>111.6</v>
          </cell>
          <cell r="L348">
            <v>27.4</v>
          </cell>
          <cell r="M348">
            <v>161.1</v>
          </cell>
          <cell r="N348">
            <v>45</v>
          </cell>
          <cell r="O348">
            <v>101.8</v>
          </cell>
          <cell r="P348">
            <v>4.7</v>
          </cell>
          <cell r="Q348">
            <v>9.8000000000000007</v>
          </cell>
          <cell r="R348">
            <v>-0.8</v>
          </cell>
          <cell r="S348">
            <v>4.34</v>
          </cell>
          <cell r="T348">
            <v>4.34</v>
          </cell>
          <cell r="U348">
            <v>1.6</v>
          </cell>
          <cell r="V348">
            <v>1.1399999999999999</v>
          </cell>
          <cell r="W348">
            <v>102.2</v>
          </cell>
          <cell r="X348">
            <v>-12.2</v>
          </cell>
          <cell r="Y348">
            <v>111.9</v>
          </cell>
          <cell r="Z348">
            <v>-12.2</v>
          </cell>
          <cell r="AA348">
            <v>241.4</v>
          </cell>
          <cell r="AB348">
            <v>-15.2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88</v>
          </cell>
          <cell r="D349">
            <v>1.1000000000000001</v>
          </cell>
          <cell r="E349">
            <v>115.5</v>
          </cell>
          <cell r="F349">
            <v>1.2</v>
          </cell>
          <cell r="G349">
            <v>116.3</v>
          </cell>
          <cell r="H349">
            <v>4</v>
          </cell>
          <cell r="I349">
            <v>101.7</v>
          </cell>
          <cell r="J349">
            <v>-1.5</v>
          </cell>
          <cell r="K349">
            <v>100.3</v>
          </cell>
          <cell r="L349">
            <v>-0.5</v>
          </cell>
          <cell r="M349">
            <v>114.6</v>
          </cell>
          <cell r="N349">
            <v>-9.5</v>
          </cell>
          <cell r="O349">
            <v>101.2</v>
          </cell>
          <cell r="P349">
            <v>-3.3</v>
          </cell>
          <cell r="Q349">
            <v>1.6</v>
          </cell>
          <cell r="R349">
            <v>0.3</v>
          </cell>
          <cell r="S349">
            <v>2.2200000000000002</v>
          </cell>
          <cell r="T349">
            <v>0.94</v>
          </cell>
          <cell r="U349">
            <v>0.78</v>
          </cell>
          <cell r="V349">
            <v>0.52</v>
          </cell>
          <cell r="W349">
            <v>84.5</v>
          </cell>
          <cell r="X349">
            <v>-2.2000000000000002</v>
          </cell>
          <cell r="Y349">
            <v>111</v>
          </cell>
          <cell r="Z349">
            <v>-2</v>
          </cell>
          <cell r="AA349">
            <v>110.2</v>
          </cell>
          <cell r="AB349">
            <v>-14.4</v>
          </cell>
          <cell r="AC349">
            <v>0</v>
          </cell>
          <cell r="AD349">
            <v>0</v>
          </cell>
        </row>
        <row r="350">
          <cell r="B350" t="str">
            <v>プラスチック製品</v>
          </cell>
          <cell r="C350">
            <v>105.7</v>
          </cell>
          <cell r="D350">
            <v>-7.4</v>
          </cell>
          <cell r="E350">
            <v>114.8</v>
          </cell>
          <cell r="F350">
            <v>-8.6999999999999993</v>
          </cell>
          <cell r="G350">
            <v>111.3</v>
          </cell>
          <cell r="H350">
            <v>-5.3</v>
          </cell>
          <cell r="I350">
            <v>109.9</v>
          </cell>
          <cell r="J350">
            <v>-6.8</v>
          </cell>
          <cell r="K350">
            <v>109.3</v>
          </cell>
          <cell r="L350">
            <v>-3.7</v>
          </cell>
          <cell r="M350">
            <v>118.9</v>
          </cell>
          <cell r="N350">
            <v>-35.5</v>
          </cell>
          <cell r="O350">
            <v>257.7</v>
          </cell>
          <cell r="P350">
            <v>-30</v>
          </cell>
          <cell r="Q350">
            <v>21.7</v>
          </cell>
          <cell r="R350">
            <v>19.7</v>
          </cell>
          <cell r="S350">
            <v>1.8</v>
          </cell>
          <cell r="T350">
            <v>-0.52</v>
          </cell>
          <cell r="U350">
            <v>0.73</v>
          </cell>
          <cell r="V350">
            <v>-0.53</v>
          </cell>
          <cell r="W350">
            <v>101.5</v>
          </cell>
          <cell r="X350">
            <v>-10.5</v>
          </cell>
          <cell r="Y350">
            <v>110.3</v>
          </cell>
          <cell r="Z350">
            <v>-11.6</v>
          </cell>
          <cell r="AA350">
            <v>159.69999999999999</v>
          </cell>
          <cell r="AB350">
            <v>-30.4</v>
          </cell>
          <cell r="AC350">
            <v>5</v>
          </cell>
          <cell r="AD350">
            <v>0</v>
          </cell>
        </row>
        <row r="351">
          <cell r="B351" t="str">
            <v>ゴム製品</v>
          </cell>
          <cell r="C351">
            <v>96.2</v>
          </cell>
          <cell r="D351">
            <v>1.5</v>
          </cell>
          <cell r="E351">
            <v>123.8</v>
          </cell>
          <cell r="F351">
            <v>1.6</v>
          </cell>
          <cell r="G351">
            <v>114.9</v>
          </cell>
          <cell r="H351">
            <v>3.8</v>
          </cell>
          <cell r="I351">
            <v>111.8</v>
          </cell>
          <cell r="J351">
            <v>0.2</v>
          </cell>
          <cell r="K351">
            <v>106.3</v>
          </cell>
          <cell r="L351">
            <v>2.2000000000000002</v>
          </cell>
          <cell r="M351">
            <v>171.6</v>
          </cell>
          <cell r="N351">
            <v>-11.5</v>
          </cell>
          <cell r="O351">
            <v>95.9</v>
          </cell>
          <cell r="P351">
            <v>-0.2</v>
          </cell>
          <cell r="Q351">
            <v>1.6</v>
          </cell>
          <cell r="R351">
            <v>-0.4</v>
          </cell>
          <cell r="S351">
            <v>0.69</v>
          </cell>
          <cell r="T351">
            <v>0.15</v>
          </cell>
          <cell r="U351">
            <v>0.4</v>
          </cell>
          <cell r="V351">
            <v>0</v>
          </cell>
          <cell r="W351">
            <v>92.4</v>
          </cell>
          <cell r="X351">
            <v>-1.8</v>
          </cell>
          <cell r="Y351">
            <v>118.9</v>
          </cell>
          <cell r="Z351">
            <v>-1.8</v>
          </cell>
          <cell r="AA351">
            <v>175.5</v>
          </cell>
          <cell r="AB351">
            <v>-6</v>
          </cell>
          <cell r="AC351">
            <v>0</v>
          </cell>
          <cell r="AD351">
            <v>0</v>
          </cell>
        </row>
        <row r="352">
          <cell r="B352" t="str">
            <v>窯業・土石製品</v>
          </cell>
          <cell r="C352">
            <v>108.3</v>
          </cell>
          <cell r="D352">
            <v>7.5</v>
          </cell>
          <cell r="E352">
            <v>119.9</v>
          </cell>
          <cell r="F352">
            <v>5.9</v>
          </cell>
          <cell r="G352">
            <v>117.7</v>
          </cell>
          <cell r="H352">
            <v>4.0999999999999996</v>
          </cell>
          <cell r="I352">
            <v>94.8</v>
          </cell>
          <cell r="J352">
            <v>-8.6999999999999993</v>
          </cell>
          <cell r="K352">
            <v>92.5</v>
          </cell>
          <cell r="L352">
            <v>-11</v>
          </cell>
          <cell r="M352">
            <v>147.1</v>
          </cell>
          <cell r="N352">
            <v>47.1</v>
          </cell>
          <cell r="O352">
            <v>93.3</v>
          </cell>
          <cell r="P352">
            <v>-6</v>
          </cell>
          <cell r="Q352">
            <v>3.3</v>
          </cell>
          <cell r="R352">
            <v>-3</v>
          </cell>
          <cell r="S352">
            <v>0.06</v>
          </cell>
          <cell r="T352">
            <v>-2.78</v>
          </cell>
          <cell r="U352">
            <v>1.98</v>
          </cell>
          <cell r="V352">
            <v>1.98</v>
          </cell>
          <cell r="W352">
            <v>104</v>
          </cell>
          <cell r="X352">
            <v>4</v>
          </cell>
          <cell r="Y352">
            <v>115.2</v>
          </cell>
          <cell r="Z352">
            <v>2.5</v>
          </cell>
          <cell r="AA352">
            <v>164.4</v>
          </cell>
          <cell r="AB352">
            <v>41.8</v>
          </cell>
          <cell r="AC352">
            <v>18.8</v>
          </cell>
          <cell r="AD352">
            <v>97.9</v>
          </cell>
        </row>
        <row r="353">
          <cell r="B353" t="str">
            <v>鉄鋼業</v>
          </cell>
          <cell r="C353">
            <v>141.5</v>
          </cell>
          <cell r="D353">
            <v>7.4</v>
          </cell>
          <cell r="E353">
            <v>150.9</v>
          </cell>
          <cell r="F353">
            <v>6.5</v>
          </cell>
          <cell r="G353">
            <v>128.30000000000001</v>
          </cell>
          <cell r="H353">
            <v>4.4000000000000004</v>
          </cell>
          <cell r="I353">
            <v>115.7</v>
          </cell>
          <cell r="J353">
            <v>-6.2</v>
          </cell>
          <cell r="K353">
            <v>103.1</v>
          </cell>
          <cell r="L353">
            <v>-7.4</v>
          </cell>
          <cell r="M353">
            <v>2030</v>
          </cell>
          <cell r="N353">
            <v>4.5999999999999996</v>
          </cell>
          <cell r="O353">
            <v>336.8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1.56</v>
          </cell>
          <cell r="T353">
            <v>0.92</v>
          </cell>
          <cell r="U353">
            <v>1.87</v>
          </cell>
          <cell r="V353">
            <v>1.23</v>
          </cell>
          <cell r="W353">
            <v>135.9</v>
          </cell>
          <cell r="X353">
            <v>3.8</v>
          </cell>
          <cell r="Y353">
            <v>145</v>
          </cell>
          <cell r="Z353">
            <v>3.1</v>
          </cell>
          <cell r="AA353">
            <v>4623.3999999999996</v>
          </cell>
          <cell r="AB353">
            <v>20.2</v>
          </cell>
          <cell r="AC353">
            <v>7.3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81.2</v>
          </cell>
          <cell r="D355">
            <v>16.8</v>
          </cell>
          <cell r="E355">
            <v>90.3</v>
          </cell>
          <cell r="F355">
            <v>16.7</v>
          </cell>
          <cell r="G355">
            <v>89.2</v>
          </cell>
          <cell r="H355">
            <v>16.8</v>
          </cell>
          <cell r="I355">
            <v>98.8</v>
          </cell>
          <cell r="J355">
            <v>5</v>
          </cell>
          <cell r="K355">
            <v>96.8</v>
          </cell>
          <cell r="L355">
            <v>1.8</v>
          </cell>
          <cell r="M355">
            <v>123.3</v>
          </cell>
          <cell r="N355">
            <v>55.7</v>
          </cell>
          <cell r="O355">
            <v>275.3</v>
          </cell>
          <cell r="P355">
            <v>1.7</v>
          </cell>
          <cell r="Q355">
            <v>23.4</v>
          </cell>
          <cell r="R355">
            <v>-2.8</v>
          </cell>
          <cell r="S355">
            <v>1.18</v>
          </cell>
          <cell r="T355">
            <v>0.02</v>
          </cell>
          <cell r="U355">
            <v>1.87</v>
          </cell>
          <cell r="V355">
            <v>0.61</v>
          </cell>
          <cell r="W355">
            <v>78</v>
          </cell>
          <cell r="X355">
            <v>13</v>
          </cell>
          <cell r="Y355">
            <v>86.7</v>
          </cell>
          <cell r="Z355">
            <v>12.7</v>
          </cell>
          <cell r="AA355">
            <v>112.1</v>
          </cell>
          <cell r="AB355">
            <v>16.399999999999999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91.2</v>
          </cell>
          <cell r="D358">
            <v>-6.1</v>
          </cell>
          <cell r="E358">
            <v>111.1</v>
          </cell>
          <cell r="F358">
            <v>1</v>
          </cell>
          <cell r="G358">
            <v>110.6</v>
          </cell>
          <cell r="H358">
            <v>4.2</v>
          </cell>
          <cell r="I358">
            <v>98.7</v>
          </cell>
          <cell r="J358">
            <v>-8.6</v>
          </cell>
          <cell r="K358">
            <v>98.2</v>
          </cell>
          <cell r="L358">
            <v>-8.1</v>
          </cell>
          <cell r="M358">
            <v>106.2</v>
          </cell>
          <cell r="N358">
            <v>-18.100000000000001</v>
          </cell>
          <cell r="O358">
            <v>209.2</v>
          </cell>
          <cell r="P358">
            <v>-13.8</v>
          </cell>
          <cell r="Q358">
            <v>2.7</v>
          </cell>
          <cell r="R358">
            <v>-2.7</v>
          </cell>
          <cell r="S358">
            <v>0.28000000000000003</v>
          </cell>
          <cell r="T358">
            <v>-0.3</v>
          </cell>
          <cell r="U358">
            <v>0.17</v>
          </cell>
          <cell r="V358">
            <v>-0.41</v>
          </cell>
          <cell r="W358">
            <v>87.6</v>
          </cell>
          <cell r="X358">
            <v>-9.1</v>
          </cell>
          <cell r="Y358">
            <v>106.7</v>
          </cell>
          <cell r="Z358">
            <v>-2.2999999999999998</v>
          </cell>
          <cell r="AA358">
            <v>115.9</v>
          </cell>
          <cell r="AB358">
            <v>-24.4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74</v>
          </cell>
          <cell r="D359">
            <v>-3.1</v>
          </cell>
          <cell r="E359">
            <v>84.7</v>
          </cell>
          <cell r="F359">
            <v>-2</v>
          </cell>
          <cell r="G359">
            <v>83.4</v>
          </cell>
          <cell r="H359">
            <v>1.5</v>
          </cell>
          <cell r="I359">
            <v>101.6</v>
          </cell>
          <cell r="J359">
            <v>-4.8</v>
          </cell>
          <cell r="K359">
            <v>102.1</v>
          </cell>
          <cell r="L359">
            <v>-1.7</v>
          </cell>
          <cell r="M359">
            <v>96.6</v>
          </cell>
          <cell r="N359">
            <v>-27.9</v>
          </cell>
          <cell r="O359">
            <v>75.7</v>
          </cell>
          <cell r="P359">
            <v>0.9</v>
          </cell>
          <cell r="Q359">
            <v>6</v>
          </cell>
          <cell r="R359">
            <v>3</v>
          </cell>
          <cell r="S359">
            <v>1.26</v>
          </cell>
          <cell r="T359">
            <v>0.88</v>
          </cell>
          <cell r="U359">
            <v>0.61</v>
          </cell>
          <cell r="V359">
            <v>-0.18</v>
          </cell>
          <cell r="W359">
            <v>71.099999999999994</v>
          </cell>
          <cell r="X359">
            <v>-6.3</v>
          </cell>
          <cell r="Y359">
            <v>81.400000000000006</v>
          </cell>
          <cell r="Z359">
            <v>-5.0999999999999996</v>
          </cell>
          <cell r="AA359">
            <v>95.1</v>
          </cell>
          <cell r="AB359">
            <v>-21.9</v>
          </cell>
          <cell r="AC359">
            <v>0.2</v>
          </cell>
          <cell r="AD359">
            <v>-95.8</v>
          </cell>
        </row>
        <row r="360">
          <cell r="B360" t="str">
            <v>電気機械器具</v>
          </cell>
          <cell r="C360">
            <v>135.6</v>
          </cell>
          <cell r="D360">
            <v>1.1000000000000001</v>
          </cell>
          <cell r="E360">
            <v>149.69999999999999</v>
          </cell>
          <cell r="F360">
            <v>1.1000000000000001</v>
          </cell>
          <cell r="G360">
            <v>145.1</v>
          </cell>
          <cell r="H360">
            <v>1.2</v>
          </cell>
          <cell r="I360">
            <v>111.9</v>
          </cell>
          <cell r="J360">
            <v>-3.7</v>
          </cell>
          <cell r="K360">
            <v>108.1</v>
          </cell>
          <cell r="L360">
            <v>0.7</v>
          </cell>
          <cell r="M360">
            <v>201.8</v>
          </cell>
          <cell r="N360">
            <v>-38.5</v>
          </cell>
          <cell r="O360">
            <v>72.8</v>
          </cell>
          <cell r="P360">
            <v>-23.5</v>
          </cell>
          <cell r="Q360">
            <v>4</v>
          </cell>
          <cell r="R360">
            <v>-6.1</v>
          </cell>
          <cell r="S360">
            <v>0.2</v>
          </cell>
          <cell r="T360">
            <v>0.13</v>
          </cell>
          <cell r="U360">
            <v>0.3</v>
          </cell>
          <cell r="V360">
            <v>-0.67</v>
          </cell>
          <cell r="W360">
            <v>130.30000000000001</v>
          </cell>
          <cell r="X360">
            <v>-2.2000000000000002</v>
          </cell>
          <cell r="Y360">
            <v>143.80000000000001</v>
          </cell>
          <cell r="Z360">
            <v>-2.2000000000000002</v>
          </cell>
          <cell r="AA360">
            <v>318.5</v>
          </cell>
          <cell r="AB360">
            <v>0.4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98.2</v>
          </cell>
          <cell r="D362">
            <v>-0.2</v>
          </cell>
          <cell r="E362">
            <v>126.5</v>
          </cell>
          <cell r="F362">
            <v>-0.3</v>
          </cell>
          <cell r="G362">
            <v>115.9</v>
          </cell>
          <cell r="H362">
            <v>0.3</v>
          </cell>
          <cell r="I362">
            <v>126.9</v>
          </cell>
          <cell r="J362">
            <v>-0.5</v>
          </cell>
          <cell r="K362">
            <v>120.6</v>
          </cell>
          <cell r="L362">
            <v>0.8</v>
          </cell>
          <cell r="M362">
            <v>205.5</v>
          </cell>
          <cell r="N362">
            <v>-9.3000000000000007</v>
          </cell>
          <cell r="O362">
            <v>70.599999999999994</v>
          </cell>
          <cell r="P362">
            <v>-3.2</v>
          </cell>
          <cell r="Q362">
            <v>0.3</v>
          </cell>
          <cell r="R362">
            <v>-1</v>
          </cell>
          <cell r="S362">
            <v>1.25</v>
          </cell>
          <cell r="T362">
            <v>-0.73</v>
          </cell>
          <cell r="U362">
            <v>0.96</v>
          </cell>
          <cell r="V362">
            <v>0.16</v>
          </cell>
          <cell r="W362">
            <v>94.3</v>
          </cell>
          <cell r="X362">
            <v>-3.5</v>
          </cell>
          <cell r="Y362">
            <v>121.5</v>
          </cell>
          <cell r="Z362">
            <v>-3.6</v>
          </cell>
          <cell r="AA362">
            <v>292.60000000000002</v>
          </cell>
          <cell r="AB362">
            <v>-3.4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146.4</v>
          </cell>
          <cell r="D363">
            <v>25.6</v>
          </cell>
          <cell r="E363">
            <v>125.8</v>
          </cell>
          <cell r="F363">
            <v>15.4</v>
          </cell>
          <cell r="G363">
            <v>120.4</v>
          </cell>
          <cell r="H363">
            <v>18.7</v>
          </cell>
          <cell r="I363">
            <v>111.5</v>
          </cell>
          <cell r="J363">
            <v>-0.4</v>
          </cell>
          <cell r="K363">
            <v>103.9</v>
          </cell>
          <cell r="L363">
            <v>-0.9</v>
          </cell>
          <cell r="M363">
            <v>216.5</v>
          </cell>
          <cell r="N363">
            <v>2.8</v>
          </cell>
          <cell r="O363">
            <v>76.8</v>
          </cell>
          <cell r="P363">
            <v>-42.6</v>
          </cell>
          <cell r="Q363">
            <v>5.2</v>
          </cell>
          <cell r="R363">
            <v>-3.8</v>
          </cell>
          <cell r="S363">
            <v>0</v>
          </cell>
          <cell r="T363">
            <v>0</v>
          </cell>
          <cell r="U363">
            <v>1.2</v>
          </cell>
          <cell r="V363">
            <v>0.28000000000000003</v>
          </cell>
          <cell r="W363">
            <v>140.6</v>
          </cell>
          <cell r="X363">
            <v>21.4</v>
          </cell>
          <cell r="Y363">
            <v>120.8</v>
          </cell>
          <cell r="Z363">
            <v>11.6</v>
          </cell>
          <cell r="AA363">
            <v>201.7</v>
          </cell>
          <cell r="AB363">
            <v>-6.7</v>
          </cell>
          <cell r="AC363">
            <v>137</v>
          </cell>
          <cell r="AD363">
            <v>67.900000000000006</v>
          </cell>
        </row>
        <row r="364">
          <cell r="B364" t="str">
            <v>Ｅ一括分１</v>
          </cell>
          <cell r="C364">
            <v>97.8</v>
          </cell>
          <cell r="D364">
            <v>11.8</v>
          </cell>
          <cell r="E364">
            <v>112.1</v>
          </cell>
          <cell r="F364">
            <v>12.1</v>
          </cell>
          <cell r="G364">
            <v>103.1</v>
          </cell>
          <cell r="H364">
            <v>10.5</v>
          </cell>
          <cell r="I364">
            <v>109.3</v>
          </cell>
          <cell r="J364">
            <v>4.5999999999999996</v>
          </cell>
          <cell r="K364">
            <v>102.5</v>
          </cell>
          <cell r="L364">
            <v>2.2999999999999998</v>
          </cell>
          <cell r="M364">
            <v>238</v>
          </cell>
          <cell r="N364">
            <v>27.9</v>
          </cell>
          <cell r="O364">
            <v>104.2</v>
          </cell>
          <cell r="P364">
            <v>37.799999999999997</v>
          </cell>
          <cell r="Q364">
            <v>7.7</v>
          </cell>
          <cell r="R364">
            <v>5.6</v>
          </cell>
          <cell r="S364">
            <v>0.25</v>
          </cell>
          <cell r="T364">
            <v>0.25</v>
          </cell>
          <cell r="U364">
            <v>2.93</v>
          </cell>
          <cell r="V364">
            <v>2.34</v>
          </cell>
          <cell r="W364">
            <v>93.9</v>
          </cell>
          <cell r="X364">
            <v>8.1</v>
          </cell>
          <cell r="Y364">
            <v>107.7</v>
          </cell>
          <cell r="Z364">
            <v>8.5</v>
          </cell>
          <cell r="AA364">
            <v>275.10000000000002</v>
          </cell>
          <cell r="AB364">
            <v>23.8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118.4</v>
          </cell>
          <cell r="D367">
            <v>7</v>
          </cell>
          <cell r="E367">
            <v>123.9</v>
          </cell>
          <cell r="F367">
            <v>11.5</v>
          </cell>
          <cell r="G367">
            <v>121</v>
          </cell>
          <cell r="H367">
            <v>7.8</v>
          </cell>
          <cell r="I367">
            <v>106.1</v>
          </cell>
          <cell r="J367">
            <v>9.6999999999999993</v>
          </cell>
          <cell r="K367">
            <v>104.2</v>
          </cell>
          <cell r="L367">
            <v>4.9000000000000004</v>
          </cell>
          <cell r="M367">
            <v>145.30000000000001</v>
          </cell>
          <cell r="N367">
            <v>230.2</v>
          </cell>
          <cell r="O367">
            <v>86.8</v>
          </cell>
          <cell r="P367">
            <v>-3.7</v>
          </cell>
          <cell r="Q367">
            <v>11.9</v>
          </cell>
          <cell r="R367">
            <v>-3.1</v>
          </cell>
          <cell r="S367">
            <v>0.74</v>
          </cell>
          <cell r="T367">
            <v>-0.81</v>
          </cell>
          <cell r="U367">
            <v>1.48</v>
          </cell>
          <cell r="V367">
            <v>1</v>
          </cell>
          <cell r="W367">
            <v>113.7</v>
          </cell>
          <cell r="X367">
            <v>3.5</v>
          </cell>
          <cell r="Y367">
            <v>119</v>
          </cell>
          <cell r="Z367">
            <v>7.9</v>
          </cell>
          <cell r="AA367">
            <v>212.7</v>
          </cell>
          <cell r="AB367">
            <v>181.3</v>
          </cell>
          <cell r="AC367">
            <v>74.5</v>
          </cell>
          <cell r="AD367">
            <v>-25.1</v>
          </cell>
        </row>
        <row r="368">
          <cell r="B368" t="str">
            <v>小売業</v>
          </cell>
          <cell r="C368">
            <v>94.8</v>
          </cell>
          <cell r="D368">
            <v>-7.1</v>
          </cell>
          <cell r="E368">
            <v>95.6</v>
          </cell>
          <cell r="F368">
            <v>-9.6</v>
          </cell>
          <cell r="G368">
            <v>96.1</v>
          </cell>
          <cell r="H368">
            <v>-9.6</v>
          </cell>
          <cell r="I368">
            <v>89.7</v>
          </cell>
          <cell r="J368">
            <v>-8</v>
          </cell>
          <cell r="K368">
            <v>89.8</v>
          </cell>
          <cell r="L368">
            <v>-7.9</v>
          </cell>
          <cell r="M368">
            <v>88.1</v>
          </cell>
          <cell r="N368">
            <v>-10.6</v>
          </cell>
          <cell r="O368">
            <v>107.3</v>
          </cell>
          <cell r="P368">
            <v>5.7</v>
          </cell>
          <cell r="Q368">
            <v>58.8</v>
          </cell>
          <cell r="R368">
            <v>8.8000000000000007</v>
          </cell>
          <cell r="S368">
            <v>5.07</v>
          </cell>
          <cell r="T368">
            <v>0.92</v>
          </cell>
          <cell r="U368">
            <v>2.68</v>
          </cell>
          <cell r="V368">
            <v>-0.08</v>
          </cell>
          <cell r="W368">
            <v>91.1</v>
          </cell>
          <cell r="X368">
            <v>-10.199999999999999</v>
          </cell>
          <cell r="Y368">
            <v>91.8</v>
          </cell>
          <cell r="Z368">
            <v>-12.6</v>
          </cell>
          <cell r="AA368">
            <v>86.2</v>
          </cell>
          <cell r="AB368">
            <v>-8.8000000000000007</v>
          </cell>
          <cell r="AC368">
            <v>86.9</v>
          </cell>
          <cell r="AD368">
            <v>37.700000000000003</v>
          </cell>
        </row>
        <row r="369">
          <cell r="B369" t="str">
            <v>宿泊業</v>
          </cell>
          <cell r="C369">
            <v>90.3</v>
          </cell>
          <cell r="D369">
            <v>-2.9</v>
          </cell>
          <cell r="E369">
            <v>93.5</v>
          </cell>
          <cell r="F369">
            <v>-2.2999999999999998</v>
          </cell>
          <cell r="G369">
            <v>93.8</v>
          </cell>
          <cell r="H369">
            <v>-3.3</v>
          </cell>
          <cell r="I369">
            <v>93.7</v>
          </cell>
          <cell r="J369">
            <v>-0.3</v>
          </cell>
          <cell r="K369">
            <v>90.6</v>
          </cell>
          <cell r="L369">
            <v>-3.1</v>
          </cell>
          <cell r="M369">
            <v>179.1</v>
          </cell>
          <cell r="N369">
            <v>67.400000000000006</v>
          </cell>
          <cell r="O369">
            <v>68.8</v>
          </cell>
          <cell r="P369">
            <v>-2.5</v>
          </cell>
          <cell r="Q369">
            <v>55.3</v>
          </cell>
          <cell r="R369">
            <v>-4.4000000000000004</v>
          </cell>
          <cell r="S369">
            <v>1.18</v>
          </cell>
          <cell r="T369">
            <v>-2.3199999999999998</v>
          </cell>
          <cell r="U369">
            <v>6.34</v>
          </cell>
          <cell r="V369">
            <v>3.72</v>
          </cell>
          <cell r="W369">
            <v>86.7</v>
          </cell>
          <cell r="X369">
            <v>-6.2</v>
          </cell>
          <cell r="Y369">
            <v>89.8</v>
          </cell>
          <cell r="Z369">
            <v>-5.5</v>
          </cell>
          <cell r="AA369">
            <v>86.8</v>
          </cell>
          <cell r="AB369">
            <v>34</v>
          </cell>
          <cell r="AC369">
            <v>13.4</v>
          </cell>
          <cell r="AD369">
            <v>-17.8</v>
          </cell>
        </row>
        <row r="370">
          <cell r="B370" t="str">
            <v>Ｍ一括分</v>
          </cell>
          <cell r="C370">
            <v>99.5</v>
          </cell>
          <cell r="D370">
            <v>-15.5</v>
          </cell>
          <cell r="E370">
            <v>99</v>
          </cell>
          <cell r="F370">
            <v>-17.600000000000001</v>
          </cell>
          <cell r="G370">
            <v>101.6</v>
          </cell>
          <cell r="H370">
            <v>-17.7</v>
          </cell>
          <cell r="I370">
            <v>100.6</v>
          </cell>
          <cell r="J370">
            <v>-20.7</v>
          </cell>
          <cell r="K370">
            <v>101</v>
          </cell>
          <cell r="L370">
            <v>-21.2</v>
          </cell>
          <cell r="M370">
            <v>90.3</v>
          </cell>
          <cell r="N370">
            <v>-3.4</v>
          </cell>
          <cell r="O370">
            <v>111.7</v>
          </cell>
          <cell r="P370">
            <v>20.6</v>
          </cell>
          <cell r="Q370">
            <v>93</v>
          </cell>
          <cell r="R370">
            <v>12</v>
          </cell>
          <cell r="S370">
            <v>4.12</v>
          </cell>
          <cell r="T370">
            <v>-1.55</v>
          </cell>
          <cell r="U370">
            <v>2.4300000000000002</v>
          </cell>
          <cell r="V370">
            <v>1.33</v>
          </cell>
          <cell r="W370">
            <v>95.6</v>
          </cell>
          <cell r="X370">
            <v>-18.3</v>
          </cell>
          <cell r="Y370">
            <v>95.1</v>
          </cell>
          <cell r="Z370">
            <v>-20.3</v>
          </cell>
          <cell r="AA370">
            <v>39.9</v>
          </cell>
          <cell r="AB370">
            <v>-1.5</v>
          </cell>
          <cell r="AC370">
            <v>102.2</v>
          </cell>
          <cell r="AD370">
            <v>3988</v>
          </cell>
        </row>
        <row r="371">
          <cell r="B371" t="str">
            <v>医療業</v>
          </cell>
          <cell r="C371">
            <v>74.900000000000006</v>
          </cell>
          <cell r="D371">
            <v>-0.3</v>
          </cell>
          <cell r="E371">
            <v>89.8</v>
          </cell>
          <cell r="F371">
            <v>0.7</v>
          </cell>
          <cell r="G371">
            <v>88.1</v>
          </cell>
          <cell r="H371">
            <v>2.6</v>
          </cell>
          <cell r="I371">
            <v>93.7</v>
          </cell>
          <cell r="J371">
            <v>1.4</v>
          </cell>
          <cell r="K371">
            <v>93.5</v>
          </cell>
          <cell r="L371">
            <v>1.9</v>
          </cell>
          <cell r="M371">
            <v>100</v>
          </cell>
          <cell r="N371">
            <v>-7.8</v>
          </cell>
          <cell r="O371">
            <v>99.4</v>
          </cell>
          <cell r="P371">
            <v>2.2000000000000002</v>
          </cell>
          <cell r="Q371">
            <v>21.9</v>
          </cell>
          <cell r="R371">
            <v>-4.7</v>
          </cell>
          <cell r="S371">
            <v>1.52</v>
          </cell>
          <cell r="T371">
            <v>0.33</v>
          </cell>
          <cell r="U371">
            <v>1.87</v>
          </cell>
          <cell r="V371">
            <v>0.18</v>
          </cell>
          <cell r="W371">
            <v>72</v>
          </cell>
          <cell r="X371">
            <v>-3.5</v>
          </cell>
          <cell r="Y371">
            <v>86.3</v>
          </cell>
          <cell r="Z371">
            <v>-2.6</v>
          </cell>
          <cell r="AA371">
            <v>142.80000000000001</v>
          </cell>
          <cell r="AB371">
            <v>-24.1</v>
          </cell>
          <cell r="AC371">
            <v>0.1</v>
          </cell>
          <cell r="AD371">
            <v>-97.6</v>
          </cell>
        </row>
        <row r="372">
          <cell r="B372" t="str">
            <v>Ｐ一括分</v>
          </cell>
          <cell r="C372">
            <v>95.2</v>
          </cell>
          <cell r="D372">
            <v>-7.4</v>
          </cell>
          <cell r="E372">
            <v>111.1</v>
          </cell>
          <cell r="F372">
            <v>-3.6</v>
          </cell>
          <cell r="G372">
            <v>111.8</v>
          </cell>
          <cell r="H372">
            <v>-3.7</v>
          </cell>
          <cell r="I372">
            <v>100</v>
          </cell>
          <cell r="J372">
            <v>-5.9</v>
          </cell>
          <cell r="K372">
            <v>100.3</v>
          </cell>
          <cell r="L372">
            <v>-6.1</v>
          </cell>
          <cell r="M372">
            <v>88.9</v>
          </cell>
          <cell r="N372">
            <v>0</v>
          </cell>
          <cell r="O372">
            <v>102.9</v>
          </cell>
          <cell r="P372">
            <v>4.3</v>
          </cell>
          <cell r="Q372">
            <v>28.4</v>
          </cell>
          <cell r="R372">
            <v>6.1</v>
          </cell>
          <cell r="S372">
            <v>1.2</v>
          </cell>
          <cell r="T372">
            <v>-0.02</v>
          </cell>
          <cell r="U372">
            <v>1.36</v>
          </cell>
          <cell r="V372">
            <v>-0.41</v>
          </cell>
          <cell r="W372">
            <v>91.5</v>
          </cell>
          <cell r="X372">
            <v>-10.4</v>
          </cell>
          <cell r="Y372">
            <v>106.7</v>
          </cell>
          <cell r="Z372">
            <v>-6.8</v>
          </cell>
          <cell r="AA372">
            <v>91.7</v>
          </cell>
          <cell r="AB372">
            <v>-1.3</v>
          </cell>
          <cell r="AC372">
            <v>12</v>
          </cell>
          <cell r="AD372">
            <v>-68.2</v>
          </cell>
        </row>
        <row r="373">
          <cell r="B373" t="str">
            <v>職業紹介・派遣業</v>
          </cell>
          <cell r="C373">
            <v>116.2</v>
          </cell>
          <cell r="D373">
            <v>14.4</v>
          </cell>
          <cell r="E373">
            <v>118.5</v>
          </cell>
          <cell r="F373">
            <v>14.9</v>
          </cell>
          <cell r="G373">
            <v>117.2</v>
          </cell>
          <cell r="H373">
            <v>12.9</v>
          </cell>
          <cell r="I373">
            <v>120.1</v>
          </cell>
          <cell r="J373">
            <v>13.7</v>
          </cell>
          <cell r="K373">
            <v>119.5</v>
          </cell>
          <cell r="L373">
            <v>12.3</v>
          </cell>
          <cell r="M373">
            <v>131.5</v>
          </cell>
          <cell r="N373">
            <v>43.2</v>
          </cell>
          <cell r="O373">
            <v>126.3</v>
          </cell>
          <cell r="P373">
            <v>-2.7</v>
          </cell>
          <cell r="Q373">
            <v>19.2</v>
          </cell>
          <cell r="R373">
            <v>-8.3000000000000007</v>
          </cell>
          <cell r="S373">
            <v>4.7</v>
          </cell>
          <cell r="T373">
            <v>-1.7</v>
          </cell>
          <cell r="U373">
            <v>8.24</v>
          </cell>
          <cell r="V373">
            <v>1.3</v>
          </cell>
          <cell r="W373">
            <v>111.6</v>
          </cell>
          <cell r="X373">
            <v>10.6</v>
          </cell>
          <cell r="Y373">
            <v>113.8</v>
          </cell>
          <cell r="Z373">
            <v>11.1</v>
          </cell>
          <cell r="AA373">
            <v>133.9</v>
          </cell>
          <cell r="AB373">
            <v>40.700000000000003</v>
          </cell>
          <cell r="AC373">
            <v>24.1</v>
          </cell>
          <cell r="AD373">
            <v>-35.4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81.3</v>
          </cell>
          <cell r="D375">
            <v>-5.7</v>
          </cell>
          <cell r="E375">
            <v>90.8</v>
          </cell>
          <cell r="F375">
            <v>-3.6</v>
          </cell>
          <cell r="G375">
            <v>92.5</v>
          </cell>
          <cell r="H375">
            <v>-2.2000000000000002</v>
          </cell>
          <cell r="I375">
            <v>97.2</v>
          </cell>
          <cell r="J375">
            <v>-6.2</v>
          </cell>
          <cell r="K375">
            <v>97.6</v>
          </cell>
          <cell r="L375">
            <v>-5.9</v>
          </cell>
          <cell r="M375">
            <v>91.8</v>
          </cell>
          <cell r="N375">
            <v>-11</v>
          </cell>
          <cell r="O375">
            <v>94.3</v>
          </cell>
          <cell r="P375">
            <v>-2.9</v>
          </cell>
          <cell r="Q375">
            <v>27.6</v>
          </cell>
          <cell r="R375">
            <v>3.6</v>
          </cell>
          <cell r="S375">
            <v>2.79</v>
          </cell>
          <cell r="T375">
            <v>1.3</v>
          </cell>
          <cell r="U375">
            <v>1.66</v>
          </cell>
          <cell r="V375">
            <v>-0.65</v>
          </cell>
          <cell r="W375">
            <v>78.099999999999994</v>
          </cell>
          <cell r="X375">
            <v>-8.8000000000000007</v>
          </cell>
          <cell r="Y375">
            <v>87.2</v>
          </cell>
          <cell r="Z375">
            <v>-6.7</v>
          </cell>
          <cell r="AA375">
            <v>72.599999999999994</v>
          </cell>
          <cell r="AB375">
            <v>-18.399999999999999</v>
          </cell>
          <cell r="AC375">
            <v>18.899999999999999</v>
          </cell>
          <cell r="AD375">
            <v>-44.6</v>
          </cell>
        </row>
        <row r="376">
          <cell r="B376" t="str">
            <v>特掲産業１</v>
          </cell>
          <cell r="C376">
            <v>86.9</v>
          </cell>
          <cell r="D376">
            <v>-19.5</v>
          </cell>
          <cell r="E376">
            <v>91.6</v>
          </cell>
          <cell r="F376">
            <v>-19.399999999999999</v>
          </cell>
          <cell r="G376">
            <v>91.5</v>
          </cell>
          <cell r="H376">
            <v>-22.5</v>
          </cell>
          <cell r="I376">
            <v>105.4</v>
          </cell>
          <cell r="J376">
            <v>-13.7</v>
          </cell>
          <cell r="K376">
            <v>104</v>
          </cell>
          <cell r="L376">
            <v>-15.3</v>
          </cell>
          <cell r="M376">
            <v>165.2</v>
          </cell>
          <cell r="N376">
            <v>80.900000000000006</v>
          </cell>
          <cell r="O376">
            <v>91</v>
          </cell>
          <cell r="P376">
            <v>0.3</v>
          </cell>
          <cell r="Q376">
            <v>41.5</v>
          </cell>
          <cell r="R376">
            <v>-7.1</v>
          </cell>
          <cell r="S376">
            <v>20.49</v>
          </cell>
          <cell r="T376">
            <v>17.809999999999999</v>
          </cell>
          <cell r="U376">
            <v>20.59</v>
          </cell>
          <cell r="V376">
            <v>18.510000000000002</v>
          </cell>
          <cell r="W376">
            <v>83.5</v>
          </cell>
          <cell r="X376">
            <v>-22.1</v>
          </cell>
          <cell r="Y376">
            <v>88</v>
          </cell>
          <cell r="Z376">
            <v>-22</v>
          </cell>
          <cell r="AA376">
            <v>93.3</v>
          </cell>
          <cell r="AB376">
            <v>94.4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83.4</v>
          </cell>
          <cell r="D377">
            <v>-25.7</v>
          </cell>
          <cell r="E377">
            <v>101.9</v>
          </cell>
          <cell r="F377">
            <v>-8.6</v>
          </cell>
          <cell r="G377">
            <v>126.1</v>
          </cell>
          <cell r="H377">
            <v>0.4</v>
          </cell>
          <cell r="I377">
            <v>80.3</v>
          </cell>
          <cell r="J377">
            <v>-11.3</v>
          </cell>
          <cell r="K377">
            <v>90.4</v>
          </cell>
          <cell r="L377">
            <v>-6.6</v>
          </cell>
          <cell r="M377">
            <v>9.4</v>
          </cell>
          <cell r="N377">
            <v>-79.599999999999994</v>
          </cell>
          <cell r="O377">
            <v>101.5</v>
          </cell>
          <cell r="P377">
            <v>-6.6</v>
          </cell>
          <cell r="Q377">
            <v>11.6</v>
          </cell>
          <cell r="R377">
            <v>6.2</v>
          </cell>
          <cell r="S377">
            <v>0.59</v>
          </cell>
          <cell r="T377">
            <v>-5.12</v>
          </cell>
          <cell r="U377">
            <v>0.18</v>
          </cell>
          <cell r="V377">
            <v>0.18</v>
          </cell>
          <cell r="W377">
            <v>80.099999999999994</v>
          </cell>
          <cell r="X377">
            <v>-28.2</v>
          </cell>
          <cell r="Y377">
            <v>97.9</v>
          </cell>
          <cell r="Z377">
            <v>-11.6</v>
          </cell>
          <cell r="AA377">
            <v>0.9</v>
          </cell>
          <cell r="AB377">
            <v>-98.3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89.8</v>
          </cell>
          <cell r="D518">
            <v>0.7</v>
          </cell>
          <cell r="E518">
            <v>101.4</v>
          </cell>
          <cell r="F518">
            <v>0.2</v>
          </cell>
          <cell r="G518">
            <v>101</v>
          </cell>
          <cell r="H518">
            <v>0.3</v>
          </cell>
          <cell r="I518">
            <v>99.9</v>
          </cell>
          <cell r="J518">
            <v>-1.4</v>
          </cell>
          <cell r="K518">
            <v>99.2</v>
          </cell>
          <cell r="L518">
            <v>-1.1000000000000001</v>
          </cell>
          <cell r="M518">
            <v>109.9</v>
          </cell>
          <cell r="N518">
            <v>-4.7</v>
          </cell>
          <cell r="O518">
            <v>95.6</v>
          </cell>
          <cell r="P518">
            <v>-3</v>
          </cell>
          <cell r="Q518" t="str">
            <v>-</v>
          </cell>
          <cell r="R518" t="str">
            <v>-</v>
          </cell>
          <cell r="S518">
            <v>1.57</v>
          </cell>
          <cell r="T518">
            <v>0.49</v>
          </cell>
          <cell r="U518">
            <v>1.64</v>
          </cell>
          <cell r="V518">
            <v>0.31</v>
          </cell>
          <cell r="W518">
            <v>86.3</v>
          </cell>
          <cell r="X518">
            <v>-2.6</v>
          </cell>
          <cell r="Y518">
            <v>97.4</v>
          </cell>
          <cell r="Z518">
            <v>-3.1</v>
          </cell>
          <cell r="AA518">
            <v>107.2</v>
          </cell>
          <cell r="AB518">
            <v>-1.9</v>
          </cell>
          <cell r="AC518">
            <v>29.3</v>
          </cell>
          <cell r="AD518">
            <v>10.199999999999999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81.400000000000006</v>
          </cell>
          <cell r="D520">
            <v>2.1</v>
          </cell>
          <cell r="E520">
            <v>92.3</v>
          </cell>
          <cell r="F520">
            <v>0.5</v>
          </cell>
          <cell r="G520">
            <v>92.3</v>
          </cell>
          <cell r="H520">
            <v>0</v>
          </cell>
          <cell r="I520">
            <v>100.5</v>
          </cell>
          <cell r="J520">
            <v>-1.1000000000000001</v>
          </cell>
          <cell r="K520">
            <v>99.2</v>
          </cell>
          <cell r="L520">
            <v>-1.6</v>
          </cell>
          <cell r="M520">
            <v>123.6</v>
          </cell>
          <cell r="N520">
            <v>6.8</v>
          </cell>
          <cell r="O520">
            <v>92.6</v>
          </cell>
          <cell r="P520">
            <v>1.8</v>
          </cell>
          <cell r="Q520" t="str">
            <v>-</v>
          </cell>
          <cell r="R520" t="str">
            <v>-</v>
          </cell>
          <cell r="S520">
            <v>0.12</v>
          </cell>
          <cell r="T520">
            <v>-0.71</v>
          </cell>
          <cell r="U520">
            <v>0.76</v>
          </cell>
          <cell r="V520">
            <v>-0.87</v>
          </cell>
          <cell r="W520">
            <v>78.2</v>
          </cell>
          <cell r="X520">
            <v>-1.1000000000000001</v>
          </cell>
          <cell r="Y520">
            <v>88.7</v>
          </cell>
          <cell r="Z520">
            <v>-2.7</v>
          </cell>
          <cell r="AA520">
            <v>92.1</v>
          </cell>
          <cell r="AB520">
            <v>9.5</v>
          </cell>
          <cell r="AC520">
            <v>24.9</v>
          </cell>
          <cell r="AD520">
            <v>33.200000000000003</v>
          </cell>
        </row>
        <row r="521">
          <cell r="B521" t="str">
            <v>製造業</v>
          </cell>
          <cell r="C521">
            <v>96.1</v>
          </cell>
          <cell r="D521">
            <v>-1.1000000000000001</v>
          </cell>
          <cell r="E521">
            <v>107.4</v>
          </cell>
          <cell r="F521">
            <v>-3.2</v>
          </cell>
          <cell r="G521">
            <v>105</v>
          </cell>
          <cell r="H521">
            <v>-2.2000000000000002</v>
          </cell>
          <cell r="I521">
            <v>100.7</v>
          </cell>
          <cell r="J521">
            <v>-3.5</v>
          </cell>
          <cell r="K521">
            <v>99.3</v>
          </cell>
          <cell r="L521">
            <v>-2.7</v>
          </cell>
          <cell r="M521">
            <v>117.9</v>
          </cell>
          <cell r="N521">
            <v>-10.5</v>
          </cell>
          <cell r="O521">
            <v>92.5</v>
          </cell>
          <cell r="P521">
            <v>-7.2</v>
          </cell>
          <cell r="Q521" t="str">
            <v>-</v>
          </cell>
          <cell r="R521" t="str">
            <v>-</v>
          </cell>
          <cell r="S521">
            <v>1.05</v>
          </cell>
          <cell r="T521">
            <v>0.34</v>
          </cell>
          <cell r="U521">
            <v>1.89</v>
          </cell>
          <cell r="V521">
            <v>1.1000000000000001</v>
          </cell>
          <cell r="W521">
            <v>92.3</v>
          </cell>
          <cell r="X521">
            <v>-4.4000000000000004</v>
          </cell>
          <cell r="Y521">
            <v>103.2</v>
          </cell>
          <cell r="Z521">
            <v>-6.3</v>
          </cell>
          <cell r="AA521">
            <v>133.4</v>
          </cell>
          <cell r="AB521">
            <v>-10</v>
          </cell>
          <cell r="AC521">
            <v>39.799999999999997</v>
          </cell>
          <cell r="AD521">
            <v>34.9</v>
          </cell>
        </row>
        <row r="522">
          <cell r="B522" t="str">
            <v>電気・ガス・熱供給・水道業</v>
          </cell>
          <cell r="C522">
            <v>98.3</v>
          </cell>
          <cell r="D522">
            <v>9</v>
          </cell>
          <cell r="E522">
            <v>124.6</v>
          </cell>
          <cell r="F522">
            <v>9.1</v>
          </cell>
          <cell r="G522">
            <v>115.7</v>
          </cell>
          <cell r="H522">
            <v>1</v>
          </cell>
          <cell r="I522">
            <v>109.8</v>
          </cell>
          <cell r="J522">
            <v>6.2</v>
          </cell>
          <cell r="K522">
            <v>107.1</v>
          </cell>
          <cell r="L522">
            <v>3.2</v>
          </cell>
          <cell r="M522">
            <v>144</v>
          </cell>
          <cell r="N522">
            <v>48.1</v>
          </cell>
          <cell r="O522">
            <v>202.8</v>
          </cell>
          <cell r="P522">
            <v>-0.8</v>
          </cell>
          <cell r="Q522" t="str">
            <v>-</v>
          </cell>
          <cell r="R522" t="str">
            <v>-</v>
          </cell>
          <cell r="S522">
            <v>0.14000000000000001</v>
          </cell>
          <cell r="T522">
            <v>0.14000000000000001</v>
          </cell>
          <cell r="U522">
            <v>3.25</v>
          </cell>
          <cell r="V522">
            <v>2.2999999999999998</v>
          </cell>
          <cell r="W522">
            <v>94.4</v>
          </cell>
          <cell r="X522">
            <v>5.4</v>
          </cell>
          <cell r="Y522">
            <v>119.7</v>
          </cell>
          <cell r="Z522">
            <v>5.6</v>
          </cell>
          <cell r="AA522">
            <v>233.3</v>
          </cell>
          <cell r="AB522">
            <v>112.7</v>
          </cell>
          <cell r="AC522">
            <v>0.1</v>
          </cell>
          <cell r="AD522">
            <v>-80</v>
          </cell>
        </row>
        <row r="523">
          <cell r="B523" t="str">
            <v>情報通信業</v>
          </cell>
          <cell r="C523">
            <v>125.2</v>
          </cell>
          <cell r="D523">
            <v>-7.5</v>
          </cell>
          <cell r="E523">
            <v>124.8</v>
          </cell>
          <cell r="F523">
            <v>-8.6</v>
          </cell>
          <cell r="G523">
            <v>123.2</v>
          </cell>
          <cell r="H523">
            <v>-7.4</v>
          </cell>
          <cell r="I523">
            <v>105.1</v>
          </cell>
          <cell r="J523">
            <v>2.5</v>
          </cell>
          <cell r="K523">
            <v>105.7</v>
          </cell>
          <cell r="L523">
            <v>2</v>
          </cell>
          <cell r="M523">
            <v>99.2</v>
          </cell>
          <cell r="N523">
            <v>10</v>
          </cell>
          <cell r="O523">
            <v>106.3</v>
          </cell>
          <cell r="P523">
            <v>-4.5</v>
          </cell>
          <cell r="Q523" t="str">
            <v>-</v>
          </cell>
          <cell r="R523" t="str">
            <v>-</v>
          </cell>
          <cell r="S523">
            <v>0.44</v>
          </cell>
          <cell r="T523">
            <v>0.14000000000000001</v>
          </cell>
          <cell r="U523">
            <v>0.44</v>
          </cell>
          <cell r="V523">
            <v>-0.26</v>
          </cell>
          <cell r="W523">
            <v>120.3</v>
          </cell>
          <cell r="X523">
            <v>-10.6</v>
          </cell>
          <cell r="Y523">
            <v>119.9</v>
          </cell>
          <cell r="Z523">
            <v>-11.6</v>
          </cell>
          <cell r="AA523">
            <v>146.5</v>
          </cell>
          <cell r="AB523">
            <v>-20.9</v>
          </cell>
          <cell r="AC523">
            <v>126.8</v>
          </cell>
          <cell r="AD523">
            <v>-2.2000000000000002</v>
          </cell>
        </row>
        <row r="524">
          <cell r="B524" t="str">
            <v>運輸業，郵便業</v>
          </cell>
          <cell r="C524">
            <v>84.4</v>
          </cell>
          <cell r="D524">
            <v>0.8</v>
          </cell>
          <cell r="E524">
            <v>85</v>
          </cell>
          <cell r="F524">
            <v>-8.6</v>
          </cell>
          <cell r="G524">
            <v>89.4</v>
          </cell>
          <cell r="H524">
            <v>-5.4</v>
          </cell>
          <cell r="I524">
            <v>91.5</v>
          </cell>
          <cell r="J524">
            <v>-7</v>
          </cell>
          <cell r="K524">
            <v>97.4</v>
          </cell>
          <cell r="L524">
            <v>-3.2</v>
          </cell>
          <cell r="M524">
            <v>68.900000000000006</v>
          </cell>
          <cell r="N524">
            <v>-23.3</v>
          </cell>
          <cell r="O524">
            <v>112</v>
          </cell>
          <cell r="P524">
            <v>1.4</v>
          </cell>
          <cell r="Q524" t="str">
            <v>-</v>
          </cell>
          <cell r="R524" t="str">
            <v>-</v>
          </cell>
          <cell r="S524">
            <v>1.93</v>
          </cell>
          <cell r="T524">
            <v>0.24</v>
          </cell>
          <cell r="U524">
            <v>0.62</v>
          </cell>
          <cell r="V524">
            <v>-0.9</v>
          </cell>
          <cell r="W524">
            <v>81.099999999999994</v>
          </cell>
          <cell r="X524">
            <v>-2.4</v>
          </cell>
          <cell r="Y524">
            <v>81.7</v>
          </cell>
          <cell r="Z524">
            <v>-11.6</v>
          </cell>
          <cell r="AA524">
            <v>66.599999999999994</v>
          </cell>
          <cell r="AB524">
            <v>-23.5</v>
          </cell>
          <cell r="AC524">
            <v>73</v>
          </cell>
          <cell r="AD524">
            <v>453</v>
          </cell>
        </row>
        <row r="525">
          <cell r="B525" t="str">
            <v>卸売業，小売業</v>
          </cell>
          <cell r="C525">
            <v>101.4</v>
          </cell>
          <cell r="D525">
            <v>1.4</v>
          </cell>
          <cell r="E525">
            <v>105.1</v>
          </cell>
          <cell r="F525">
            <v>1.5</v>
          </cell>
          <cell r="G525">
            <v>104.5</v>
          </cell>
          <cell r="H525">
            <v>-0.1</v>
          </cell>
          <cell r="I525">
            <v>94.6</v>
          </cell>
          <cell r="J525">
            <v>0.1</v>
          </cell>
          <cell r="K525">
            <v>94.2</v>
          </cell>
          <cell r="L525">
            <v>-1.7</v>
          </cell>
          <cell r="M525">
            <v>100</v>
          </cell>
          <cell r="N525">
            <v>32.5</v>
          </cell>
          <cell r="O525">
            <v>88.5</v>
          </cell>
          <cell r="P525">
            <v>-8.1</v>
          </cell>
          <cell r="Q525" t="str">
            <v>-</v>
          </cell>
          <cell r="R525" t="str">
            <v>-</v>
          </cell>
          <cell r="S525">
            <v>2.35</v>
          </cell>
          <cell r="T525">
            <v>0.91</v>
          </cell>
          <cell r="U525">
            <v>2.64</v>
          </cell>
          <cell r="V525">
            <v>1.19</v>
          </cell>
          <cell r="W525">
            <v>97.4</v>
          </cell>
          <cell r="X525">
            <v>-1.9</v>
          </cell>
          <cell r="Y525">
            <v>101</v>
          </cell>
          <cell r="Z525">
            <v>-1.8</v>
          </cell>
          <cell r="AA525">
            <v>114</v>
          </cell>
          <cell r="AB525">
            <v>36.4</v>
          </cell>
          <cell r="AC525">
            <v>75.2</v>
          </cell>
          <cell r="AD525">
            <v>-0.4</v>
          </cell>
        </row>
        <row r="526">
          <cell r="B526" t="str">
            <v>金融業，保険業</v>
          </cell>
          <cell r="C526">
            <v>89.9</v>
          </cell>
          <cell r="D526">
            <v>14.7</v>
          </cell>
          <cell r="E526">
            <v>106.6</v>
          </cell>
          <cell r="F526">
            <v>8.8000000000000007</v>
          </cell>
          <cell r="G526">
            <v>108.6</v>
          </cell>
          <cell r="H526">
            <v>8</v>
          </cell>
          <cell r="I526">
            <v>102.3</v>
          </cell>
          <cell r="J526">
            <v>8.4</v>
          </cell>
          <cell r="K526">
            <v>101.9</v>
          </cell>
          <cell r="L526">
            <v>5.4</v>
          </cell>
          <cell r="M526">
            <v>112.7</v>
          </cell>
          <cell r="N526">
            <v>226.7</v>
          </cell>
          <cell r="O526">
            <v>93.4</v>
          </cell>
          <cell r="P526">
            <v>-0.8</v>
          </cell>
          <cell r="Q526" t="str">
            <v>-</v>
          </cell>
          <cell r="R526" t="str">
            <v>-</v>
          </cell>
          <cell r="S526">
            <v>2.0299999999999998</v>
          </cell>
          <cell r="T526">
            <v>-1.1599999999999999</v>
          </cell>
          <cell r="U526">
            <v>0.73</v>
          </cell>
          <cell r="V526">
            <v>-0.76</v>
          </cell>
          <cell r="W526">
            <v>86.4</v>
          </cell>
          <cell r="X526">
            <v>10.9</v>
          </cell>
          <cell r="Y526">
            <v>102.4</v>
          </cell>
          <cell r="Z526">
            <v>5.2</v>
          </cell>
          <cell r="AA526">
            <v>63</v>
          </cell>
          <cell r="AB526">
            <v>56.7</v>
          </cell>
          <cell r="AC526">
            <v>21</v>
          </cell>
          <cell r="AD526">
            <v>0</v>
          </cell>
        </row>
        <row r="527">
          <cell r="B527" t="str">
            <v>不動産業，物品賃貸業</v>
          </cell>
          <cell r="C527">
            <v>83</v>
          </cell>
          <cell r="D527">
            <v>-7.8</v>
          </cell>
          <cell r="E527">
            <v>99.1</v>
          </cell>
          <cell r="F527">
            <v>-4</v>
          </cell>
          <cell r="G527">
            <v>102.1</v>
          </cell>
          <cell r="H527">
            <v>0.7</v>
          </cell>
          <cell r="I527">
            <v>110.7</v>
          </cell>
          <cell r="J527">
            <v>8.1999999999999993</v>
          </cell>
          <cell r="K527">
            <v>112.1</v>
          </cell>
          <cell r="L527">
            <v>12</v>
          </cell>
          <cell r="M527">
            <v>87.8</v>
          </cell>
          <cell r="N527">
            <v>-37.299999999999997</v>
          </cell>
          <cell r="O527">
            <v>74.8</v>
          </cell>
          <cell r="P527">
            <v>-41.1</v>
          </cell>
          <cell r="Q527" t="str">
            <v>-</v>
          </cell>
          <cell r="R527" t="str">
            <v>-</v>
          </cell>
          <cell r="S527">
            <v>6.89</v>
          </cell>
          <cell r="T527">
            <v>4.33</v>
          </cell>
          <cell r="U527">
            <v>0</v>
          </cell>
          <cell r="V527">
            <v>-0.54</v>
          </cell>
          <cell r="W527">
            <v>79.7</v>
          </cell>
          <cell r="X527">
            <v>-10.9</v>
          </cell>
          <cell r="Y527">
            <v>95.2</v>
          </cell>
          <cell r="Z527">
            <v>-7.1</v>
          </cell>
          <cell r="AA527">
            <v>48.5</v>
          </cell>
          <cell r="AB527">
            <v>-63.5</v>
          </cell>
          <cell r="AC527">
            <v>0</v>
          </cell>
          <cell r="AD527">
            <v>-100</v>
          </cell>
        </row>
        <row r="528">
          <cell r="B528" t="str">
            <v>学術研究，専門・技術サービス業</v>
          </cell>
          <cell r="C528">
            <v>84.9</v>
          </cell>
          <cell r="D528">
            <v>7.3</v>
          </cell>
          <cell r="E528">
            <v>107.7</v>
          </cell>
          <cell r="F528">
            <v>7</v>
          </cell>
          <cell r="G528">
            <v>106.1</v>
          </cell>
          <cell r="H528">
            <v>5.7</v>
          </cell>
          <cell r="I528">
            <v>102.8</v>
          </cell>
          <cell r="J528">
            <v>-5.2</v>
          </cell>
          <cell r="K528">
            <v>103</v>
          </cell>
          <cell r="L528">
            <v>-4.7</v>
          </cell>
          <cell r="M528">
            <v>99</v>
          </cell>
          <cell r="N528">
            <v>-12</v>
          </cell>
          <cell r="O528">
            <v>119.9</v>
          </cell>
          <cell r="P528">
            <v>19.899999999999999</v>
          </cell>
          <cell r="Q528" t="str">
            <v>-</v>
          </cell>
          <cell r="R528" t="str">
            <v>-</v>
          </cell>
          <cell r="S528">
            <v>3.46</v>
          </cell>
          <cell r="T528">
            <v>1.75</v>
          </cell>
          <cell r="U528">
            <v>0.17</v>
          </cell>
          <cell r="V528">
            <v>-2.39</v>
          </cell>
          <cell r="W528">
            <v>81.599999999999994</v>
          </cell>
          <cell r="X528">
            <v>3.8</v>
          </cell>
          <cell r="Y528">
            <v>103.5</v>
          </cell>
          <cell r="Z528">
            <v>3.5</v>
          </cell>
          <cell r="AA528">
            <v>140.6</v>
          </cell>
          <cell r="AB528">
            <v>31.9</v>
          </cell>
          <cell r="AC528">
            <v>1.1000000000000001</v>
          </cell>
          <cell r="AD528">
            <v>0</v>
          </cell>
        </row>
        <row r="529">
          <cell r="B529" t="str">
            <v>宿泊業，飲食サービス業</v>
          </cell>
          <cell r="C529">
            <v>104.8</v>
          </cell>
          <cell r="D529">
            <v>18.600000000000001</v>
          </cell>
          <cell r="E529">
            <v>104</v>
          </cell>
          <cell r="F529">
            <v>12.1</v>
          </cell>
          <cell r="G529">
            <v>106.5</v>
          </cell>
          <cell r="H529">
            <v>9.1999999999999993</v>
          </cell>
          <cell r="I529">
            <v>99.8</v>
          </cell>
          <cell r="J529">
            <v>-4.3</v>
          </cell>
          <cell r="K529">
            <v>99.5</v>
          </cell>
          <cell r="L529">
            <v>-8.1999999999999993</v>
          </cell>
          <cell r="M529">
            <v>103.7</v>
          </cell>
          <cell r="N529">
            <v>124</v>
          </cell>
          <cell r="O529">
            <v>59.6</v>
          </cell>
          <cell r="P529">
            <v>-35.4</v>
          </cell>
          <cell r="Q529" t="str">
            <v>-</v>
          </cell>
          <cell r="R529" t="str">
            <v>-</v>
          </cell>
          <cell r="S529">
            <v>8.02</v>
          </cell>
          <cell r="T529">
            <v>7.1</v>
          </cell>
          <cell r="U529">
            <v>6.93</v>
          </cell>
          <cell r="V529">
            <v>5.62</v>
          </cell>
          <cell r="W529">
            <v>100.7</v>
          </cell>
          <cell r="X529">
            <v>14.7</v>
          </cell>
          <cell r="Y529">
            <v>99.9</v>
          </cell>
          <cell r="Z529">
            <v>8.4</v>
          </cell>
          <cell r="AA529">
            <v>66.900000000000006</v>
          </cell>
          <cell r="AB529">
            <v>175.3</v>
          </cell>
          <cell r="AC529">
            <v>78.8</v>
          </cell>
          <cell r="AD529">
            <v>562.20000000000005</v>
          </cell>
        </row>
        <row r="530">
          <cell r="B530" t="str">
            <v>生活関連サービス業，娯楽業</v>
          </cell>
          <cell r="C530">
            <v>86.5</v>
          </cell>
          <cell r="D530">
            <v>2.2000000000000002</v>
          </cell>
          <cell r="E530">
            <v>93.4</v>
          </cell>
          <cell r="F530">
            <v>2.2999999999999998</v>
          </cell>
          <cell r="G530">
            <v>96.4</v>
          </cell>
          <cell r="H530">
            <v>0.4</v>
          </cell>
          <cell r="I530">
            <v>94.5</v>
          </cell>
          <cell r="J530">
            <v>-1.7</v>
          </cell>
          <cell r="K530">
            <v>99.4</v>
          </cell>
          <cell r="L530">
            <v>-1.3</v>
          </cell>
          <cell r="M530">
            <v>46.8</v>
          </cell>
          <cell r="N530">
            <v>-8.8000000000000007</v>
          </cell>
          <cell r="O530">
            <v>113.9</v>
          </cell>
          <cell r="P530">
            <v>10.199999999999999</v>
          </cell>
          <cell r="Q530" t="str">
            <v>-</v>
          </cell>
          <cell r="R530" t="str">
            <v>-</v>
          </cell>
          <cell r="S530">
            <v>5.77</v>
          </cell>
          <cell r="T530">
            <v>2.58</v>
          </cell>
          <cell r="U530">
            <v>5.56</v>
          </cell>
          <cell r="V530">
            <v>4.57</v>
          </cell>
          <cell r="W530">
            <v>83.1</v>
          </cell>
          <cell r="X530">
            <v>-1.1000000000000001</v>
          </cell>
          <cell r="Y530">
            <v>89.7</v>
          </cell>
          <cell r="Z530">
            <v>-1.1000000000000001</v>
          </cell>
          <cell r="AA530">
            <v>56.2</v>
          </cell>
          <cell r="AB530">
            <v>71.3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83.8</v>
          </cell>
          <cell r="D531">
            <v>1.7</v>
          </cell>
          <cell r="E531">
            <v>99.4</v>
          </cell>
          <cell r="F531">
            <v>0.4</v>
          </cell>
          <cell r="G531">
            <v>97.5</v>
          </cell>
          <cell r="H531">
            <v>0.1</v>
          </cell>
          <cell r="I531">
            <v>114.2</v>
          </cell>
          <cell r="J531">
            <v>1.7</v>
          </cell>
          <cell r="K531">
            <v>104.2</v>
          </cell>
          <cell r="L531">
            <v>5.5</v>
          </cell>
          <cell r="M531">
            <v>283</v>
          </cell>
          <cell r="N531">
            <v>-17</v>
          </cell>
          <cell r="O531">
            <v>105.6</v>
          </cell>
          <cell r="P531">
            <v>-1.7</v>
          </cell>
          <cell r="Q531" t="str">
            <v>-</v>
          </cell>
          <cell r="R531" t="str">
            <v>-</v>
          </cell>
          <cell r="S531">
            <v>0.4</v>
          </cell>
          <cell r="T531">
            <v>0.38</v>
          </cell>
          <cell r="U531">
            <v>0.03</v>
          </cell>
          <cell r="V531">
            <v>-0.83</v>
          </cell>
          <cell r="W531">
            <v>80.5</v>
          </cell>
          <cell r="X531">
            <v>-1.6</v>
          </cell>
          <cell r="Y531">
            <v>95.5</v>
          </cell>
          <cell r="Z531">
            <v>-2.8</v>
          </cell>
          <cell r="AA531">
            <v>192.5</v>
          </cell>
          <cell r="AB531">
            <v>7.3</v>
          </cell>
          <cell r="AC531">
            <v>15.6</v>
          </cell>
          <cell r="AD531">
            <v>47.2</v>
          </cell>
        </row>
        <row r="532">
          <cell r="B532" t="str">
            <v>医療，福祉</v>
          </cell>
          <cell r="C532">
            <v>82.5</v>
          </cell>
          <cell r="D532">
            <v>-2.5</v>
          </cell>
          <cell r="E532">
            <v>99.4</v>
          </cell>
          <cell r="F532">
            <v>0.3</v>
          </cell>
          <cell r="G532">
            <v>98.6</v>
          </cell>
          <cell r="H532">
            <v>0.8</v>
          </cell>
          <cell r="I532">
            <v>98.2</v>
          </cell>
          <cell r="J532">
            <v>-1.2</v>
          </cell>
          <cell r="K532">
            <v>98.2</v>
          </cell>
          <cell r="L532">
            <v>-1.1000000000000001</v>
          </cell>
          <cell r="M532">
            <v>100</v>
          </cell>
          <cell r="N532">
            <v>0</v>
          </cell>
          <cell r="O532">
            <v>95</v>
          </cell>
          <cell r="P532">
            <v>1.8</v>
          </cell>
          <cell r="Q532" t="str">
            <v>-</v>
          </cell>
          <cell r="R532" t="str">
            <v>-</v>
          </cell>
          <cell r="S532">
            <v>1.0900000000000001</v>
          </cell>
          <cell r="T532">
            <v>0.24</v>
          </cell>
          <cell r="U532">
            <v>1.49</v>
          </cell>
          <cell r="V532">
            <v>0.28999999999999998</v>
          </cell>
          <cell r="W532">
            <v>79.3</v>
          </cell>
          <cell r="X532">
            <v>-5.6</v>
          </cell>
          <cell r="Y532">
            <v>95.5</v>
          </cell>
          <cell r="Z532">
            <v>-2.9</v>
          </cell>
          <cell r="AA532">
            <v>123.4</v>
          </cell>
          <cell r="AB532">
            <v>-8.6999999999999993</v>
          </cell>
          <cell r="AC532">
            <v>3.7</v>
          </cell>
          <cell r="AD532">
            <v>-78.400000000000006</v>
          </cell>
        </row>
        <row r="533">
          <cell r="B533" t="str">
            <v>複合サービス事業</v>
          </cell>
          <cell r="C533">
            <v>79.2</v>
          </cell>
          <cell r="D533">
            <v>-0.4</v>
          </cell>
          <cell r="E533">
            <v>96.1</v>
          </cell>
          <cell r="F533">
            <v>-0.3</v>
          </cell>
          <cell r="G533">
            <v>98.9</v>
          </cell>
          <cell r="H533">
            <v>1.1000000000000001</v>
          </cell>
          <cell r="I533">
            <v>97.7</v>
          </cell>
          <cell r="J533">
            <v>-6.1</v>
          </cell>
          <cell r="K533">
            <v>99.4</v>
          </cell>
          <cell r="L533">
            <v>-6.2</v>
          </cell>
          <cell r="M533">
            <v>66.7</v>
          </cell>
          <cell r="N533">
            <v>-4.9000000000000004</v>
          </cell>
          <cell r="O533">
            <v>90.4</v>
          </cell>
          <cell r="P533">
            <v>-7.8</v>
          </cell>
          <cell r="Q533" t="str">
            <v>-</v>
          </cell>
          <cell r="R533" t="str">
            <v>-</v>
          </cell>
          <cell r="S533">
            <v>1.41</v>
          </cell>
          <cell r="T533">
            <v>0.48</v>
          </cell>
          <cell r="U533">
            <v>1.31</v>
          </cell>
          <cell r="V533">
            <v>-0.34</v>
          </cell>
          <cell r="W533">
            <v>76.099999999999994</v>
          </cell>
          <cell r="X533">
            <v>-3.5</v>
          </cell>
          <cell r="Y533">
            <v>92.3</v>
          </cell>
          <cell r="Z533">
            <v>-3.6</v>
          </cell>
          <cell r="AA533">
            <v>50.6</v>
          </cell>
          <cell r="AB533">
            <v>-31.2</v>
          </cell>
          <cell r="AC533">
            <v>0</v>
          </cell>
          <cell r="AD533">
            <v>-100</v>
          </cell>
        </row>
        <row r="534">
          <cell r="B534" t="str">
            <v>サービス業（他に分類されないもの）</v>
          </cell>
          <cell r="C534">
            <v>84.6</v>
          </cell>
          <cell r="D534">
            <v>-1.3</v>
          </cell>
          <cell r="E534">
            <v>94.9</v>
          </cell>
          <cell r="F534">
            <v>1.1000000000000001</v>
          </cell>
          <cell r="G534">
            <v>96.2</v>
          </cell>
          <cell r="H534">
            <v>1.8</v>
          </cell>
          <cell r="I534">
            <v>102.8</v>
          </cell>
          <cell r="J534">
            <v>-1.4</v>
          </cell>
          <cell r="K534">
            <v>103.1</v>
          </cell>
          <cell r="L534">
            <v>-1.5</v>
          </cell>
          <cell r="M534">
            <v>99.1</v>
          </cell>
          <cell r="N534">
            <v>0</v>
          </cell>
          <cell r="O534">
            <v>95.3</v>
          </cell>
          <cell r="P534">
            <v>-4.9000000000000004</v>
          </cell>
          <cell r="Q534" t="str">
            <v>-</v>
          </cell>
          <cell r="R534" t="str">
            <v>-</v>
          </cell>
          <cell r="S534">
            <v>2.36</v>
          </cell>
          <cell r="T534">
            <v>0.79</v>
          </cell>
          <cell r="U534">
            <v>2.2400000000000002</v>
          </cell>
          <cell r="V534">
            <v>-0.46</v>
          </cell>
          <cell r="W534">
            <v>81.3</v>
          </cell>
          <cell r="X534">
            <v>-4.5</v>
          </cell>
          <cell r="Y534">
            <v>91.2</v>
          </cell>
          <cell r="Z534">
            <v>-2.1</v>
          </cell>
          <cell r="AA534">
            <v>81.599999999999994</v>
          </cell>
          <cell r="AB534">
            <v>-6.4</v>
          </cell>
          <cell r="AC534">
            <v>17.8</v>
          </cell>
          <cell r="AD534">
            <v>-46.4</v>
          </cell>
        </row>
        <row r="535">
          <cell r="B535" t="str">
            <v>食料品・たばこ</v>
          </cell>
          <cell r="C535">
            <v>94.1</v>
          </cell>
          <cell r="D535">
            <v>-5.9</v>
          </cell>
          <cell r="E535">
            <v>95.4</v>
          </cell>
          <cell r="F535">
            <v>-15.7</v>
          </cell>
          <cell r="G535">
            <v>94.7</v>
          </cell>
          <cell r="H535">
            <v>-15.9</v>
          </cell>
          <cell r="I535">
            <v>91.5</v>
          </cell>
          <cell r="J535">
            <v>-6.3</v>
          </cell>
          <cell r="K535">
            <v>91.7</v>
          </cell>
          <cell r="L535">
            <v>-5.8</v>
          </cell>
          <cell r="M535">
            <v>88.5</v>
          </cell>
          <cell r="N535">
            <v>-12.8</v>
          </cell>
          <cell r="O535">
            <v>95.3</v>
          </cell>
          <cell r="P535">
            <v>-2.9</v>
          </cell>
          <cell r="Q535" t="str">
            <v>-</v>
          </cell>
          <cell r="R535" t="str">
            <v>-</v>
          </cell>
          <cell r="S535">
            <v>1.07</v>
          </cell>
          <cell r="T535">
            <v>0.77</v>
          </cell>
          <cell r="U535">
            <v>3.92</v>
          </cell>
          <cell r="V535">
            <v>3.49</v>
          </cell>
          <cell r="W535">
            <v>90.4</v>
          </cell>
          <cell r="X535">
            <v>-9</v>
          </cell>
          <cell r="Y535">
            <v>91.6</v>
          </cell>
          <cell r="Z535">
            <v>-18.5</v>
          </cell>
          <cell r="AA535">
            <v>103.8</v>
          </cell>
          <cell r="AB535">
            <v>-14.2</v>
          </cell>
          <cell r="AC535">
            <v>65.900000000000006</v>
          </cell>
          <cell r="AD535">
            <v>125.7</v>
          </cell>
        </row>
        <row r="536">
          <cell r="B536" t="str">
            <v>繊維工業</v>
          </cell>
          <cell r="C536">
            <v>117.1</v>
          </cell>
          <cell r="D536">
            <v>-0.3</v>
          </cell>
          <cell r="E536">
            <v>132</v>
          </cell>
          <cell r="F536">
            <v>0</v>
          </cell>
          <cell r="G536">
            <v>121.1</v>
          </cell>
          <cell r="H536">
            <v>-2.4</v>
          </cell>
          <cell r="I536">
            <v>100.4</v>
          </cell>
          <cell r="J536">
            <v>0.8</v>
          </cell>
          <cell r="K536">
            <v>96.4</v>
          </cell>
          <cell r="L536">
            <v>0.1</v>
          </cell>
          <cell r="M536">
            <v>176.5</v>
          </cell>
          <cell r="N536">
            <v>7.2</v>
          </cell>
          <cell r="O536">
            <v>97.5</v>
          </cell>
          <cell r="P536">
            <v>12.7</v>
          </cell>
          <cell r="Q536" t="str">
            <v>-</v>
          </cell>
          <cell r="R536" t="str">
            <v>-</v>
          </cell>
          <cell r="S536">
            <v>1.26</v>
          </cell>
          <cell r="T536">
            <v>0.7</v>
          </cell>
          <cell r="U536">
            <v>1.37</v>
          </cell>
          <cell r="V536">
            <v>0.48</v>
          </cell>
          <cell r="W536">
            <v>112.5</v>
          </cell>
          <cell r="X536">
            <v>-3.5</v>
          </cell>
          <cell r="Y536">
            <v>126.8</v>
          </cell>
          <cell r="Z536">
            <v>-3.3</v>
          </cell>
          <cell r="AA536">
            <v>347.4</v>
          </cell>
          <cell r="AB536">
            <v>20.6</v>
          </cell>
          <cell r="AC536">
            <v>0</v>
          </cell>
          <cell r="AD536">
            <v>-100</v>
          </cell>
        </row>
        <row r="537">
          <cell r="B537" t="str">
            <v>木材・木製品</v>
          </cell>
          <cell r="C537">
            <v>134.19999999999999</v>
          </cell>
          <cell r="D537">
            <v>-0.1</v>
          </cell>
          <cell r="E537">
            <v>125.9</v>
          </cell>
          <cell r="F537">
            <v>9.9</v>
          </cell>
          <cell r="G537">
            <v>131.5</v>
          </cell>
          <cell r="H537">
            <v>17.399999999999999</v>
          </cell>
          <cell r="I537">
            <v>97.5</v>
          </cell>
          <cell r="J537">
            <v>-11.4</v>
          </cell>
          <cell r="K537">
            <v>98.2</v>
          </cell>
          <cell r="L537">
            <v>-8.8000000000000007</v>
          </cell>
          <cell r="M537">
            <v>91</v>
          </cell>
          <cell r="N537">
            <v>-31.5</v>
          </cell>
          <cell r="O537">
            <v>83.1</v>
          </cell>
          <cell r="P537">
            <v>-15.7</v>
          </cell>
          <cell r="Q537" t="str">
            <v>-</v>
          </cell>
          <cell r="R537" t="str">
            <v>-</v>
          </cell>
          <cell r="S537">
            <v>0.1</v>
          </cell>
          <cell r="T537">
            <v>-0.51</v>
          </cell>
          <cell r="U537">
            <v>0.25</v>
          </cell>
          <cell r="V537">
            <v>-2.84</v>
          </cell>
          <cell r="W537">
            <v>128.9</v>
          </cell>
          <cell r="X537">
            <v>-3.4</v>
          </cell>
          <cell r="Y537">
            <v>120.9</v>
          </cell>
          <cell r="Z537">
            <v>6.2</v>
          </cell>
          <cell r="AA537">
            <v>73.8</v>
          </cell>
          <cell r="AB537">
            <v>-46.7</v>
          </cell>
          <cell r="AC537">
            <v>137.30000000000001</v>
          </cell>
          <cell r="AD537">
            <v>-27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69.5</v>
          </cell>
          <cell r="D539">
            <v>0.1</v>
          </cell>
          <cell r="E539">
            <v>92</v>
          </cell>
          <cell r="F539">
            <v>0.1</v>
          </cell>
          <cell r="G539">
            <v>98.2</v>
          </cell>
          <cell r="H539">
            <v>4.9000000000000004</v>
          </cell>
          <cell r="I539">
            <v>112.7</v>
          </cell>
          <cell r="J539">
            <v>6.4</v>
          </cell>
          <cell r="K539">
            <v>118.9</v>
          </cell>
          <cell r="L539">
            <v>9.4</v>
          </cell>
          <cell r="M539">
            <v>62.1</v>
          </cell>
          <cell r="N539">
            <v>-24.8</v>
          </cell>
          <cell r="O539">
            <v>112.8</v>
          </cell>
          <cell r="P539">
            <v>2.4</v>
          </cell>
          <cell r="Q539" t="str">
            <v>-</v>
          </cell>
          <cell r="R539" t="str">
            <v>-</v>
          </cell>
          <cell r="S539">
            <v>0</v>
          </cell>
          <cell r="T539">
            <v>-1.58</v>
          </cell>
          <cell r="U539">
            <v>0.64</v>
          </cell>
          <cell r="V539">
            <v>-0.28000000000000003</v>
          </cell>
          <cell r="W539">
            <v>66.8</v>
          </cell>
          <cell r="X539">
            <v>-3</v>
          </cell>
          <cell r="Y539">
            <v>88.4</v>
          </cell>
          <cell r="Z539">
            <v>-3.2</v>
          </cell>
          <cell r="AA539">
            <v>51.8</v>
          </cell>
          <cell r="AB539">
            <v>-36.200000000000003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110.3</v>
          </cell>
          <cell r="D540">
            <v>-10.5</v>
          </cell>
          <cell r="E540">
            <v>120.8</v>
          </cell>
          <cell r="F540">
            <v>-10.5</v>
          </cell>
          <cell r="G540">
            <v>114</v>
          </cell>
          <cell r="H540">
            <v>-10</v>
          </cell>
          <cell r="I540">
            <v>116.7</v>
          </cell>
          <cell r="J540">
            <v>29.8</v>
          </cell>
          <cell r="K540">
            <v>114</v>
          </cell>
          <cell r="L540">
            <v>28.8</v>
          </cell>
          <cell r="M540">
            <v>174</v>
          </cell>
          <cell r="N540">
            <v>47.7</v>
          </cell>
          <cell r="O540">
            <v>102.9</v>
          </cell>
          <cell r="P540">
            <v>5.8</v>
          </cell>
          <cell r="Q540" t="str">
            <v>-</v>
          </cell>
          <cell r="R540" t="str">
            <v>-</v>
          </cell>
          <cell r="S540">
            <v>4.82</v>
          </cell>
          <cell r="T540">
            <v>4.82</v>
          </cell>
          <cell r="U540">
            <v>1.77</v>
          </cell>
          <cell r="V540">
            <v>1.25</v>
          </cell>
          <cell r="W540">
            <v>106</v>
          </cell>
          <cell r="X540">
            <v>-13.4</v>
          </cell>
          <cell r="Y540">
            <v>116</v>
          </cell>
          <cell r="Z540">
            <v>-13.5</v>
          </cell>
          <cell r="AA540">
            <v>259.7</v>
          </cell>
          <cell r="AB540">
            <v>-15.4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88.3</v>
          </cell>
          <cell r="D541">
            <v>1.1000000000000001</v>
          </cell>
          <cell r="E541">
            <v>116</v>
          </cell>
          <cell r="F541">
            <v>1.2</v>
          </cell>
          <cell r="G541">
            <v>116.8</v>
          </cell>
          <cell r="H541">
            <v>4</v>
          </cell>
          <cell r="I541">
            <v>102.2</v>
          </cell>
          <cell r="J541">
            <v>-1.5</v>
          </cell>
          <cell r="K541">
            <v>100.7</v>
          </cell>
          <cell r="L541">
            <v>-0.5</v>
          </cell>
          <cell r="M541">
            <v>115.7</v>
          </cell>
          <cell r="N541">
            <v>-9.4</v>
          </cell>
          <cell r="O541">
            <v>100.9</v>
          </cell>
          <cell r="P541">
            <v>-3.4</v>
          </cell>
          <cell r="Q541" t="str">
            <v>-</v>
          </cell>
          <cell r="R541" t="str">
            <v>-</v>
          </cell>
          <cell r="S541">
            <v>2.27</v>
          </cell>
          <cell r="T541">
            <v>0.97</v>
          </cell>
          <cell r="U541">
            <v>0.32</v>
          </cell>
          <cell r="V541">
            <v>0.05</v>
          </cell>
          <cell r="W541">
            <v>84.8</v>
          </cell>
          <cell r="X541">
            <v>-2.2000000000000002</v>
          </cell>
          <cell r="Y541">
            <v>111.4</v>
          </cell>
          <cell r="Z541">
            <v>-2.1</v>
          </cell>
          <cell r="AA541">
            <v>111.1</v>
          </cell>
          <cell r="AB541">
            <v>-13.9</v>
          </cell>
          <cell r="AC541">
            <v>0</v>
          </cell>
          <cell r="AD541">
            <v>0</v>
          </cell>
        </row>
        <row r="542">
          <cell r="B542" t="str">
            <v>プラスチック製品</v>
          </cell>
          <cell r="C542">
            <v>111.3</v>
          </cell>
          <cell r="D542">
            <v>3</v>
          </cell>
          <cell r="E542">
            <v>122.3</v>
          </cell>
          <cell r="F542">
            <v>2.9</v>
          </cell>
          <cell r="G542">
            <v>117.5</v>
          </cell>
          <cell r="H542">
            <v>5.5</v>
          </cell>
          <cell r="I542">
            <v>111.4</v>
          </cell>
          <cell r="J542">
            <v>-0.5</v>
          </cell>
          <cell r="K542">
            <v>109.8</v>
          </cell>
          <cell r="L542">
            <v>1.7</v>
          </cell>
          <cell r="M542">
            <v>134.6</v>
          </cell>
          <cell r="N542">
            <v>-20.9</v>
          </cell>
          <cell r="O542">
            <v>130.1</v>
          </cell>
          <cell r="P542">
            <v>-44.1</v>
          </cell>
          <cell r="Q542" t="str">
            <v>-</v>
          </cell>
          <cell r="R542" t="str">
            <v>-</v>
          </cell>
          <cell r="S542">
            <v>2.31</v>
          </cell>
          <cell r="T542">
            <v>-0.05</v>
          </cell>
          <cell r="U542">
            <v>0.72</v>
          </cell>
          <cell r="V542">
            <v>-0.56000000000000005</v>
          </cell>
          <cell r="W542">
            <v>106.9</v>
          </cell>
          <cell r="X542">
            <v>-0.4</v>
          </cell>
          <cell r="Y542">
            <v>117.5</v>
          </cell>
          <cell r="Z542">
            <v>-0.5</v>
          </cell>
          <cell r="AA542">
            <v>181.4</v>
          </cell>
          <cell r="AB542">
            <v>-14.2</v>
          </cell>
          <cell r="AC542">
            <v>0.8</v>
          </cell>
          <cell r="AD542">
            <v>0</v>
          </cell>
        </row>
        <row r="543">
          <cell r="B543" t="str">
            <v>ゴム製品</v>
          </cell>
          <cell r="C543">
            <v>94.8</v>
          </cell>
          <cell r="D543">
            <v>1.3</v>
          </cell>
          <cell r="E543">
            <v>122.1</v>
          </cell>
          <cell r="F543">
            <v>1.2</v>
          </cell>
          <cell r="G543">
            <v>113.3</v>
          </cell>
          <cell r="H543">
            <v>3.4</v>
          </cell>
          <cell r="I543">
            <v>110.8</v>
          </cell>
          <cell r="J543">
            <v>0</v>
          </cell>
          <cell r="K543">
            <v>105.4</v>
          </cell>
          <cell r="L543">
            <v>2</v>
          </cell>
          <cell r="M543">
            <v>168.3</v>
          </cell>
          <cell r="N543">
            <v>-11.7</v>
          </cell>
          <cell r="O543">
            <v>98.5</v>
          </cell>
          <cell r="P543">
            <v>0.3</v>
          </cell>
          <cell r="Q543" t="str">
            <v>-</v>
          </cell>
          <cell r="R543" t="str">
            <v>-</v>
          </cell>
          <cell r="S543">
            <v>0.7</v>
          </cell>
          <cell r="T543">
            <v>0.15</v>
          </cell>
          <cell r="U543">
            <v>0.4</v>
          </cell>
          <cell r="V543">
            <v>0.1</v>
          </cell>
          <cell r="W543">
            <v>91.1</v>
          </cell>
          <cell r="X543">
            <v>-1.9</v>
          </cell>
          <cell r="Y543">
            <v>117.3</v>
          </cell>
          <cell r="Z543">
            <v>-2.1</v>
          </cell>
          <cell r="AA543">
            <v>172.1</v>
          </cell>
          <cell r="AB543">
            <v>-6.4</v>
          </cell>
          <cell r="AC543">
            <v>0</v>
          </cell>
          <cell r="AD543">
            <v>0</v>
          </cell>
        </row>
        <row r="544">
          <cell r="B544" t="str">
            <v>窯業・土石製品</v>
          </cell>
          <cell r="C544">
            <v>106.3</v>
          </cell>
          <cell r="D544">
            <v>5.8</v>
          </cell>
          <cell r="E544">
            <v>118.6</v>
          </cell>
          <cell r="F544">
            <v>4.2</v>
          </cell>
          <cell r="G544">
            <v>116.3</v>
          </cell>
          <cell r="H544">
            <v>2.4</v>
          </cell>
          <cell r="I544">
            <v>93.8</v>
          </cell>
          <cell r="J544">
            <v>-10.8</v>
          </cell>
          <cell r="K544">
            <v>91.6</v>
          </cell>
          <cell r="L544">
            <v>-12.9</v>
          </cell>
          <cell r="M544">
            <v>143.69999999999999</v>
          </cell>
          <cell r="N544">
            <v>39.799999999999997</v>
          </cell>
          <cell r="O544">
            <v>106.5</v>
          </cell>
          <cell r="P544">
            <v>-3</v>
          </cell>
          <cell r="Q544" t="str">
            <v>-</v>
          </cell>
          <cell r="R544" t="str">
            <v>-</v>
          </cell>
          <cell r="S544">
            <v>0.06</v>
          </cell>
          <cell r="T544">
            <v>-2.97</v>
          </cell>
          <cell r="U544">
            <v>2.04</v>
          </cell>
          <cell r="V544">
            <v>2.04</v>
          </cell>
          <cell r="W544">
            <v>102.1</v>
          </cell>
          <cell r="X544">
            <v>2.2999999999999998</v>
          </cell>
          <cell r="Y544">
            <v>113.9</v>
          </cell>
          <cell r="Z544">
            <v>0.8</v>
          </cell>
          <cell r="AA544">
            <v>162.1</v>
          </cell>
          <cell r="AB544">
            <v>37</v>
          </cell>
          <cell r="AC544">
            <v>17.5</v>
          </cell>
          <cell r="AD544">
            <v>90.2</v>
          </cell>
        </row>
        <row r="545">
          <cell r="B545" t="str">
            <v>鉄鋼業</v>
          </cell>
          <cell r="C545">
            <v>148.1</v>
          </cell>
          <cell r="D545">
            <v>6.9</v>
          </cell>
          <cell r="E545">
            <v>157.9</v>
          </cell>
          <cell r="F545">
            <v>6.1</v>
          </cell>
          <cell r="G545">
            <v>133.4</v>
          </cell>
          <cell r="H545">
            <v>4.4000000000000004</v>
          </cell>
          <cell r="I545">
            <v>116</v>
          </cell>
          <cell r="J545">
            <v>-7.1</v>
          </cell>
          <cell r="K545">
            <v>102.6</v>
          </cell>
          <cell r="L545">
            <v>-7.9</v>
          </cell>
          <cell r="M545">
            <v>2160</v>
          </cell>
          <cell r="N545">
            <v>0</v>
          </cell>
          <cell r="O545">
            <v>720</v>
          </cell>
          <cell r="P545">
            <v>2.5</v>
          </cell>
          <cell r="Q545" t="str">
            <v>-</v>
          </cell>
          <cell r="R545" t="str">
            <v>-</v>
          </cell>
          <cell r="S545">
            <v>1.73</v>
          </cell>
          <cell r="T545">
            <v>1.02</v>
          </cell>
          <cell r="U545">
            <v>2.08</v>
          </cell>
          <cell r="V545">
            <v>1.37</v>
          </cell>
          <cell r="W545">
            <v>142.30000000000001</v>
          </cell>
          <cell r="X545">
            <v>3.5</v>
          </cell>
          <cell r="Y545">
            <v>151.69999999999999</v>
          </cell>
          <cell r="Z545">
            <v>2.6</v>
          </cell>
          <cell r="AA545">
            <v>4997.8999999999996</v>
          </cell>
          <cell r="AB545">
            <v>16.7</v>
          </cell>
          <cell r="AC545">
            <v>8.1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86.8</v>
          </cell>
          <cell r="D547">
            <v>10.6</v>
          </cell>
          <cell r="E547">
            <v>96.8</v>
          </cell>
          <cell r="F547">
            <v>10.5</v>
          </cell>
          <cell r="G547">
            <v>96.9</v>
          </cell>
          <cell r="H547">
            <v>12</v>
          </cell>
          <cell r="I547">
            <v>101</v>
          </cell>
          <cell r="J547">
            <v>-5.6</v>
          </cell>
          <cell r="K547">
            <v>100.1</v>
          </cell>
          <cell r="L547">
            <v>-7.9</v>
          </cell>
          <cell r="M547">
            <v>111.5</v>
          </cell>
          <cell r="N547">
            <v>29.4</v>
          </cell>
          <cell r="O547">
            <v>240.4</v>
          </cell>
          <cell r="P547">
            <v>5.6</v>
          </cell>
          <cell r="Q547" t="str">
            <v>-</v>
          </cell>
          <cell r="R547" t="str">
            <v>-</v>
          </cell>
          <cell r="S547">
            <v>0.39</v>
          </cell>
          <cell r="T547">
            <v>0.32</v>
          </cell>
          <cell r="U547">
            <v>0.19</v>
          </cell>
          <cell r="V547">
            <v>-1.36</v>
          </cell>
          <cell r="W547">
            <v>83.4</v>
          </cell>
          <cell r="X547">
            <v>6.9</v>
          </cell>
          <cell r="Y547">
            <v>93</v>
          </cell>
          <cell r="Z547">
            <v>6.9</v>
          </cell>
          <cell r="AA547">
            <v>94.2</v>
          </cell>
          <cell r="AB547">
            <v>-12.5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88.4</v>
          </cell>
          <cell r="D550">
            <v>-6.8</v>
          </cell>
          <cell r="E550">
            <v>108</v>
          </cell>
          <cell r="F550">
            <v>0.4</v>
          </cell>
          <cell r="G550">
            <v>107.9</v>
          </cell>
          <cell r="H550">
            <v>3.8</v>
          </cell>
          <cell r="I550">
            <v>96.8</v>
          </cell>
          <cell r="J550">
            <v>-8.9</v>
          </cell>
          <cell r="K550">
            <v>96.6</v>
          </cell>
          <cell r="L550">
            <v>-8.1999999999999993</v>
          </cell>
          <cell r="M550">
            <v>100</v>
          </cell>
          <cell r="N550">
            <v>-18.5</v>
          </cell>
          <cell r="O550">
            <v>105.5</v>
          </cell>
          <cell r="P550">
            <v>-11.3</v>
          </cell>
          <cell r="Q550" t="str">
            <v>-</v>
          </cell>
          <cell r="R550" t="str">
            <v>-</v>
          </cell>
          <cell r="S550">
            <v>0.28999999999999998</v>
          </cell>
          <cell r="T550">
            <v>-0.32</v>
          </cell>
          <cell r="U550">
            <v>0.17</v>
          </cell>
          <cell r="V550">
            <v>-0.34</v>
          </cell>
          <cell r="W550">
            <v>84.9</v>
          </cell>
          <cell r="X550">
            <v>-9.8000000000000007</v>
          </cell>
          <cell r="Y550">
            <v>103.7</v>
          </cell>
          <cell r="Z550">
            <v>-3</v>
          </cell>
          <cell r="AA550">
            <v>109.6</v>
          </cell>
          <cell r="AB550">
            <v>-25.9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76.099999999999994</v>
          </cell>
          <cell r="D551">
            <v>-1.3</v>
          </cell>
          <cell r="E551">
            <v>87.1</v>
          </cell>
          <cell r="F551">
            <v>-0.1</v>
          </cell>
          <cell r="G551">
            <v>85.5</v>
          </cell>
          <cell r="H551">
            <v>3.3</v>
          </cell>
          <cell r="I551">
            <v>104.1</v>
          </cell>
          <cell r="J551">
            <v>-3.3</v>
          </cell>
          <cell r="K551">
            <v>104.4</v>
          </cell>
          <cell r="L551">
            <v>-0.3</v>
          </cell>
          <cell r="M551">
            <v>101.3</v>
          </cell>
          <cell r="N551">
            <v>-25.6</v>
          </cell>
          <cell r="O551">
            <v>73.2</v>
          </cell>
          <cell r="P551">
            <v>-2.2999999999999998</v>
          </cell>
          <cell r="Q551" t="str">
            <v>-</v>
          </cell>
          <cell r="R551" t="str">
            <v>-</v>
          </cell>
          <cell r="S551">
            <v>1.34</v>
          </cell>
          <cell r="T551">
            <v>1.04</v>
          </cell>
          <cell r="U551">
            <v>0.56000000000000005</v>
          </cell>
          <cell r="V551">
            <v>-0.25</v>
          </cell>
          <cell r="W551">
            <v>73.099999999999994</v>
          </cell>
          <cell r="X551">
            <v>-4.5999999999999996</v>
          </cell>
          <cell r="Y551">
            <v>83.7</v>
          </cell>
          <cell r="Z551">
            <v>-3.3</v>
          </cell>
          <cell r="AA551">
            <v>99.8</v>
          </cell>
          <cell r="AB551">
            <v>-19.2</v>
          </cell>
          <cell r="AC551">
            <v>0.2</v>
          </cell>
          <cell r="AD551">
            <v>-95.9</v>
          </cell>
        </row>
        <row r="552">
          <cell r="B552" t="str">
            <v>電気機械器具</v>
          </cell>
          <cell r="C552">
            <v>111.5</v>
          </cell>
          <cell r="D552">
            <v>-3.4</v>
          </cell>
          <cell r="E552">
            <v>126.5</v>
          </cell>
          <cell r="F552">
            <v>-3.3</v>
          </cell>
          <cell r="G552">
            <v>123.5</v>
          </cell>
          <cell r="H552">
            <v>-3.1</v>
          </cell>
          <cell r="I552">
            <v>102.7</v>
          </cell>
          <cell r="J552">
            <v>-6.2</v>
          </cell>
          <cell r="K552">
            <v>101</v>
          </cell>
          <cell r="L552">
            <v>-1.2</v>
          </cell>
          <cell r="M552">
            <v>132.19999999999999</v>
          </cell>
          <cell r="N552">
            <v>-42.5</v>
          </cell>
          <cell r="O552">
            <v>117</v>
          </cell>
          <cell r="P552">
            <v>-18.2</v>
          </cell>
          <cell r="Q552" t="str">
            <v>-</v>
          </cell>
          <cell r="R552" t="str">
            <v>-</v>
          </cell>
          <cell r="S552">
            <v>0.21</v>
          </cell>
          <cell r="T552">
            <v>0.13</v>
          </cell>
          <cell r="U552">
            <v>0.31</v>
          </cell>
          <cell r="V552">
            <v>-0.61</v>
          </cell>
          <cell r="W552">
            <v>107.1</v>
          </cell>
          <cell r="X552">
            <v>-6.5</v>
          </cell>
          <cell r="Y552">
            <v>121.5</v>
          </cell>
          <cell r="Z552">
            <v>-6.5</v>
          </cell>
          <cell r="AA552">
            <v>210.4</v>
          </cell>
          <cell r="AB552">
            <v>-5.6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89.7</v>
          </cell>
          <cell r="D554">
            <v>-0.9</v>
          </cell>
          <cell r="E554">
            <v>117</v>
          </cell>
          <cell r="F554">
            <v>-0.9</v>
          </cell>
          <cell r="G554">
            <v>107.4</v>
          </cell>
          <cell r="H554">
            <v>-0.4</v>
          </cell>
          <cell r="I554">
            <v>121.1</v>
          </cell>
          <cell r="J554">
            <v>-0.9</v>
          </cell>
          <cell r="K554">
            <v>115.8</v>
          </cell>
          <cell r="L554">
            <v>0.4</v>
          </cell>
          <cell r="M554">
            <v>184.4</v>
          </cell>
          <cell r="N554">
            <v>-10</v>
          </cell>
          <cell r="O554">
            <v>79.2</v>
          </cell>
          <cell r="P554">
            <v>-2.2000000000000002</v>
          </cell>
          <cell r="Q554" t="str">
            <v>-</v>
          </cell>
          <cell r="R554" t="str">
            <v>-</v>
          </cell>
          <cell r="S554">
            <v>1.26</v>
          </cell>
          <cell r="T554">
            <v>-0.65</v>
          </cell>
          <cell r="U554">
            <v>0.97</v>
          </cell>
          <cell r="V554">
            <v>0.16</v>
          </cell>
          <cell r="W554">
            <v>86.2</v>
          </cell>
          <cell r="X554">
            <v>-4.0999999999999996</v>
          </cell>
          <cell r="Y554">
            <v>112.4</v>
          </cell>
          <cell r="Z554">
            <v>-4.2</v>
          </cell>
          <cell r="AA554">
            <v>259.5</v>
          </cell>
          <cell r="AB554">
            <v>-4.3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140.1</v>
          </cell>
          <cell r="D555">
            <v>22.4</v>
          </cell>
          <cell r="E555">
            <v>120.3</v>
          </cell>
          <cell r="F555">
            <v>12.7</v>
          </cell>
          <cell r="G555">
            <v>115.2</v>
          </cell>
          <cell r="H555">
            <v>16.399999999999999</v>
          </cell>
          <cell r="I555">
            <v>109.1</v>
          </cell>
          <cell r="J555">
            <v>-1.6</v>
          </cell>
          <cell r="K555">
            <v>101.7</v>
          </cell>
          <cell r="L555">
            <v>-1.7</v>
          </cell>
          <cell r="M555">
            <v>204.3</v>
          </cell>
          <cell r="N555">
            <v>-1.3</v>
          </cell>
          <cell r="O555">
            <v>82.3</v>
          </cell>
          <cell r="P555">
            <v>-40.299999999999997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1.26</v>
          </cell>
          <cell r="V555">
            <v>0.5</v>
          </cell>
          <cell r="W555">
            <v>134.6</v>
          </cell>
          <cell r="X555">
            <v>18.399999999999999</v>
          </cell>
          <cell r="Y555">
            <v>115.6</v>
          </cell>
          <cell r="Z555">
            <v>9.1</v>
          </cell>
          <cell r="AA555">
            <v>189.9</v>
          </cell>
          <cell r="AB555">
            <v>-10.4</v>
          </cell>
          <cell r="AC555">
            <v>129.6</v>
          </cell>
          <cell r="AD555">
            <v>61</v>
          </cell>
        </row>
        <row r="556">
          <cell r="B556" t="str">
            <v>Ｅ一括分１</v>
          </cell>
          <cell r="C556">
            <v>97.1</v>
          </cell>
          <cell r="D556">
            <v>14.2</v>
          </cell>
          <cell r="E556">
            <v>111.1</v>
          </cell>
          <cell r="F556">
            <v>14.5</v>
          </cell>
          <cell r="G556">
            <v>101.7</v>
          </cell>
          <cell r="H556">
            <v>12.4</v>
          </cell>
          <cell r="I556">
            <v>107.5</v>
          </cell>
          <cell r="J556">
            <v>5.3</v>
          </cell>
          <cell r="K556">
            <v>100.9</v>
          </cell>
          <cell r="L556">
            <v>3</v>
          </cell>
          <cell r="M556">
            <v>225.9</v>
          </cell>
          <cell r="N556">
            <v>28</v>
          </cell>
          <cell r="O556">
            <v>114.2</v>
          </cell>
          <cell r="P556">
            <v>29.8</v>
          </cell>
          <cell r="Q556" t="str">
            <v>-</v>
          </cell>
          <cell r="R556" t="str">
            <v>-</v>
          </cell>
          <cell r="S556">
            <v>0.27</v>
          </cell>
          <cell r="T556">
            <v>0.27</v>
          </cell>
          <cell r="U556">
            <v>3.17</v>
          </cell>
          <cell r="V556">
            <v>2.57</v>
          </cell>
          <cell r="W556">
            <v>93.3</v>
          </cell>
          <cell r="X556">
            <v>10.5</v>
          </cell>
          <cell r="Y556">
            <v>106.7</v>
          </cell>
          <cell r="Z556">
            <v>10.8</v>
          </cell>
          <cell r="AA556">
            <v>276.2</v>
          </cell>
          <cell r="AB556">
            <v>31.7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107.4</v>
          </cell>
          <cell r="D559">
            <v>0.9</v>
          </cell>
          <cell r="E559">
            <v>114.4</v>
          </cell>
          <cell r="F559">
            <v>7.1</v>
          </cell>
          <cell r="G559">
            <v>111.7</v>
          </cell>
          <cell r="H559">
            <v>3.1</v>
          </cell>
          <cell r="I559">
            <v>100.1</v>
          </cell>
          <cell r="J559">
            <v>7.5</v>
          </cell>
          <cell r="K559">
            <v>98.5</v>
          </cell>
          <cell r="L559">
            <v>2.1</v>
          </cell>
          <cell r="M559">
            <v>128</v>
          </cell>
          <cell r="N559">
            <v>272.10000000000002</v>
          </cell>
          <cell r="O559">
            <v>99.1</v>
          </cell>
          <cell r="P559">
            <v>-0.2</v>
          </cell>
          <cell r="Q559" t="str">
            <v>-</v>
          </cell>
          <cell r="R559" t="str">
            <v>-</v>
          </cell>
          <cell r="S559">
            <v>0.73</v>
          </cell>
          <cell r="T559">
            <v>0.6</v>
          </cell>
          <cell r="U559">
            <v>1.51</v>
          </cell>
          <cell r="V559">
            <v>1.47</v>
          </cell>
          <cell r="W559">
            <v>103.2</v>
          </cell>
          <cell r="X559">
            <v>-2.4</v>
          </cell>
          <cell r="Y559">
            <v>109.9</v>
          </cell>
          <cell r="Z559">
            <v>3.6</v>
          </cell>
          <cell r="AA559">
            <v>189.3</v>
          </cell>
          <cell r="AB559">
            <v>200.5</v>
          </cell>
          <cell r="AC559">
            <v>41.4</v>
          </cell>
          <cell r="AD559">
            <v>-40.299999999999997</v>
          </cell>
        </row>
        <row r="560">
          <cell r="B560" t="str">
            <v>小売業</v>
          </cell>
          <cell r="C560">
            <v>97.2</v>
          </cell>
          <cell r="D560">
            <v>0.3</v>
          </cell>
          <cell r="E560">
            <v>98.3</v>
          </cell>
          <cell r="F560">
            <v>-3.9</v>
          </cell>
          <cell r="G560">
            <v>99.3</v>
          </cell>
          <cell r="H560">
            <v>-4</v>
          </cell>
          <cell r="I560">
            <v>90.5</v>
          </cell>
          <cell r="J560">
            <v>-4.9000000000000004</v>
          </cell>
          <cell r="K560">
            <v>91</v>
          </cell>
          <cell r="L560">
            <v>-4.7</v>
          </cell>
          <cell r="M560">
            <v>83.9</v>
          </cell>
          <cell r="N560">
            <v>-8.6999999999999993</v>
          </cell>
          <cell r="O560">
            <v>81.400000000000006</v>
          </cell>
          <cell r="P560">
            <v>-12.8</v>
          </cell>
          <cell r="Q560" t="str">
            <v>-</v>
          </cell>
          <cell r="R560" t="str">
            <v>-</v>
          </cell>
          <cell r="S560">
            <v>3.51</v>
          </cell>
          <cell r="T560">
            <v>1.26</v>
          </cell>
          <cell r="U560">
            <v>3.44</v>
          </cell>
          <cell r="V560">
            <v>1.1299999999999999</v>
          </cell>
          <cell r="W560">
            <v>93.4</v>
          </cell>
          <cell r="X560">
            <v>-2.9</v>
          </cell>
          <cell r="Y560">
            <v>94.4</v>
          </cell>
          <cell r="Z560">
            <v>-7.1</v>
          </cell>
          <cell r="AA560">
            <v>86.4</v>
          </cell>
          <cell r="AB560">
            <v>-1.5</v>
          </cell>
          <cell r="AC560">
            <v>88.7</v>
          </cell>
          <cell r="AD560">
            <v>60.7</v>
          </cell>
        </row>
        <row r="561">
          <cell r="B561" t="str">
            <v>宿泊業</v>
          </cell>
          <cell r="C561">
            <v>102.6</v>
          </cell>
          <cell r="D561">
            <v>-5</v>
          </cell>
          <cell r="E561">
            <v>107.9</v>
          </cell>
          <cell r="F561">
            <v>-3.9</v>
          </cell>
          <cell r="G561">
            <v>110.3</v>
          </cell>
          <cell r="H561">
            <v>-4.9000000000000004</v>
          </cell>
          <cell r="I561">
            <v>95.8</v>
          </cell>
          <cell r="J561">
            <v>-2.5</v>
          </cell>
          <cell r="K561">
            <v>93.4</v>
          </cell>
          <cell r="L561">
            <v>-4.5</v>
          </cell>
          <cell r="M561">
            <v>145.19999999999999</v>
          </cell>
          <cell r="N561">
            <v>32.5</v>
          </cell>
          <cell r="O561">
            <v>64.900000000000006</v>
          </cell>
          <cell r="P561">
            <v>8.1999999999999993</v>
          </cell>
          <cell r="Q561" t="str">
            <v>-</v>
          </cell>
          <cell r="R561" t="str">
            <v>-</v>
          </cell>
          <cell r="S561">
            <v>0.42</v>
          </cell>
          <cell r="T561">
            <v>-0.41</v>
          </cell>
          <cell r="U561">
            <v>0.42</v>
          </cell>
          <cell r="V561">
            <v>-2.64</v>
          </cell>
          <cell r="W561">
            <v>98.6</v>
          </cell>
          <cell r="X561">
            <v>-8</v>
          </cell>
          <cell r="Y561">
            <v>103.7</v>
          </cell>
          <cell r="Z561">
            <v>-7</v>
          </cell>
          <cell r="AA561">
            <v>64.7</v>
          </cell>
          <cell r="AB561">
            <v>45.7</v>
          </cell>
          <cell r="AC561">
            <v>5.0999999999999996</v>
          </cell>
          <cell r="AD561">
            <v>-39.299999999999997</v>
          </cell>
        </row>
        <row r="562">
          <cell r="B562" t="str">
            <v>Ｍ一括分</v>
          </cell>
          <cell r="C562">
            <v>106.7</v>
          </cell>
          <cell r="D562">
            <v>39.299999999999997</v>
          </cell>
          <cell r="E562">
            <v>100</v>
          </cell>
          <cell r="F562">
            <v>24.1</v>
          </cell>
          <cell r="G562">
            <v>102.8</v>
          </cell>
          <cell r="H562">
            <v>19.399999999999999</v>
          </cell>
          <cell r="I562">
            <v>104.3</v>
          </cell>
          <cell r="J562">
            <v>-0.2</v>
          </cell>
          <cell r="K562">
            <v>106.6</v>
          </cell>
          <cell r="L562">
            <v>-4.9000000000000004</v>
          </cell>
          <cell r="M562">
            <v>81.099999999999994</v>
          </cell>
          <cell r="N562">
            <v>224.4</v>
          </cell>
          <cell r="O562">
            <v>57.6</v>
          </cell>
          <cell r="P562">
            <v>-55.5</v>
          </cell>
          <cell r="Q562" t="str">
            <v>-</v>
          </cell>
          <cell r="R562" t="str">
            <v>-</v>
          </cell>
          <cell r="S562">
            <v>16.68</v>
          </cell>
          <cell r="T562">
            <v>15.72</v>
          </cell>
          <cell r="U562">
            <v>14.34</v>
          </cell>
          <cell r="V562">
            <v>13.86</v>
          </cell>
          <cell r="W562">
            <v>102.5</v>
          </cell>
          <cell r="X562">
            <v>34.700000000000003</v>
          </cell>
          <cell r="Y562">
            <v>96.1</v>
          </cell>
          <cell r="Z562">
            <v>20.100000000000001</v>
          </cell>
          <cell r="AA562">
            <v>66.900000000000006</v>
          </cell>
          <cell r="AB562">
            <v>334.4</v>
          </cell>
          <cell r="AC562">
            <v>157.9</v>
          </cell>
          <cell r="AD562">
            <v>52533.3</v>
          </cell>
        </row>
        <row r="563">
          <cell r="B563" t="str">
            <v>医療業</v>
          </cell>
          <cell r="C563">
            <v>78.599999999999994</v>
          </cell>
          <cell r="D563">
            <v>-3.2</v>
          </cell>
          <cell r="E563">
            <v>95.1</v>
          </cell>
          <cell r="F563">
            <v>-2.2999999999999998</v>
          </cell>
          <cell r="G563">
            <v>93</v>
          </cell>
          <cell r="H563">
            <v>-1.1000000000000001</v>
          </cell>
          <cell r="I563">
            <v>97.3</v>
          </cell>
          <cell r="J563">
            <v>-0.6</v>
          </cell>
          <cell r="K563">
            <v>96.8</v>
          </cell>
          <cell r="L563">
            <v>-0.3</v>
          </cell>
          <cell r="M563">
            <v>111.5</v>
          </cell>
          <cell r="N563">
            <v>-8</v>
          </cell>
          <cell r="O563">
            <v>84.4</v>
          </cell>
          <cell r="P563">
            <v>8.8000000000000007</v>
          </cell>
          <cell r="Q563" t="str">
            <v>-</v>
          </cell>
          <cell r="R563" t="str">
            <v>-</v>
          </cell>
          <cell r="S563">
            <v>1.03</v>
          </cell>
          <cell r="T563">
            <v>-0.24</v>
          </cell>
          <cell r="U563">
            <v>1.45</v>
          </cell>
          <cell r="V563">
            <v>-0.42</v>
          </cell>
          <cell r="W563">
            <v>75.5</v>
          </cell>
          <cell r="X563">
            <v>-6.3</v>
          </cell>
          <cell r="Y563">
            <v>91.4</v>
          </cell>
          <cell r="Z563">
            <v>-5.4</v>
          </cell>
          <cell r="AA563">
            <v>158.1</v>
          </cell>
          <cell r="AB563">
            <v>-19.100000000000001</v>
          </cell>
          <cell r="AC563">
            <v>0.1</v>
          </cell>
          <cell r="AD563">
            <v>-97.9</v>
          </cell>
        </row>
        <row r="564">
          <cell r="B564" t="str">
            <v>Ｐ一括分</v>
          </cell>
          <cell r="C564">
            <v>91</v>
          </cell>
          <cell r="D564">
            <v>-2.4</v>
          </cell>
          <cell r="E564">
            <v>109.3</v>
          </cell>
          <cell r="F564">
            <v>2.1</v>
          </cell>
          <cell r="G564">
            <v>110.1</v>
          </cell>
          <cell r="H564">
            <v>1.9</v>
          </cell>
          <cell r="I564">
            <v>99.5</v>
          </cell>
          <cell r="J564">
            <v>-1.8</v>
          </cell>
          <cell r="K564">
            <v>99.9</v>
          </cell>
          <cell r="L564">
            <v>-2</v>
          </cell>
          <cell r="M564">
            <v>88</v>
          </cell>
          <cell r="N564">
            <v>7.3</v>
          </cell>
          <cell r="O564">
            <v>108.6</v>
          </cell>
          <cell r="P564">
            <v>-3.9</v>
          </cell>
          <cell r="Q564" t="str">
            <v>-</v>
          </cell>
          <cell r="R564" t="str">
            <v>-</v>
          </cell>
          <cell r="S564">
            <v>1.1499999999999999</v>
          </cell>
          <cell r="T564">
            <v>0.65</v>
          </cell>
          <cell r="U564">
            <v>1.53</v>
          </cell>
          <cell r="V564">
            <v>0.87</v>
          </cell>
          <cell r="W564">
            <v>87.4</v>
          </cell>
          <cell r="X564">
            <v>-5.6</v>
          </cell>
          <cell r="Y564">
            <v>105</v>
          </cell>
          <cell r="Z564">
            <v>-1.2</v>
          </cell>
          <cell r="AA564">
            <v>89.6</v>
          </cell>
          <cell r="AB564">
            <v>6.9</v>
          </cell>
          <cell r="AC564">
            <v>8.1</v>
          </cell>
          <cell r="AD564">
            <v>-73.5</v>
          </cell>
        </row>
        <row r="565">
          <cell r="B565" t="str">
            <v>職業紹介・派遣業</v>
          </cell>
          <cell r="C565">
            <v>113.3</v>
          </cell>
          <cell r="D565">
            <v>8.6999999999999993</v>
          </cell>
          <cell r="E565">
            <v>116</v>
          </cell>
          <cell r="F565">
            <v>9.1999999999999993</v>
          </cell>
          <cell r="G565">
            <v>114.8</v>
          </cell>
          <cell r="H565">
            <v>7.4</v>
          </cell>
          <cell r="I565">
            <v>121</v>
          </cell>
          <cell r="J565">
            <v>9.3000000000000007</v>
          </cell>
          <cell r="K565">
            <v>120.7</v>
          </cell>
          <cell r="L565">
            <v>8.1</v>
          </cell>
          <cell r="M565">
            <v>125.8</v>
          </cell>
          <cell r="N565">
            <v>33.299999999999997</v>
          </cell>
          <cell r="O565">
            <v>133.6</v>
          </cell>
          <cell r="P565">
            <v>8.5</v>
          </cell>
          <cell r="Q565" t="str">
            <v>-</v>
          </cell>
          <cell r="R565" t="str">
            <v>-</v>
          </cell>
          <cell r="S565">
            <v>4.21</v>
          </cell>
          <cell r="T565">
            <v>-1.79</v>
          </cell>
          <cell r="U565">
            <v>7.74</v>
          </cell>
          <cell r="V565">
            <v>1.05</v>
          </cell>
          <cell r="W565">
            <v>108.8</v>
          </cell>
          <cell r="X565">
            <v>5.0999999999999996</v>
          </cell>
          <cell r="Y565">
            <v>111.4</v>
          </cell>
          <cell r="Z565">
            <v>5.6</v>
          </cell>
          <cell r="AA565">
            <v>128.6</v>
          </cell>
          <cell r="AB565">
            <v>30.2</v>
          </cell>
          <cell r="AC565">
            <v>22.6</v>
          </cell>
          <cell r="AD565">
            <v>-35.4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81.8</v>
          </cell>
          <cell r="D567">
            <v>-2.9</v>
          </cell>
          <cell r="E567">
            <v>92.5</v>
          </cell>
          <cell r="F567">
            <v>-0.2</v>
          </cell>
          <cell r="G567">
            <v>94.2</v>
          </cell>
          <cell r="H567">
            <v>1</v>
          </cell>
          <cell r="I567">
            <v>99.9</v>
          </cell>
          <cell r="J567">
            <v>-3.5</v>
          </cell>
          <cell r="K567">
            <v>100.1</v>
          </cell>
          <cell r="L567">
            <v>-3.6</v>
          </cell>
          <cell r="M567">
            <v>96.7</v>
          </cell>
          <cell r="N567">
            <v>-4.0999999999999996</v>
          </cell>
          <cell r="O567">
            <v>89.6</v>
          </cell>
          <cell r="P567">
            <v>-7.4</v>
          </cell>
          <cell r="Q567" t="str">
            <v>-</v>
          </cell>
          <cell r="R567" t="str">
            <v>-</v>
          </cell>
          <cell r="S567">
            <v>1.95</v>
          </cell>
          <cell r="T567">
            <v>1.19</v>
          </cell>
          <cell r="U567">
            <v>1.01</v>
          </cell>
          <cell r="V567">
            <v>-0.96</v>
          </cell>
          <cell r="W567">
            <v>78.599999999999994</v>
          </cell>
          <cell r="X567">
            <v>-6</v>
          </cell>
          <cell r="Y567">
            <v>88.9</v>
          </cell>
          <cell r="Z567">
            <v>-3.5</v>
          </cell>
          <cell r="AA567">
            <v>74.900000000000006</v>
          </cell>
          <cell r="AB567">
            <v>-13.2</v>
          </cell>
          <cell r="AC567">
            <v>18.7</v>
          </cell>
          <cell r="AD567">
            <v>-45.2</v>
          </cell>
        </row>
        <row r="568">
          <cell r="B568" t="str">
            <v>特掲産業１</v>
          </cell>
          <cell r="C568">
            <v>67.400000000000006</v>
          </cell>
          <cell r="D568">
            <v>-15.2</v>
          </cell>
          <cell r="E568">
            <v>73.8</v>
          </cell>
          <cell r="F568">
            <v>-15.1</v>
          </cell>
          <cell r="G568">
            <v>73.3</v>
          </cell>
          <cell r="H568">
            <v>-19.3</v>
          </cell>
          <cell r="I568">
            <v>98.5</v>
          </cell>
          <cell r="J568">
            <v>-5</v>
          </cell>
          <cell r="K568">
            <v>98</v>
          </cell>
          <cell r="L568">
            <v>-7.3</v>
          </cell>
          <cell r="M568">
            <v>113.2</v>
          </cell>
          <cell r="N568">
            <v>139.80000000000001</v>
          </cell>
          <cell r="O568">
            <v>145.19999999999999</v>
          </cell>
          <cell r="P568">
            <v>14.2</v>
          </cell>
          <cell r="Q568" t="str">
            <v>-</v>
          </cell>
          <cell r="R568" t="str">
            <v>-</v>
          </cell>
          <cell r="S568">
            <v>31.57</v>
          </cell>
          <cell r="T568">
            <v>29.93</v>
          </cell>
          <cell r="U568">
            <v>31.43</v>
          </cell>
          <cell r="V568">
            <v>31.31</v>
          </cell>
          <cell r="W568">
            <v>64.7</v>
          </cell>
          <cell r="X568">
            <v>-18</v>
          </cell>
          <cell r="Y568">
            <v>70.900000000000006</v>
          </cell>
          <cell r="Z568">
            <v>-17.8</v>
          </cell>
          <cell r="AA568">
            <v>79.900000000000006</v>
          </cell>
          <cell r="AB568">
            <v>122.6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87.9</v>
          </cell>
          <cell r="D569">
            <v>-20.399999999999999</v>
          </cell>
          <cell r="E569">
            <v>107.6</v>
          </cell>
          <cell r="F569">
            <v>-2</v>
          </cell>
          <cell r="G569">
            <v>133.69999999999999</v>
          </cell>
          <cell r="H569">
            <v>7.7</v>
          </cell>
          <cell r="I569">
            <v>85</v>
          </cell>
          <cell r="J569">
            <v>-5</v>
          </cell>
          <cell r="K569">
            <v>96</v>
          </cell>
          <cell r="L569">
            <v>-0.1</v>
          </cell>
          <cell r="M569">
            <v>9.6999999999999993</v>
          </cell>
          <cell r="N569">
            <v>-78.400000000000006</v>
          </cell>
          <cell r="O569">
            <v>94</v>
          </cell>
          <cell r="P569">
            <v>-12.6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0.13</v>
          </cell>
          <cell r="V569">
            <v>0.13</v>
          </cell>
          <cell r="W569">
            <v>84.4</v>
          </cell>
          <cell r="X569">
            <v>-23</v>
          </cell>
          <cell r="Y569">
            <v>103.4</v>
          </cell>
          <cell r="Z569">
            <v>-5.0999999999999996</v>
          </cell>
          <cell r="AA569">
            <v>1</v>
          </cell>
          <cell r="AB569">
            <v>-98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102.1</v>
          </cell>
          <cell r="D582">
            <v>-4.2</v>
          </cell>
          <cell r="E582">
            <v>102.6</v>
          </cell>
          <cell r="F582">
            <v>-5.5</v>
          </cell>
          <cell r="G582">
            <v>102.9</v>
          </cell>
          <cell r="H582">
            <v>-4.4000000000000004</v>
          </cell>
          <cell r="I582">
            <v>97</v>
          </cell>
          <cell r="J582">
            <v>-7.1</v>
          </cell>
          <cell r="K582">
            <v>96.6</v>
          </cell>
          <cell r="L582">
            <v>-7.3</v>
          </cell>
          <cell r="M582">
            <v>117.6</v>
          </cell>
          <cell r="N582">
            <v>0</v>
          </cell>
          <cell r="O582">
            <v>105</v>
          </cell>
          <cell r="P582">
            <v>15.5</v>
          </cell>
          <cell r="Q582" t="str">
            <v>-</v>
          </cell>
          <cell r="R582" t="str">
            <v>-</v>
          </cell>
          <cell r="S582">
            <v>3.83</v>
          </cell>
          <cell r="T582">
            <v>-1.1299999999999999</v>
          </cell>
          <cell r="U582">
            <v>2.83</v>
          </cell>
          <cell r="V582">
            <v>0.05</v>
          </cell>
          <cell r="W582">
            <v>98.1</v>
          </cell>
          <cell r="X582">
            <v>-7.4</v>
          </cell>
          <cell r="Y582">
            <v>98.6</v>
          </cell>
          <cell r="Z582">
            <v>-8.5</v>
          </cell>
          <cell r="AA582">
            <v>87.9</v>
          </cell>
          <cell r="AB582">
            <v>-43.5</v>
          </cell>
          <cell r="AC582">
            <v>85.2</v>
          </cell>
          <cell r="AD582">
            <v>80.5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100.6</v>
          </cell>
          <cell r="D584">
            <v>-33.9</v>
          </cell>
          <cell r="E584">
            <v>101.7</v>
          </cell>
          <cell r="F584">
            <v>-34</v>
          </cell>
          <cell r="G584">
            <v>101.5</v>
          </cell>
          <cell r="H584">
            <v>-33.200000000000003</v>
          </cell>
          <cell r="I584">
            <v>101.2</v>
          </cell>
          <cell r="J584">
            <v>-28.4</v>
          </cell>
          <cell r="K584">
            <v>101.1</v>
          </cell>
          <cell r="L584">
            <v>-28</v>
          </cell>
          <cell r="M584">
            <v>133.30000000000001</v>
          </cell>
          <cell r="N584">
            <v>-63.6</v>
          </cell>
          <cell r="O584">
            <v>49.7</v>
          </cell>
          <cell r="P584">
            <v>53.4</v>
          </cell>
          <cell r="Q584" t="str">
            <v>-</v>
          </cell>
          <cell r="R584" t="str">
            <v>-</v>
          </cell>
          <cell r="S584">
            <v>0</v>
          </cell>
          <cell r="T584">
            <v>-0.33</v>
          </cell>
          <cell r="U584">
            <v>0</v>
          </cell>
          <cell r="V584">
            <v>0</v>
          </cell>
          <cell r="W584">
            <v>96.6</v>
          </cell>
          <cell r="X584">
            <v>-36.1</v>
          </cell>
          <cell r="Y584">
            <v>97.7</v>
          </cell>
          <cell r="Z584">
            <v>-36.200000000000003</v>
          </cell>
          <cell r="AA584">
            <v>124.3</v>
          </cell>
          <cell r="AB584">
            <v>-74.599999999999994</v>
          </cell>
          <cell r="AC584">
            <v>4.4000000000000004</v>
          </cell>
          <cell r="AD584">
            <v>0</v>
          </cell>
        </row>
        <row r="585">
          <cell r="B585" t="str">
            <v>製造業</v>
          </cell>
          <cell r="C585">
            <v>111.7</v>
          </cell>
          <cell r="D585">
            <v>2</v>
          </cell>
          <cell r="E585">
            <v>114</v>
          </cell>
          <cell r="F585">
            <v>0.4</v>
          </cell>
          <cell r="G585">
            <v>113.3</v>
          </cell>
          <cell r="H585">
            <v>0.7</v>
          </cell>
          <cell r="I585">
            <v>109.1</v>
          </cell>
          <cell r="J585">
            <v>6.9</v>
          </cell>
          <cell r="K585">
            <v>108.7</v>
          </cell>
          <cell r="L585">
            <v>5.8</v>
          </cell>
          <cell r="M585">
            <v>117.6</v>
          </cell>
          <cell r="N585">
            <v>48.1</v>
          </cell>
          <cell r="O585">
            <v>98.4</v>
          </cell>
          <cell r="P585">
            <v>20</v>
          </cell>
          <cell r="Q585" t="str">
            <v>-</v>
          </cell>
          <cell r="R585" t="str">
            <v>-</v>
          </cell>
          <cell r="S585">
            <v>1.1499999999999999</v>
          </cell>
          <cell r="T585">
            <v>-1.34</v>
          </cell>
          <cell r="U585">
            <v>1.42</v>
          </cell>
          <cell r="V585">
            <v>0.19</v>
          </cell>
          <cell r="W585">
            <v>107.3</v>
          </cell>
          <cell r="X585">
            <v>-1.3</v>
          </cell>
          <cell r="Y585">
            <v>109.5</v>
          </cell>
          <cell r="Z585">
            <v>-2.8</v>
          </cell>
          <cell r="AA585">
            <v>145</v>
          </cell>
          <cell r="AB585">
            <v>-8.1999999999999993</v>
          </cell>
          <cell r="AC585">
            <v>55.8</v>
          </cell>
          <cell r="AD585">
            <v>407.3</v>
          </cell>
        </row>
        <row r="586">
          <cell r="B586" t="str">
            <v>電気・ガス・熱供給・水道業</v>
          </cell>
          <cell r="C586">
            <v>82</v>
          </cell>
          <cell r="D586">
            <v>-8.3000000000000007</v>
          </cell>
          <cell r="E586">
            <v>90.7</v>
          </cell>
          <cell r="F586">
            <v>-8.1999999999999993</v>
          </cell>
          <cell r="G586">
            <v>90.4</v>
          </cell>
          <cell r="H586">
            <v>-8.8000000000000007</v>
          </cell>
          <cell r="I586">
            <v>99.2</v>
          </cell>
          <cell r="J586">
            <v>-6.6</v>
          </cell>
          <cell r="K586">
            <v>99.5</v>
          </cell>
          <cell r="L586">
            <v>-6.6</v>
          </cell>
          <cell r="M586">
            <v>25</v>
          </cell>
          <cell r="N586">
            <v>0</v>
          </cell>
          <cell r="O586">
            <v>132.6</v>
          </cell>
          <cell r="P586">
            <v>-46.4</v>
          </cell>
          <cell r="Q586" t="str">
            <v>-</v>
          </cell>
          <cell r="R586" t="str">
            <v>-</v>
          </cell>
          <cell r="S586">
            <v>0</v>
          </cell>
          <cell r="T586">
            <v>-1.29</v>
          </cell>
          <cell r="U586">
            <v>0</v>
          </cell>
          <cell r="V586">
            <v>0</v>
          </cell>
          <cell r="W586">
            <v>78.8</v>
          </cell>
          <cell r="X586">
            <v>-11.3</v>
          </cell>
          <cell r="Y586">
            <v>87.1</v>
          </cell>
          <cell r="Z586">
            <v>-11.2</v>
          </cell>
          <cell r="AA586">
            <v>141.5</v>
          </cell>
          <cell r="AB586">
            <v>637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86</v>
          </cell>
          <cell r="D587">
            <v>-20.7</v>
          </cell>
          <cell r="E587">
            <v>87.8</v>
          </cell>
          <cell r="F587">
            <v>-1.9</v>
          </cell>
          <cell r="G587">
            <v>88.7</v>
          </cell>
          <cell r="H587">
            <v>11.2</v>
          </cell>
          <cell r="I587">
            <v>87.5</v>
          </cell>
          <cell r="J587">
            <v>10.199999999999999</v>
          </cell>
          <cell r="K587">
            <v>86.8</v>
          </cell>
          <cell r="L587">
            <v>18.3</v>
          </cell>
          <cell r="M587">
            <v>138.5</v>
          </cell>
          <cell r="N587">
            <v>-72.7</v>
          </cell>
          <cell r="O587">
            <v>15.2</v>
          </cell>
          <cell r="P587">
            <v>-2.6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0</v>
          </cell>
          <cell r="V587">
            <v>-1.55</v>
          </cell>
          <cell r="W587">
            <v>82.6</v>
          </cell>
          <cell r="X587">
            <v>-23.2</v>
          </cell>
          <cell r="Y587">
            <v>84.3</v>
          </cell>
          <cell r="Z587">
            <v>-5.2</v>
          </cell>
          <cell r="AA587">
            <v>48.3</v>
          </cell>
          <cell r="AB587">
            <v>-90.6</v>
          </cell>
          <cell r="AC587">
            <v>8.8000000000000007</v>
          </cell>
          <cell r="AD587">
            <v>-96.4</v>
          </cell>
        </row>
        <row r="588">
          <cell r="B588" t="str">
            <v>運輸業，郵便業</v>
          </cell>
          <cell r="C588">
            <v>93</v>
          </cell>
          <cell r="D588">
            <v>-21.6</v>
          </cell>
          <cell r="E588">
            <v>90</v>
          </cell>
          <cell r="F588">
            <v>-24.2</v>
          </cell>
          <cell r="G588">
            <v>97</v>
          </cell>
          <cell r="H588">
            <v>-22</v>
          </cell>
          <cell r="I588">
            <v>72.400000000000006</v>
          </cell>
          <cell r="J588">
            <v>-36.6</v>
          </cell>
          <cell r="K588">
            <v>76</v>
          </cell>
          <cell r="L588">
            <v>-35</v>
          </cell>
          <cell r="M588">
            <v>0</v>
          </cell>
          <cell r="N588">
            <v>-100</v>
          </cell>
          <cell r="O588">
            <v>65.599999999999994</v>
          </cell>
          <cell r="P588">
            <v>-20.2</v>
          </cell>
          <cell r="Q588" t="str">
            <v>-</v>
          </cell>
          <cell r="R588" t="str">
            <v>-</v>
          </cell>
          <cell r="S588">
            <v>11.44</v>
          </cell>
          <cell r="T588">
            <v>7.23</v>
          </cell>
          <cell r="U588">
            <v>0</v>
          </cell>
          <cell r="V588">
            <v>-1.34</v>
          </cell>
          <cell r="W588">
            <v>89.3</v>
          </cell>
          <cell r="X588">
            <v>-24.2</v>
          </cell>
          <cell r="Y588">
            <v>86.5</v>
          </cell>
          <cell r="Z588">
            <v>-26.6</v>
          </cell>
          <cell r="AA588">
            <v>0.4</v>
          </cell>
          <cell r="AB588">
            <v>-99.1</v>
          </cell>
          <cell r="AC588">
            <v>103.1</v>
          </cell>
          <cell r="AD588">
            <v>77.5</v>
          </cell>
        </row>
        <row r="589">
          <cell r="B589" t="str">
            <v>卸売業，小売業</v>
          </cell>
          <cell r="C589">
            <v>114.5</v>
          </cell>
          <cell r="D589">
            <v>8.3000000000000007</v>
          </cell>
          <cell r="E589">
            <v>110.5</v>
          </cell>
          <cell r="F589">
            <v>5</v>
          </cell>
          <cell r="G589">
            <v>109.1</v>
          </cell>
          <cell r="H589">
            <v>4.3</v>
          </cell>
          <cell r="I589">
            <v>97</v>
          </cell>
          <cell r="J589">
            <v>-0.3</v>
          </cell>
          <cell r="K589">
            <v>95.6</v>
          </cell>
          <cell r="L589">
            <v>-1.2</v>
          </cell>
          <cell r="M589">
            <v>186.7</v>
          </cell>
          <cell r="N589">
            <v>47.4</v>
          </cell>
          <cell r="O589">
            <v>121.9</v>
          </cell>
          <cell r="P589">
            <v>19.600000000000001</v>
          </cell>
          <cell r="Q589" t="str">
            <v>-</v>
          </cell>
          <cell r="R589" t="str">
            <v>-</v>
          </cell>
          <cell r="S589">
            <v>5.86</v>
          </cell>
          <cell r="T589">
            <v>-0.63</v>
          </cell>
          <cell r="U589">
            <v>2.06</v>
          </cell>
          <cell r="V589">
            <v>-1.1499999999999999</v>
          </cell>
          <cell r="W589">
            <v>110</v>
          </cell>
          <cell r="X589">
            <v>4.8</v>
          </cell>
          <cell r="Y589">
            <v>106.1</v>
          </cell>
          <cell r="Z589">
            <v>1.5</v>
          </cell>
          <cell r="AA589">
            <v>216.2</v>
          </cell>
          <cell r="AB589">
            <v>42.7</v>
          </cell>
          <cell r="AC589">
            <v>353.3</v>
          </cell>
          <cell r="AD589">
            <v>159</v>
          </cell>
        </row>
        <row r="590">
          <cell r="B590" t="str">
            <v>金融業，保険業</v>
          </cell>
          <cell r="C590">
            <v>107.5</v>
          </cell>
          <cell r="D590">
            <v>6.2</v>
          </cell>
          <cell r="E590">
            <v>109.5</v>
          </cell>
          <cell r="F590">
            <v>6.2</v>
          </cell>
          <cell r="G590">
            <v>110.6</v>
          </cell>
          <cell r="H590">
            <v>9</v>
          </cell>
          <cell r="I590">
            <v>102.3</v>
          </cell>
          <cell r="J590">
            <v>27.4</v>
          </cell>
          <cell r="K590">
            <v>103.4</v>
          </cell>
          <cell r="L590">
            <v>31.4</v>
          </cell>
          <cell r="M590">
            <v>27.3</v>
          </cell>
          <cell r="N590">
            <v>-81.2</v>
          </cell>
          <cell r="O590">
            <v>170</v>
          </cell>
          <cell r="P590">
            <v>7.2</v>
          </cell>
          <cell r="Q590" t="str">
            <v>-</v>
          </cell>
          <cell r="R590" t="str">
            <v>-</v>
          </cell>
          <cell r="S590">
            <v>18.62</v>
          </cell>
          <cell r="T590">
            <v>16.079999999999998</v>
          </cell>
          <cell r="U590">
            <v>4.6900000000000004</v>
          </cell>
          <cell r="V590">
            <v>4.41</v>
          </cell>
          <cell r="W590">
            <v>103.3</v>
          </cell>
          <cell r="X590">
            <v>2.8</v>
          </cell>
          <cell r="Y590">
            <v>105.2</v>
          </cell>
          <cell r="Z590">
            <v>2.7</v>
          </cell>
          <cell r="AA590">
            <v>35.5</v>
          </cell>
          <cell r="AB590">
            <v>-83.4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156.30000000000001</v>
          </cell>
          <cell r="D591">
            <v>3.1</v>
          </cell>
          <cell r="E591">
            <v>156.80000000000001</v>
          </cell>
          <cell r="F591">
            <v>3.2</v>
          </cell>
          <cell r="G591">
            <v>161.5</v>
          </cell>
          <cell r="H591">
            <v>5.6</v>
          </cell>
          <cell r="I591">
            <v>74.2</v>
          </cell>
          <cell r="J591">
            <v>-41.7</v>
          </cell>
          <cell r="K591">
            <v>75.400000000000006</v>
          </cell>
          <cell r="L591">
            <v>-40.299999999999997</v>
          </cell>
          <cell r="M591">
            <v>0</v>
          </cell>
          <cell r="N591">
            <v>-100</v>
          </cell>
          <cell r="O591">
            <v>115.6</v>
          </cell>
          <cell r="P591">
            <v>132.6</v>
          </cell>
          <cell r="Q591" t="str">
            <v>-</v>
          </cell>
          <cell r="R591" t="str">
            <v>-</v>
          </cell>
          <cell r="S591">
            <v>9.48</v>
          </cell>
          <cell r="T591">
            <v>6.14</v>
          </cell>
          <cell r="U591">
            <v>2.2799999999999998</v>
          </cell>
          <cell r="V591">
            <v>-1.73</v>
          </cell>
          <cell r="W591">
            <v>150.1</v>
          </cell>
          <cell r="X591">
            <v>-0.3</v>
          </cell>
          <cell r="Y591">
            <v>150.6</v>
          </cell>
          <cell r="Z591">
            <v>-0.2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98.8</v>
          </cell>
          <cell r="D592">
            <v>3</v>
          </cell>
          <cell r="E592">
            <v>104.3</v>
          </cell>
          <cell r="F592">
            <v>2.1</v>
          </cell>
          <cell r="G592">
            <v>106.6</v>
          </cell>
          <cell r="H592">
            <v>2.9</v>
          </cell>
          <cell r="I592">
            <v>103.8</v>
          </cell>
          <cell r="J592">
            <v>10.8</v>
          </cell>
          <cell r="K592">
            <v>96.3</v>
          </cell>
          <cell r="L592">
            <v>2.2999999999999998</v>
          </cell>
          <cell r="M592">
            <v>444</v>
          </cell>
          <cell r="N592">
            <v>484.2</v>
          </cell>
          <cell r="O592">
            <v>56.5</v>
          </cell>
          <cell r="P592">
            <v>-40.799999999999997</v>
          </cell>
          <cell r="Q592" t="str">
            <v>-</v>
          </cell>
          <cell r="R592" t="str">
            <v>-</v>
          </cell>
          <cell r="S592">
            <v>0.14000000000000001</v>
          </cell>
          <cell r="T592">
            <v>-3.51</v>
          </cell>
          <cell r="U592">
            <v>0.14000000000000001</v>
          </cell>
          <cell r="V592">
            <v>0.14000000000000001</v>
          </cell>
          <cell r="W592">
            <v>94.9</v>
          </cell>
          <cell r="X592">
            <v>-0.3</v>
          </cell>
          <cell r="Y592">
            <v>100.2</v>
          </cell>
          <cell r="Z592">
            <v>-1.3</v>
          </cell>
          <cell r="AA592">
            <v>3.9</v>
          </cell>
          <cell r="AB592">
            <v>-90.1</v>
          </cell>
          <cell r="AC592">
            <v>6.4</v>
          </cell>
          <cell r="AD592">
            <v>0</v>
          </cell>
        </row>
        <row r="593">
          <cell r="B593" t="str">
            <v>宿泊業，飲食サービス業</v>
          </cell>
          <cell r="C593">
            <v>110.7</v>
          </cell>
          <cell r="D593">
            <v>-9.6</v>
          </cell>
          <cell r="E593">
            <v>111</v>
          </cell>
          <cell r="F593">
            <v>-9.5</v>
          </cell>
          <cell r="G593">
            <v>111.8</v>
          </cell>
          <cell r="H593">
            <v>-9</v>
          </cell>
          <cell r="I593">
            <v>108.3</v>
          </cell>
          <cell r="J593">
            <v>-10.7</v>
          </cell>
          <cell r="K593">
            <v>106.8</v>
          </cell>
          <cell r="L593">
            <v>-10.9</v>
          </cell>
          <cell r="M593">
            <v>178.6</v>
          </cell>
          <cell r="N593">
            <v>-3.8</v>
          </cell>
          <cell r="O593">
            <v>114.2</v>
          </cell>
          <cell r="P593">
            <v>31.9</v>
          </cell>
          <cell r="Q593" t="str">
            <v>-</v>
          </cell>
          <cell r="R593" t="str">
            <v>-</v>
          </cell>
          <cell r="S593">
            <v>3.02</v>
          </cell>
          <cell r="T593">
            <v>-3.61</v>
          </cell>
          <cell r="U593">
            <v>2.4900000000000002</v>
          </cell>
          <cell r="V593">
            <v>1.0900000000000001</v>
          </cell>
          <cell r="W593">
            <v>106.3</v>
          </cell>
          <cell r="X593">
            <v>-12.5</v>
          </cell>
          <cell r="Y593">
            <v>106.6</v>
          </cell>
          <cell r="Z593">
            <v>-12.4</v>
          </cell>
          <cell r="AA593">
            <v>70.2</v>
          </cell>
          <cell r="AB593">
            <v>-35.700000000000003</v>
          </cell>
          <cell r="AC593">
            <v>42.9</v>
          </cell>
          <cell r="AD593">
            <v>-21.4</v>
          </cell>
        </row>
        <row r="594">
          <cell r="B594" t="str">
            <v>生活関連サービス業，娯楽業</v>
          </cell>
          <cell r="C594">
            <v>101</v>
          </cell>
          <cell r="D594">
            <v>-20.6</v>
          </cell>
          <cell r="E594">
            <v>101.3</v>
          </cell>
          <cell r="F594">
            <v>-20.5</v>
          </cell>
          <cell r="G594">
            <v>103.8</v>
          </cell>
          <cell r="H594">
            <v>-20.100000000000001</v>
          </cell>
          <cell r="I594">
            <v>88.4</v>
          </cell>
          <cell r="J594">
            <v>-31.1</v>
          </cell>
          <cell r="K594">
            <v>87.5</v>
          </cell>
          <cell r="L594">
            <v>-31.6</v>
          </cell>
          <cell r="M594">
            <v>175</v>
          </cell>
          <cell r="N594">
            <v>7.7</v>
          </cell>
          <cell r="O594">
            <v>60.6</v>
          </cell>
          <cell r="P594">
            <v>-15.2</v>
          </cell>
          <cell r="Q594" t="str">
            <v>-</v>
          </cell>
          <cell r="R594" t="str">
            <v>-</v>
          </cell>
          <cell r="S594">
            <v>2.21</v>
          </cell>
          <cell r="T594">
            <v>-2.71</v>
          </cell>
          <cell r="U594">
            <v>6.16</v>
          </cell>
          <cell r="V594">
            <v>1.72</v>
          </cell>
          <cell r="W594">
            <v>97</v>
          </cell>
          <cell r="X594">
            <v>-23.2</v>
          </cell>
          <cell r="Y594">
            <v>97.3</v>
          </cell>
          <cell r="Z594">
            <v>-23.1</v>
          </cell>
          <cell r="AA594">
            <v>28.3</v>
          </cell>
          <cell r="AB594">
            <v>-48.7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121.5</v>
          </cell>
          <cell r="D595">
            <v>-12.3</v>
          </cell>
          <cell r="E595">
            <v>124.4</v>
          </cell>
          <cell r="F595">
            <v>-13</v>
          </cell>
          <cell r="G595">
            <v>124.8</v>
          </cell>
          <cell r="H595">
            <v>-9.1999999999999993</v>
          </cell>
          <cell r="I595">
            <v>132.9</v>
          </cell>
          <cell r="J595">
            <v>-17.399999999999999</v>
          </cell>
          <cell r="K595">
            <v>133.30000000000001</v>
          </cell>
          <cell r="L595">
            <v>-15.7</v>
          </cell>
          <cell r="M595">
            <v>50</v>
          </cell>
          <cell r="N595">
            <v>-89.5</v>
          </cell>
          <cell r="O595">
            <v>116.4</v>
          </cell>
          <cell r="P595">
            <v>15</v>
          </cell>
          <cell r="Q595" t="str">
            <v>-</v>
          </cell>
          <cell r="R595" t="str">
            <v>-</v>
          </cell>
          <cell r="S595">
            <v>1.99</v>
          </cell>
          <cell r="T595">
            <v>-7.28</v>
          </cell>
          <cell r="U595">
            <v>10.81</v>
          </cell>
          <cell r="V595">
            <v>7.75</v>
          </cell>
          <cell r="W595">
            <v>116.7</v>
          </cell>
          <cell r="X595">
            <v>-15.2</v>
          </cell>
          <cell r="Y595">
            <v>119.5</v>
          </cell>
          <cell r="Z595">
            <v>-15.8</v>
          </cell>
          <cell r="AA595">
            <v>54.4</v>
          </cell>
          <cell r="AB595">
            <v>-95.7</v>
          </cell>
          <cell r="AC595">
            <v>12.6</v>
          </cell>
          <cell r="AD595">
            <v>0</v>
          </cell>
        </row>
        <row r="596">
          <cell r="B596" t="str">
            <v>医療，福祉</v>
          </cell>
          <cell r="C596">
            <v>81.8</v>
          </cell>
          <cell r="D596">
            <v>-10.1</v>
          </cell>
          <cell r="E596">
            <v>85</v>
          </cell>
          <cell r="F596">
            <v>-10.3</v>
          </cell>
          <cell r="G596">
            <v>85.7</v>
          </cell>
          <cell r="H596">
            <v>-6.9</v>
          </cell>
          <cell r="I596">
            <v>87.2</v>
          </cell>
          <cell r="J596">
            <v>-6.8</v>
          </cell>
          <cell r="K596">
            <v>88</v>
          </cell>
          <cell r="L596">
            <v>-6</v>
          </cell>
          <cell r="M596">
            <v>30.8</v>
          </cell>
          <cell r="N596">
            <v>-63.6</v>
          </cell>
          <cell r="O596">
            <v>92.1</v>
          </cell>
          <cell r="P596">
            <v>8.1</v>
          </cell>
          <cell r="Q596" t="str">
            <v>-</v>
          </cell>
          <cell r="R596" t="str">
            <v>-</v>
          </cell>
          <cell r="S596">
            <v>2.11</v>
          </cell>
          <cell r="T596">
            <v>-0.19</v>
          </cell>
          <cell r="U596">
            <v>1.9</v>
          </cell>
          <cell r="V596">
            <v>-1.46</v>
          </cell>
          <cell r="W596">
            <v>78.599999999999994</v>
          </cell>
          <cell r="X596">
            <v>-13.1</v>
          </cell>
          <cell r="Y596">
            <v>81.7</v>
          </cell>
          <cell r="Z596">
            <v>-13.2</v>
          </cell>
          <cell r="AA596">
            <v>43.2</v>
          </cell>
          <cell r="AB596">
            <v>-82</v>
          </cell>
          <cell r="AC596">
            <v>35.6</v>
          </cell>
          <cell r="AD596">
            <v>-0.8</v>
          </cell>
        </row>
        <row r="597">
          <cell r="B597" t="str">
            <v>複合サービス事業</v>
          </cell>
          <cell r="C597">
            <v>117.9</v>
          </cell>
          <cell r="D597">
            <v>32.9</v>
          </cell>
          <cell r="E597">
            <v>125.9</v>
          </cell>
          <cell r="F597">
            <v>32.9</v>
          </cell>
          <cell r="G597">
            <v>125.4</v>
          </cell>
          <cell r="H597">
            <v>29.4</v>
          </cell>
          <cell r="I597">
            <v>125.3</v>
          </cell>
          <cell r="J597">
            <v>40.299999999999997</v>
          </cell>
          <cell r="K597">
            <v>124.7</v>
          </cell>
          <cell r="L597">
            <v>36.6</v>
          </cell>
          <cell r="M597">
            <v>148.4</v>
          </cell>
          <cell r="N597">
            <v>1050.4000000000001</v>
          </cell>
          <cell r="O597">
            <v>194.5</v>
          </cell>
          <cell r="P597">
            <v>37.6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2.0299999999999998</v>
          </cell>
          <cell r="V597">
            <v>2.0299999999999998</v>
          </cell>
          <cell r="W597">
            <v>113.3</v>
          </cell>
          <cell r="X597">
            <v>28.6</v>
          </cell>
          <cell r="Y597">
            <v>120.9</v>
          </cell>
          <cell r="Z597">
            <v>28.6</v>
          </cell>
          <cell r="AA597">
            <v>142.30000000000001</v>
          </cell>
          <cell r="AB597">
            <v>637.29999999999995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92.4</v>
          </cell>
          <cell r="D598">
            <v>-3.2</v>
          </cell>
          <cell r="E598">
            <v>94.2</v>
          </cell>
          <cell r="F598">
            <v>-4.3</v>
          </cell>
          <cell r="G598">
            <v>95.1</v>
          </cell>
          <cell r="H598">
            <v>-3.2</v>
          </cell>
          <cell r="I598">
            <v>92</v>
          </cell>
          <cell r="J598">
            <v>-6.4</v>
          </cell>
          <cell r="K598">
            <v>93.1</v>
          </cell>
          <cell r="L598">
            <v>-5.5</v>
          </cell>
          <cell r="M598">
            <v>61.3</v>
          </cell>
          <cell r="N598">
            <v>-34.4</v>
          </cell>
          <cell r="O598">
            <v>108</v>
          </cell>
          <cell r="P598">
            <v>3.7</v>
          </cell>
          <cell r="Q598" t="str">
            <v>-</v>
          </cell>
          <cell r="R598" t="str">
            <v>-</v>
          </cell>
          <cell r="S598">
            <v>5.23</v>
          </cell>
          <cell r="T598">
            <v>0.75</v>
          </cell>
          <cell r="U598">
            <v>4.24</v>
          </cell>
          <cell r="V598">
            <v>0.08</v>
          </cell>
          <cell r="W598">
            <v>88.8</v>
          </cell>
          <cell r="X598">
            <v>-6.3</v>
          </cell>
          <cell r="Y598">
            <v>90.5</v>
          </cell>
          <cell r="Z598">
            <v>-7.4</v>
          </cell>
          <cell r="AA598">
            <v>66.8</v>
          </cell>
          <cell r="AB598">
            <v>-36.4</v>
          </cell>
          <cell r="AC598">
            <v>38.200000000000003</v>
          </cell>
          <cell r="AD598">
            <v>712.8</v>
          </cell>
        </row>
        <row r="599">
          <cell r="B599" t="str">
            <v>食料品・たばこ</v>
          </cell>
          <cell r="C599">
            <v>100.6</v>
          </cell>
          <cell r="D599">
            <v>-7.9</v>
          </cell>
          <cell r="E599">
            <v>102.3</v>
          </cell>
          <cell r="F599">
            <v>-9.9</v>
          </cell>
          <cell r="G599">
            <v>103.1</v>
          </cell>
          <cell r="H599">
            <v>-8.9</v>
          </cell>
          <cell r="I599">
            <v>99.1</v>
          </cell>
          <cell r="J599">
            <v>-0.9</v>
          </cell>
          <cell r="K599">
            <v>100.8</v>
          </cell>
          <cell r="L599">
            <v>-1.1000000000000001</v>
          </cell>
          <cell r="M599">
            <v>60.9</v>
          </cell>
          <cell r="N599">
            <v>7.8</v>
          </cell>
          <cell r="O599">
            <v>105.2</v>
          </cell>
          <cell r="P599">
            <v>13.1</v>
          </cell>
          <cell r="Q599" t="str">
            <v>-</v>
          </cell>
          <cell r="R599" t="str">
            <v>-</v>
          </cell>
          <cell r="S599">
            <v>0.61</v>
          </cell>
          <cell r="T599">
            <v>-2.04</v>
          </cell>
          <cell r="U599">
            <v>0.8</v>
          </cell>
          <cell r="V599">
            <v>-0.64</v>
          </cell>
          <cell r="W599">
            <v>96.6</v>
          </cell>
          <cell r="X599">
            <v>-10.9</v>
          </cell>
          <cell r="Y599">
            <v>98.3</v>
          </cell>
          <cell r="Z599">
            <v>-12.8</v>
          </cell>
          <cell r="AA599">
            <v>75.2</v>
          </cell>
          <cell r="AB599">
            <v>-39.4</v>
          </cell>
          <cell r="AC599">
            <v>37.4</v>
          </cell>
          <cell r="AD599">
            <v>0</v>
          </cell>
        </row>
        <row r="600">
          <cell r="B600" t="str">
            <v>繊維工業</v>
          </cell>
          <cell r="C600">
            <v>145.1</v>
          </cell>
          <cell r="D600">
            <v>80</v>
          </cell>
          <cell r="E600">
            <v>155</v>
          </cell>
          <cell r="F600">
            <v>80</v>
          </cell>
          <cell r="G600">
            <v>147.30000000000001</v>
          </cell>
          <cell r="H600">
            <v>69.900000000000006</v>
          </cell>
          <cell r="I600">
            <v>144.4</v>
          </cell>
          <cell r="J600">
            <v>70.7</v>
          </cell>
          <cell r="K600">
            <v>138.4</v>
          </cell>
          <cell r="L600">
            <v>62.8</v>
          </cell>
          <cell r="M600">
            <v>1340</v>
          </cell>
          <cell r="N600">
            <v>0</v>
          </cell>
          <cell r="O600">
            <v>68</v>
          </cell>
          <cell r="P600">
            <v>275.7</v>
          </cell>
          <cell r="Q600" t="str">
            <v>-</v>
          </cell>
          <cell r="R600" t="str">
            <v>-</v>
          </cell>
          <cell r="S600">
            <v>12.5</v>
          </cell>
          <cell r="T600">
            <v>12.5</v>
          </cell>
          <cell r="U600">
            <v>4.6900000000000004</v>
          </cell>
          <cell r="V600">
            <v>4.6900000000000004</v>
          </cell>
          <cell r="W600">
            <v>139.4</v>
          </cell>
          <cell r="X600">
            <v>74.3</v>
          </cell>
          <cell r="Y600">
            <v>148.9</v>
          </cell>
          <cell r="Z600">
            <v>74.2</v>
          </cell>
          <cell r="AA600">
            <v>1261.5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235.6</v>
          </cell>
          <cell r="D601">
            <v>11.3</v>
          </cell>
          <cell r="E601">
            <v>240.7</v>
          </cell>
          <cell r="F601">
            <v>13.9</v>
          </cell>
          <cell r="G601">
            <v>244.1</v>
          </cell>
          <cell r="H601">
            <v>13.7</v>
          </cell>
          <cell r="I601">
            <v>212.5</v>
          </cell>
          <cell r="J601">
            <v>20.3</v>
          </cell>
          <cell r="K601">
            <v>208.9</v>
          </cell>
          <cell r="L601">
            <v>17</v>
          </cell>
          <cell r="M601">
            <v>427.3</v>
          </cell>
          <cell r="N601">
            <v>571.9</v>
          </cell>
          <cell r="O601">
            <v>271.2</v>
          </cell>
          <cell r="P601">
            <v>283.10000000000002</v>
          </cell>
          <cell r="Q601" t="str">
            <v>-</v>
          </cell>
          <cell r="R601" t="str">
            <v>-</v>
          </cell>
          <cell r="S601">
            <v>0</v>
          </cell>
          <cell r="T601">
            <v>-6.17</v>
          </cell>
          <cell r="U601">
            <v>0</v>
          </cell>
          <cell r="V601">
            <v>-2.4700000000000002</v>
          </cell>
          <cell r="W601">
            <v>226.3</v>
          </cell>
          <cell r="X601">
            <v>7.7</v>
          </cell>
          <cell r="Y601">
            <v>231.2</v>
          </cell>
          <cell r="Z601">
            <v>10.1</v>
          </cell>
          <cell r="AA601">
            <v>80.7</v>
          </cell>
          <cell r="AB601">
            <v>28.3</v>
          </cell>
          <cell r="AC601">
            <v>25.7</v>
          </cell>
          <cell r="AD601">
            <v>-64.5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69.7</v>
          </cell>
          <cell r="D603">
            <v>-6.8</v>
          </cell>
          <cell r="E603">
            <v>84.8</v>
          </cell>
          <cell r="F603">
            <v>-6.8</v>
          </cell>
          <cell r="G603">
            <v>84.9</v>
          </cell>
          <cell r="H603">
            <v>-6.7</v>
          </cell>
          <cell r="I603">
            <v>96.1</v>
          </cell>
          <cell r="J603">
            <v>-0.5</v>
          </cell>
          <cell r="K603">
            <v>96.7</v>
          </cell>
          <cell r="L603">
            <v>-0.4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</v>
          </cell>
          <cell r="X603">
            <v>-9.8000000000000007</v>
          </cell>
          <cell r="Y603">
            <v>81.5</v>
          </cell>
          <cell r="Z603">
            <v>-9.8000000000000007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97.9</v>
          </cell>
          <cell r="D604">
            <v>11.3</v>
          </cell>
          <cell r="E604">
            <v>114</v>
          </cell>
          <cell r="F604">
            <v>11.2</v>
          </cell>
          <cell r="G604">
            <v>115.9</v>
          </cell>
          <cell r="H604">
            <v>13</v>
          </cell>
          <cell r="I604">
            <v>100.8</v>
          </cell>
          <cell r="J604">
            <v>9.1999999999999993</v>
          </cell>
          <cell r="K604">
            <v>102.3</v>
          </cell>
          <cell r="L604">
            <v>11.1</v>
          </cell>
          <cell r="M604">
            <v>38.200000000000003</v>
          </cell>
          <cell r="N604">
            <v>-58.1</v>
          </cell>
          <cell r="O604">
            <v>146.69999999999999</v>
          </cell>
          <cell r="P604">
            <v>-3.3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94</v>
          </cell>
          <cell r="X604">
            <v>7.6</v>
          </cell>
          <cell r="Y604">
            <v>109.5</v>
          </cell>
          <cell r="Z604">
            <v>7.6</v>
          </cell>
          <cell r="AA604">
            <v>40.4</v>
          </cell>
          <cell r="AB604">
            <v>-55.7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106.1</v>
          </cell>
          <cell r="D605">
            <v>41.1</v>
          </cell>
          <cell r="E605">
            <v>115.2</v>
          </cell>
          <cell r="F605">
            <v>41.3</v>
          </cell>
          <cell r="G605">
            <v>115.8</v>
          </cell>
          <cell r="H605">
            <v>49.6</v>
          </cell>
          <cell r="I605">
            <v>90.1</v>
          </cell>
          <cell r="J605">
            <v>31.7</v>
          </cell>
          <cell r="K605">
            <v>90.7</v>
          </cell>
          <cell r="L605">
            <v>40.200000000000003</v>
          </cell>
          <cell r="M605">
            <v>9.1</v>
          </cell>
          <cell r="N605">
            <v>-98</v>
          </cell>
          <cell r="O605">
            <v>83.7</v>
          </cell>
          <cell r="P605">
            <v>13.9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22.64</v>
          </cell>
          <cell r="V605">
            <v>22.64</v>
          </cell>
          <cell r="W605">
            <v>101.9</v>
          </cell>
          <cell r="X605">
            <v>36.4</v>
          </cell>
          <cell r="Y605">
            <v>110.7</v>
          </cell>
          <cell r="Z605">
            <v>36.799999999999997</v>
          </cell>
          <cell r="AA605">
            <v>79.3</v>
          </cell>
          <cell r="AB605">
            <v>-55.4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165.3</v>
          </cell>
          <cell r="D606">
            <v>-13.1</v>
          </cell>
          <cell r="E606">
            <v>160.19999999999999</v>
          </cell>
          <cell r="F606">
            <v>-20.9</v>
          </cell>
          <cell r="G606">
            <v>157.6</v>
          </cell>
          <cell r="H606">
            <v>-15.5</v>
          </cell>
          <cell r="I606">
            <v>169.9</v>
          </cell>
          <cell r="J606">
            <v>-23.1</v>
          </cell>
          <cell r="K606">
            <v>168.9</v>
          </cell>
          <cell r="L606">
            <v>-20.399999999999999</v>
          </cell>
          <cell r="M606">
            <v>266.7</v>
          </cell>
          <cell r="N606">
            <v>-78.900000000000006</v>
          </cell>
          <cell r="O606">
            <v>411.6</v>
          </cell>
          <cell r="P606">
            <v>652.5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0.76</v>
          </cell>
          <cell r="V606">
            <v>0.76</v>
          </cell>
          <cell r="W606">
            <v>158.80000000000001</v>
          </cell>
          <cell r="X606">
            <v>-16</v>
          </cell>
          <cell r="Y606">
            <v>153.9</v>
          </cell>
          <cell r="Z606">
            <v>-23.5</v>
          </cell>
          <cell r="AA606">
            <v>478</v>
          </cell>
          <cell r="AB606">
            <v>-78.7</v>
          </cell>
          <cell r="AC606">
            <v>61.2</v>
          </cell>
          <cell r="AD606">
            <v>0</v>
          </cell>
        </row>
        <row r="607">
          <cell r="B607" t="str">
            <v>ゴム製品</v>
          </cell>
          <cell r="C607">
            <v>115.7</v>
          </cell>
          <cell r="D607">
            <v>5</v>
          </cell>
          <cell r="E607">
            <v>127.2</v>
          </cell>
          <cell r="F607">
            <v>5</v>
          </cell>
          <cell r="G607">
            <v>126.6</v>
          </cell>
          <cell r="H607">
            <v>5</v>
          </cell>
          <cell r="I607">
            <v>117.8</v>
          </cell>
          <cell r="J607">
            <v>6.2</v>
          </cell>
          <cell r="K607">
            <v>117</v>
          </cell>
          <cell r="L607">
            <v>6.6</v>
          </cell>
          <cell r="M607">
            <v>185.7</v>
          </cell>
          <cell r="N607">
            <v>-13.3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-4.76</v>
          </cell>
          <cell r="W607">
            <v>111.1</v>
          </cell>
          <cell r="X607">
            <v>1.6</v>
          </cell>
          <cell r="Y607">
            <v>122.2</v>
          </cell>
          <cell r="Z607">
            <v>1.5</v>
          </cell>
          <cell r="AA607">
            <v>171.9</v>
          </cell>
          <cell r="AB607">
            <v>8.1999999999999993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92.3</v>
          </cell>
          <cell r="D608">
            <v>2.4</v>
          </cell>
          <cell r="E608">
            <v>90.1</v>
          </cell>
          <cell r="F608">
            <v>-2.1</v>
          </cell>
          <cell r="G608">
            <v>91.8</v>
          </cell>
          <cell r="H608">
            <v>-3.2</v>
          </cell>
          <cell r="I608">
            <v>89.4</v>
          </cell>
          <cell r="J608">
            <v>19.8</v>
          </cell>
          <cell r="K608">
            <v>90.5</v>
          </cell>
          <cell r="L608">
            <v>18.5</v>
          </cell>
          <cell r="M608">
            <v>50</v>
          </cell>
          <cell r="N608">
            <v>400</v>
          </cell>
          <cell r="O608">
            <v>26</v>
          </cell>
          <cell r="P608">
            <v>-51.3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88.7</v>
          </cell>
          <cell r="X608">
            <v>-0.9</v>
          </cell>
          <cell r="Y608">
            <v>86.6</v>
          </cell>
          <cell r="Z608">
            <v>-5.3</v>
          </cell>
          <cell r="AA608">
            <v>40.5</v>
          </cell>
          <cell r="AB608">
            <v>382.1</v>
          </cell>
          <cell r="AC608">
            <v>108.1</v>
          </cell>
          <cell r="AD608">
            <v>528.5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124.4</v>
          </cell>
          <cell r="D611">
            <v>53.2</v>
          </cell>
          <cell r="E611">
            <v>127.8</v>
          </cell>
          <cell r="F611">
            <v>53.2</v>
          </cell>
          <cell r="G611">
            <v>112.2</v>
          </cell>
          <cell r="H611">
            <v>40.299999999999997</v>
          </cell>
          <cell r="I611">
            <v>127</v>
          </cell>
          <cell r="J611">
            <v>74</v>
          </cell>
          <cell r="K611">
            <v>112.6</v>
          </cell>
          <cell r="L611">
            <v>63.2</v>
          </cell>
          <cell r="M611">
            <v>5233.3</v>
          </cell>
          <cell r="N611">
            <v>256.8</v>
          </cell>
          <cell r="O611">
            <v>675.7</v>
          </cell>
          <cell r="P611">
            <v>-9</v>
          </cell>
          <cell r="Q611" t="str">
            <v>-</v>
          </cell>
          <cell r="R611" t="str">
            <v>-</v>
          </cell>
          <cell r="S611">
            <v>3.67</v>
          </cell>
          <cell r="T611">
            <v>-0.73</v>
          </cell>
          <cell r="U611">
            <v>7.14</v>
          </cell>
          <cell r="V611">
            <v>6.74</v>
          </cell>
          <cell r="W611">
            <v>119.5</v>
          </cell>
          <cell r="X611">
            <v>48.3</v>
          </cell>
          <cell r="Y611">
            <v>122.8</v>
          </cell>
          <cell r="Z611">
            <v>48.3</v>
          </cell>
          <cell r="AA611">
            <v>1092.7</v>
          </cell>
          <cell r="AB611">
            <v>270.3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97.3</v>
          </cell>
          <cell r="D614">
            <v>-32.1</v>
          </cell>
          <cell r="E614">
            <v>106.1</v>
          </cell>
          <cell r="F614">
            <v>-25.5</v>
          </cell>
          <cell r="G614">
            <v>105</v>
          </cell>
          <cell r="H614">
            <v>-23.2</v>
          </cell>
          <cell r="I614">
            <v>108</v>
          </cell>
          <cell r="J614">
            <v>-17.600000000000001</v>
          </cell>
          <cell r="K614">
            <v>107.2</v>
          </cell>
          <cell r="L614">
            <v>-15.3</v>
          </cell>
          <cell r="M614">
            <v>0</v>
          </cell>
          <cell r="N614">
            <v>0</v>
          </cell>
          <cell r="O614">
            <v>39.5</v>
          </cell>
          <cell r="P614">
            <v>-56.6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-1.74</v>
          </cell>
          <cell r="W614">
            <v>93.5</v>
          </cell>
          <cell r="X614">
            <v>-34.299999999999997</v>
          </cell>
          <cell r="Y614">
            <v>101.9</v>
          </cell>
          <cell r="Z614">
            <v>-27.9</v>
          </cell>
          <cell r="AA614">
            <v>0</v>
          </cell>
          <cell r="AB614">
            <v>0</v>
          </cell>
          <cell r="AC614">
            <v>0</v>
          </cell>
          <cell r="AD614">
            <v>-100</v>
          </cell>
        </row>
        <row r="615">
          <cell r="B615" t="str">
            <v>電子・デバイス</v>
          </cell>
          <cell r="C615">
            <v>90</v>
          </cell>
          <cell r="D615">
            <v>2.5</v>
          </cell>
          <cell r="E615">
            <v>92.5</v>
          </cell>
          <cell r="F615">
            <v>2.5</v>
          </cell>
          <cell r="G615">
            <v>93.7</v>
          </cell>
          <cell r="H615">
            <v>5</v>
          </cell>
          <cell r="I615">
            <v>88</v>
          </cell>
          <cell r="J615">
            <v>-8.1999999999999993</v>
          </cell>
          <cell r="K615">
            <v>89</v>
          </cell>
          <cell r="L615">
            <v>-6.9</v>
          </cell>
          <cell r="M615">
            <v>15.4</v>
          </cell>
          <cell r="N615">
            <v>-87.5</v>
          </cell>
          <cell r="O615">
            <v>221.5</v>
          </cell>
          <cell r="P615">
            <v>104</v>
          </cell>
          <cell r="Q615" t="str">
            <v>-</v>
          </cell>
          <cell r="R615" t="str">
            <v>-</v>
          </cell>
          <cell r="S615">
            <v>0</v>
          </cell>
          <cell r="T615">
            <v>-3.13</v>
          </cell>
          <cell r="U615">
            <v>1.45</v>
          </cell>
          <cell r="V615">
            <v>1.45</v>
          </cell>
          <cell r="W615">
            <v>86.5</v>
          </cell>
          <cell r="X615">
            <v>-0.8</v>
          </cell>
          <cell r="Y615">
            <v>88.9</v>
          </cell>
          <cell r="Z615">
            <v>-0.8</v>
          </cell>
          <cell r="AA615">
            <v>10.4</v>
          </cell>
          <cell r="AB615">
            <v>-93.4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92.1</v>
          </cell>
          <cell r="D616">
            <v>10.8</v>
          </cell>
          <cell r="E616">
            <v>92.3</v>
          </cell>
          <cell r="F616">
            <v>10.8</v>
          </cell>
          <cell r="G616">
            <v>92.5</v>
          </cell>
          <cell r="H616">
            <v>11.7</v>
          </cell>
          <cell r="I616">
            <v>88.6</v>
          </cell>
          <cell r="J616">
            <v>-2.7</v>
          </cell>
          <cell r="K616">
            <v>88.9</v>
          </cell>
          <cell r="L616">
            <v>-2</v>
          </cell>
          <cell r="M616">
            <v>0</v>
          </cell>
          <cell r="N616">
            <v>-100</v>
          </cell>
          <cell r="O616">
            <v>5.7</v>
          </cell>
          <cell r="P616">
            <v>-70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-1.47</v>
          </cell>
          <cell r="W616">
            <v>88.5</v>
          </cell>
          <cell r="X616">
            <v>7.3</v>
          </cell>
          <cell r="Y616">
            <v>88.7</v>
          </cell>
          <cell r="Z616">
            <v>7.3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86.2</v>
          </cell>
          <cell r="D618">
            <v>-8.1999999999999993</v>
          </cell>
          <cell r="E618">
            <v>89.7</v>
          </cell>
          <cell r="F618">
            <v>-8.3000000000000007</v>
          </cell>
          <cell r="G618">
            <v>91.4</v>
          </cell>
          <cell r="H618">
            <v>-6.8</v>
          </cell>
          <cell r="I618">
            <v>113.6</v>
          </cell>
          <cell r="J618">
            <v>-2.9</v>
          </cell>
          <cell r="K618">
            <v>115.9</v>
          </cell>
          <cell r="L618">
            <v>-1.9</v>
          </cell>
          <cell r="M618">
            <v>0</v>
          </cell>
          <cell r="N618">
            <v>-100</v>
          </cell>
          <cell r="O618">
            <v>3.6</v>
          </cell>
          <cell r="P618">
            <v>-78.3</v>
          </cell>
          <cell r="Q618" t="str">
            <v>-</v>
          </cell>
          <cell r="R618" t="str">
            <v>-</v>
          </cell>
          <cell r="S618">
            <v>0</v>
          </cell>
          <cell r="T618">
            <v>-7.41</v>
          </cell>
          <cell r="U618">
            <v>0</v>
          </cell>
          <cell r="V618">
            <v>0</v>
          </cell>
          <cell r="W618">
            <v>82.8</v>
          </cell>
          <cell r="X618">
            <v>-11.2</v>
          </cell>
          <cell r="Y618">
            <v>86.2</v>
          </cell>
          <cell r="Z618">
            <v>-11.2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105.2</v>
          </cell>
          <cell r="D619">
            <v>0.7</v>
          </cell>
          <cell r="E619">
            <v>107.3</v>
          </cell>
          <cell r="F619">
            <v>0.7</v>
          </cell>
          <cell r="G619">
            <v>109.8</v>
          </cell>
          <cell r="H619">
            <v>0.9</v>
          </cell>
          <cell r="I619">
            <v>90.9</v>
          </cell>
          <cell r="J619">
            <v>-12.8</v>
          </cell>
          <cell r="K619">
            <v>92.3</v>
          </cell>
          <cell r="L619">
            <v>-12.7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-66.599999999999994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-2.5299999999999998</v>
          </cell>
          <cell r="W619">
            <v>101.1</v>
          </cell>
          <cell r="X619">
            <v>-2.6</v>
          </cell>
          <cell r="Y619">
            <v>103.1</v>
          </cell>
          <cell r="Z619">
            <v>-2.6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148.80000000000001</v>
          </cell>
          <cell r="D620">
            <v>18.899999999999999</v>
          </cell>
          <cell r="E620">
            <v>164.5</v>
          </cell>
          <cell r="F620">
            <v>18.899999999999999</v>
          </cell>
          <cell r="G620">
            <v>164.6</v>
          </cell>
          <cell r="H620">
            <v>23.3</v>
          </cell>
          <cell r="I620">
            <v>151.4</v>
          </cell>
          <cell r="J620">
            <v>30.6</v>
          </cell>
          <cell r="K620">
            <v>137.30000000000001</v>
          </cell>
          <cell r="L620">
            <v>20.3</v>
          </cell>
          <cell r="M620">
            <v>13400</v>
          </cell>
          <cell r="N620">
            <v>688.2</v>
          </cell>
          <cell r="O620">
            <v>38.700000000000003</v>
          </cell>
          <cell r="P620">
            <v>416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142.9</v>
          </cell>
          <cell r="X620">
            <v>15.1</v>
          </cell>
          <cell r="Y620">
            <v>158</v>
          </cell>
          <cell r="Z620">
            <v>15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238.5</v>
          </cell>
          <cell r="D623">
            <v>87.5</v>
          </cell>
          <cell r="E623">
            <v>195.2</v>
          </cell>
          <cell r="F623">
            <v>56.7</v>
          </cell>
          <cell r="G623">
            <v>191.5</v>
          </cell>
          <cell r="H623">
            <v>59.6</v>
          </cell>
          <cell r="I623">
            <v>138.9</v>
          </cell>
          <cell r="J623">
            <v>22.7</v>
          </cell>
          <cell r="K623">
            <v>135.69999999999999</v>
          </cell>
          <cell r="L623">
            <v>23.8</v>
          </cell>
          <cell r="M623">
            <v>950</v>
          </cell>
          <cell r="N623">
            <v>-5</v>
          </cell>
          <cell r="O623">
            <v>44.2</v>
          </cell>
          <cell r="P623">
            <v>-23.3</v>
          </cell>
          <cell r="Q623" t="str">
            <v>-</v>
          </cell>
          <cell r="R623" t="str">
            <v>-</v>
          </cell>
          <cell r="S623">
            <v>0.8</v>
          </cell>
          <cell r="T623">
            <v>-9.36</v>
          </cell>
          <cell r="U623">
            <v>1.25</v>
          </cell>
          <cell r="V623">
            <v>-1.88</v>
          </cell>
          <cell r="W623">
            <v>229.1</v>
          </cell>
          <cell r="X623">
            <v>81.400000000000006</v>
          </cell>
          <cell r="Y623">
            <v>187.5</v>
          </cell>
          <cell r="Z623">
            <v>51.6</v>
          </cell>
          <cell r="AA623">
            <v>986.7</v>
          </cell>
          <cell r="AB623">
            <v>-11.8</v>
          </cell>
          <cell r="AC623">
            <v>1087.3</v>
          </cell>
          <cell r="AD623">
            <v>542.20000000000005</v>
          </cell>
        </row>
        <row r="624">
          <cell r="B624" t="str">
            <v>小売業</v>
          </cell>
          <cell r="C624">
            <v>106.3</v>
          </cell>
          <cell r="D624">
            <v>2.5</v>
          </cell>
          <cell r="E624">
            <v>105.1</v>
          </cell>
          <cell r="F624">
            <v>1.5</v>
          </cell>
          <cell r="G624">
            <v>103.9</v>
          </cell>
          <cell r="H624">
            <v>0.6</v>
          </cell>
          <cell r="I624">
            <v>94.5</v>
          </cell>
          <cell r="J624">
            <v>-1.6</v>
          </cell>
          <cell r="K624">
            <v>93.3</v>
          </cell>
          <cell r="L624">
            <v>-2.7</v>
          </cell>
          <cell r="M624">
            <v>158.80000000000001</v>
          </cell>
          <cell r="N624">
            <v>58.8</v>
          </cell>
          <cell r="O624">
            <v>134.19999999999999</v>
          </cell>
          <cell r="P624">
            <v>24.4</v>
          </cell>
          <cell r="Q624" t="str">
            <v>-</v>
          </cell>
          <cell r="R624" t="str">
            <v>-</v>
          </cell>
          <cell r="S624">
            <v>6.21</v>
          </cell>
          <cell r="T624">
            <v>0.1</v>
          </cell>
          <cell r="U624">
            <v>2.12</v>
          </cell>
          <cell r="V624">
            <v>-1.1000000000000001</v>
          </cell>
          <cell r="W624">
            <v>102.1</v>
          </cell>
          <cell r="X624">
            <v>-0.9</v>
          </cell>
          <cell r="Y624">
            <v>101</v>
          </cell>
          <cell r="Z624">
            <v>-1.8</v>
          </cell>
          <cell r="AA624">
            <v>187.7</v>
          </cell>
          <cell r="AB624">
            <v>63.9</v>
          </cell>
          <cell r="AC624">
            <v>194.1</v>
          </cell>
          <cell r="AD624">
            <v>64.8</v>
          </cell>
        </row>
        <row r="625">
          <cell r="B625" t="str">
            <v>宿泊業</v>
          </cell>
          <cell r="C625">
            <v>91.4</v>
          </cell>
          <cell r="D625">
            <v>-5.9</v>
          </cell>
          <cell r="E625">
            <v>89.5</v>
          </cell>
          <cell r="F625">
            <v>-6.9</v>
          </cell>
          <cell r="G625">
            <v>86</v>
          </cell>
          <cell r="H625">
            <v>-7.9</v>
          </cell>
          <cell r="I625">
            <v>105.8</v>
          </cell>
          <cell r="J625">
            <v>-0.8</v>
          </cell>
          <cell r="K625">
            <v>100.5</v>
          </cell>
          <cell r="L625">
            <v>-4.4000000000000004</v>
          </cell>
          <cell r="M625">
            <v>392.9</v>
          </cell>
          <cell r="N625">
            <v>139.1</v>
          </cell>
          <cell r="O625">
            <v>78.400000000000006</v>
          </cell>
          <cell r="P625">
            <v>-10</v>
          </cell>
          <cell r="Q625" t="str">
            <v>-</v>
          </cell>
          <cell r="R625" t="str">
            <v>-</v>
          </cell>
          <cell r="S625">
            <v>1.73</v>
          </cell>
          <cell r="T625">
            <v>-3.66</v>
          </cell>
          <cell r="U625">
            <v>10.71</v>
          </cell>
          <cell r="V625">
            <v>8.4</v>
          </cell>
          <cell r="W625">
            <v>87.8</v>
          </cell>
          <cell r="X625">
            <v>-8.9</v>
          </cell>
          <cell r="Y625">
            <v>86</v>
          </cell>
          <cell r="Z625">
            <v>-9.9</v>
          </cell>
          <cell r="AA625">
            <v>413.3</v>
          </cell>
          <cell r="AB625">
            <v>18.600000000000001</v>
          </cell>
          <cell r="AC625">
            <v>62.2</v>
          </cell>
          <cell r="AD625">
            <v>23.2</v>
          </cell>
        </row>
        <row r="626">
          <cell r="B626" t="str">
            <v>Ｍ一括分</v>
          </cell>
          <cell r="C626">
            <v>115.9</v>
          </cell>
          <cell r="D626">
            <v>-9.5</v>
          </cell>
          <cell r="E626">
            <v>116.4</v>
          </cell>
          <cell r="F626">
            <v>-9.5</v>
          </cell>
          <cell r="G626">
            <v>118</v>
          </cell>
          <cell r="H626">
            <v>-9</v>
          </cell>
          <cell r="I626">
            <v>109.7</v>
          </cell>
          <cell r="J626">
            <v>-11.7</v>
          </cell>
          <cell r="K626">
            <v>108.8</v>
          </cell>
          <cell r="L626">
            <v>-11.3</v>
          </cell>
          <cell r="M626">
            <v>150</v>
          </cell>
          <cell r="N626">
            <v>-22.2</v>
          </cell>
          <cell r="O626">
            <v>119.9</v>
          </cell>
          <cell r="P626">
            <v>38.5</v>
          </cell>
          <cell r="Q626" t="str">
            <v>-</v>
          </cell>
          <cell r="R626" t="str">
            <v>-</v>
          </cell>
          <cell r="S626">
            <v>3.17</v>
          </cell>
          <cell r="T626">
            <v>-3.67</v>
          </cell>
          <cell r="U626">
            <v>1.53</v>
          </cell>
          <cell r="V626">
            <v>0.28000000000000003</v>
          </cell>
          <cell r="W626">
            <v>111.3</v>
          </cell>
          <cell r="X626">
            <v>-12.5</v>
          </cell>
          <cell r="Y626">
            <v>111.8</v>
          </cell>
          <cell r="Z626">
            <v>-12.5</v>
          </cell>
          <cell r="AA626">
            <v>41.7</v>
          </cell>
          <cell r="AB626">
            <v>-48.4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70.900000000000006</v>
          </cell>
          <cell r="D627">
            <v>-6.8</v>
          </cell>
          <cell r="E627">
            <v>77.2</v>
          </cell>
          <cell r="F627">
            <v>-6.7</v>
          </cell>
          <cell r="G627">
            <v>77.7</v>
          </cell>
          <cell r="H627">
            <v>-0.6</v>
          </cell>
          <cell r="I627">
            <v>89.1</v>
          </cell>
          <cell r="J627">
            <v>-2.6</v>
          </cell>
          <cell r="K627">
            <v>90</v>
          </cell>
          <cell r="L627">
            <v>-1.5</v>
          </cell>
          <cell r="M627">
            <v>35.299999999999997</v>
          </cell>
          <cell r="N627">
            <v>-64.7</v>
          </cell>
          <cell r="O627">
            <v>93.4</v>
          </cell>
          <cell r="P627">
            <v>-15.9</v>
          </cell>
          <cell r="Q627" t="str">
            <v>-</v>
          </cell>
          <cell r="R627" t="str">
            <v>-</v>
          </cell>
          <cell r="S627">
            <v>3.29</v>
          </cell>
          <cell r="T627">
            <v>2.3199999999999998</v>
          </cell>
          <cell r="U627">
            <v>3.35</v>
          </cell>
          <cell r="V627">
            <v>2.14</v>
          </cell>
          <cell r="W627">
            <v>68.099999999999994</v>
          </cell>
          <cell r="X627">
            <v>-9.9</v>
          </cell>
          <cell r="Y627">
            <v>74.2</v>
          </cell>
          <cell r="Z627">
            <v>-9.6</v>
          </cell>
          <cell r="AA627">
            <v>54.5</v>
          </cell>
          <cell r="AB627">
            <v>-81.5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86.3</v>
          </cell>
          <cell r="D628">
            <v>-7.8</v>
          </cell>
          <cell r="E628">
            <v>86.1</v>
          </cell>
          <cell r="F628">
            <v>-7.5</v>
          </cell>
          <cell r="G628">
            <v>87.2</v>
          </cell>
          <cell r="H628">
            <v>-7.3</v>
          </cell>
          <cell r="I628">
            <v>83.8</v>
          </cell>
          <cell r="J628">
            <v>-7.3</v>
          </cell>
          <cell r="K628">
            <v>84.6</v>
          </cell>
          <cell r="L628">
            <v>-7</v>
          </cell>
          <cell r="M628">
            <v>20</v>
          </cell>
          <cell r="N628">
            <v>-50</v>
          </cell>
          <cell r="O628">
            <v>93.2</v>
          </cell>
          <cell r="P628">
            <v>32.6</v>
          </cell>
          <cell r="Q628" t="str">
            <v>-</v>
          </cell>
          <cell r="R628" t="str">
            <v>-</v>
          </cell>
          <cell r="S628">
            <v>1.35</v>
          </cell>
          <cell r="T628">
            <v>-2.33</v>
          </cell>
          <cell r="U628">
            <v>0.95</v>
          </cell>
          <cell r="V628">
            <v>-4.63</v>
          </cell>
          <cell r="W628">
            <v>82.9</v>
          </cell>
          <cell r="X628">
            <v>-10.8</v>
          </cell>
          <cell r="Y628">
            <v>82.7</v>
          </cell>
          <cell r="Z628">
            <v>-10.6</v>
          </cell>
          <cell r="AA628">
            <v>22.5</v>
          </cell>
          <cell r="AB628">
            <v>-25.7</v>
          </cell>
          <cell r="AC628">
            <v>89.2</v>
          </cell>
          <cell r="AD628">
            <v>-14.4</v>
          </cell>
        </row>
        <row r="629">
          <cell r="B629" t="str">
            <v>職業紹介・派遣業</v>
          </cell>
          <cell r="C629">
            <v>111.6</v>
          </cell>
          <cell r="D629">
            <v>15.4</v>
          </cell>
          <cell r="E629">
            <v>112</v>
          </cell>
          <cell r="F629">
            <v>16.2</v>
          </cell>
          <cell r="G629">
            <v>112.4</v>
          </cell>
          <cell r="H629">
            <v>15.9</v>
          </cell>
          <cell r="I629">
            <v>101.1</v>
          </cell>
          <cell r="J629">
            <v>10.7</v>
          </cell>
          <cell r="K629">
            <v>101</v>
          </cell>
          <cell r="L629">
            <v>10.5</v>
          </cell>
          <cell r="M629">
            <v>103.7</v>
          </cell>
          <cell r="N629">
            <v>27.2</v>
          </cell>
          <cell r="O629">
            <v>102.2</v>
          </cell>
          <cell r="P629">
            <v>-32</v>
          </cell>
          <cell r="Q629" t="str">
            <v>-</v>
          </cell>
          <cell r="R629" t="str">
            <v>-</v>
          </cell>
          <cell r="S629">
            <v>6.77</v>
          </cell>
          <cell r="T629">
            <v>-0.67</v>
          </cell>
          <cell r="U629">
            <v>10.34</v>
          </cell>
          <cell r="V629">
            <v>2.73</v>
          </cell>
          <cell r="W629">
            <v>107.2</v>
          </cell>
          <cell r="X629">
            <v>11.7</v>
          </cell>
          <cell r="Y629">
            <v>107.6</v>
          </cell>
          <cell r="Z629">
            <v>12.4</v>
          </cell>
          <cell r="AA629">
            <v>99.4</v>
          </cell>
          <cell r="AB629">
            <v>20.6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89.6</v>
          </cell>
          <cell r="D631">
            <v>-5.2</v>
          </cell>
          <cell r="E631">
            <v>91.5</v>
          </cell>
          <cell r="F631">
            <v>-6.6</v>
          </cell>
          <cell r="G631">
            <v>92.6</v>
          </cell>
          <cell r="H631">
            <v>-5</v>
          </cell>
          <cell r="I631">
            <v>90.8</v>
          </cell>
          <cell r="J631">
            <v>-8.5</v>
          </cell>
          <cell r="K631">
            <v>92</v>
          </cell>
          <cell r="L631">
            <v>-7.3</v>
          </cell>
          <cell r="M631">
            <v>58.1</v>
          </cell>
          <cell r="N631">
            <v>-41.9</v>
          </cell>
          <cell r="O631">
            <v>108.8</v>
          </cell>
          <cell r="P631">
            <v>11.6</v>
          </cell>
          <cell r="Q631" t="str">
            <v>-</v>
          </cell>
          <cell r="R631" t="str">
            <v>-</v>
          </cell>
          <cell r="S631">
            <v>5.01</v>
          </cell>
          <cell r="T631">
            <v>1.19</v>
          </cell>
          <cell r="U631">
            <v>3.39</v>
          </cell>
          <cell r="V631">
            <v>-0.01</v>
          </cell>
          <cell r="W631">
            <v>86.1</v>
          </cell>
          <cell r="X631">
            <v>-8.1999999999999993</v>
          </cell>
          <cell r="Y631">
            <v>87.9</v>
          </cell>
          <cell r="Z631">
            <v>-9.6999999999999993</v>
          </cell>
          <cell r="AA631">
            <v>61.5</v>
          </cell>
          <cell r="AB631">
            <v>-43.9</v>
          </cell>
          <cell r="AC631">
            <v>32.1</v>
          </cell>
          <cell r="AD631">
            <v>2575</v>
          </cell>
        </row>
        <row r="632">
          <cell r="B632" t="str">
            <v>特掲産業１</v>
          </cell>
          <cell r="C632">
            <v>51.7</v>
          </cell>
          <cell r="D632">
            <v>-49.6</v>
          </cell>
          <cell r="E632">
            <v>51.9</v>
          </cell>
          <cell r="F632">
            <v>-49.4</v>
          </cell>
          <cell r="G632">
            <v>54.6</v>
          </cell>
          <cell r="H632">
            <v>-48.5</v>
          </cell>
          <cell r="I632">
            <v>67.099999999999994</v>
          </cell>
          <cell r="J632">
            <v>-41.3</v>
          </cell>
          <cell r="K632">
            <v>66.900000000000006</v>
          </cell>
          <cell r="L632">
            <v>-41.1</v>
          </cell>
          <cell r="M632">
            <v>88.9</v>
          </cell>
          <cell r="N632">
            <v>-52.9</v>
          </cell>
          <cell r="O632">
            <v>64.5</v>
          </cell>
          <cell r="P632">
            <v>-14.3</v>
          </cell>
          <cell r="Q632" t="str">
            <v>-</v>
          </cell>
          <cell r="R632" t="str">
            <v>-</v>
          </cell>
          <cell r="S632">
            <v>4.93</v>
          </cell>
          <cell r="T632">
            <v>1.17</v>
          </cell>
          <cell r="U632">
            <v>5.38</v>
          </cell>
          <cell r="V632">
            <v>1.28</v>
          </cell>
          <cell r="W632">
            <v>49.7</v>
          </cell>
          <cell r="X632">
            <v>-51.2</v>
          </cell>
          <cell r="Y632">
            <v>49.9</v>
          </cell>
          <cell r="Z632">
            <v>-51</v>
          </cell>
          <cell r="AA632">
            <v>3.7</v>
          </cell>
          <cell r="AB632">
            <v>-90.9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56.9</v>
          </cell>
          <cell r="D633">
            <v>-4.8</v>
          </cell>
          <cell r="E633">
            <v>66.099999999999994</v>
          </cell>
          <cell r="F633">
            <v>-4.8</v>
          </cell>
          <cell r="G633">
            <v>67.599999999999994</v>
          </cell>
          <cell r="H633">
            <v>-5.0999999999999996</v>
          </cell>
          <cell r="I633">
            <v>46.1</v>
          </cell>
          <cell r="J633">
            <v>-27.4</v>
          </cell>
          <cell r="K633">
            <v>47.2</v>
          </cell>
          <cell r="L633">
            <v>-27.3</v>
          </cell>
          <cell r="M633">
            <v>0</v>
          </cell>
          <cell r="N633">
            <v>0</v>
          </cell>
          <cell r="O633">
            <v>245.7</v>
          </cell>
          <cell r="P633">
            <v>101.1</v>
          </cell>
          <cell r="Q633" t="str">
            <v>-</v>
          </cell>
          <cell r="R633" t="str">
            <v>-</v>
          </cell>
          <cell r="S633">
            <v>5.26</v>
          </cell>
          <cell r="T633">
            <v>5.26</v>
          </cell>
          <cell r="U633">
            <v>0.53</v>
          </cell>
          <cell r="V633">
            <v>0.53</v>
          </cell>
          <cell r="W633">
            <v>54.7</v>
          </cell>
          <cell r="X633">
            <v>-7.9</v>
          </cell>
          <cell r="Y633">
            <v>63.5</v>
          </cell>
          <cell r="Z633">
            <v>-7.8</v>
          </cell>
          <cell r="AA633">
            <v>0.6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354483</v>
          </cell>
          <cell r="I9">
            <v>105719</v>
          </cell>
          <cell r="J9">
            <v>29.8</v>
          </cell>
        </row>
        <row r="10">
          <cell r="H10">
            <v>20631</v>
          </cell>
          <cell r="I10">
            <v>929</v>
          </cell>
          <cell r="J10">
            <v>4.5</v>
          </cell>
        </row>
        <row r="11">
          <cell r="H11">
            <v>47827</v>
          </cell>
          <cell r="I11">
            <v>7918</v>
          </cell>
          <cell r="J11">
            <v>16.600000000000001</v>
          </cell>
        </row>
        <row r="12">
          <cell r="H12">
            <v>2811</v>
          </cell>
          <cell r="I12">
            <v>126</v>
          </cell>
          <cell r="J12">
            <v>4.5</v>
          </cell>
        </row>
        <row r="13">
          <cell r="H13">
            <v>4940</v>
          </cell>
          <cell r="I13">
            <v>185</v>
          </cell>
          <cell r="J13">
            <v>3.7</v>
          </cell>
        </row>
        <row r="14">
          <cell r="H14">
            <v>17545</v>
          </cell>
          <cell r="I14">
            <v>1404</v>
          </cell>
          <cell r="J14">
            <v>8</v>
          </cell>
        </row>
        <row r="15">
          <cell r="H15">
            <v>67539</v>
          </cell>
          <cell r="I15">
            <v>31879</v>
          </cell>
          <cell r="J15">
            <v>47.2</v>
          </cell>
        </row>
        <row r="16">
          <cell r="H16">
            <v>8643</v>
          </cell>
          <cell r="I16">
            <v>777</v>
          </cell>
          <cell r="J16">
            <v>9</v>
          </cell>
        </row>
        <row r="17">
          <cell r="H17">
            <v>3528</v>
          </cell>
          <cell r="I17">
            <v>2069</v>
          </cell>
          <cell r="J17">
            <v>58.6</v>
          </cell>
        </row>
        <row r="18">
          <cell r="H18">
            <v>6300</v>
          </cell>
          <cell r="I18">
            <v>723</v>
          </cell>
          <cell r="J18">
            <v>11.5</v>
          </cell>
        </row>
        <row r="19">
          <cell r="H19">
            <v>24892</v>
          </cell>
          <cell r="I19">
            <v>21744</v>
          </cell>
          <cell r="J19">
            <v>87.4</v>
          </cell>
        </row>
        <row r="20">
          <cell r="H20">
            <v>10247</v>
          </cell>
          <cell r="I20">
            <v>4428</v>
          </cell>
          <cell r="J20">
            <v>43.2</v>
          </cell>
        </row>
        <row r="21">
          <cell r="H21">
            <v>27061</v>
          </cell>
          <cell r="I21">
            <v>5314</v>
          </cell>
          <cell r="J21">
            <v>19.600000000000001</v>
          </cell>
        </row>
        <row r="22">
          <cell r="H22">
            <v>82796</v>
          </cell>
          <cell r="I22">
            <v>21040</v>
          </cell>
          <cell r="J22">
            <v>25.4</v>
          </cell>
        </row>
        <row r="23">
          <cell r="H23">
            <v>4366</v>
          </cell>
          <cell r="I23">
            <v>531</v>
          </cell>
          <cell r="J23">
            <v>12.2</v>
          </cell>
        </row>
        <row r="24">
          <cell r="H24">
            <v>25357</v>
          </cell>
          <cell r="I24">
            <v>6652</v>
          </cell>
          <cell r="J24">
            <v>26.2</v>
          </cell>
        </row>
        <row r="47">
          <cell r="H47">
            <v>184219</v>
          </cell>
          <cell r="I47">
            <v>46258</v>
          </cell>
          <cell r="J47">
            <v>25.1</v>
          </cell>
        </row>
        <row r="48">
          <cell r="H48">
            <v>6046</v>
          </cell>
          <cell r="I48">
            <v>145</v>
          </cell>
          <cell r="J48">
            <v>2.4</v>
          </cell>
        </row>
        <row r="49">
          <cell r="H49">
            <v>36668</v>
          </cell>
          <cell r="I49">
            <v>3508</v>
          </cell>
          <cell r="J49">
            <v>9.6</v>
          </cell>
        </row>
        <row r="50">
          <cell r="H50">
            <v>2015</v>
          </cell>
          <cell r="I50">
            <v>126</v>
          </cell>
          <cell r="J50">
            <v>6.3</v>
          </cell>
        </row>
        <row r="51">
          <cell r="H51">
            <v>3777</v>
          </cell>
          <cell r="I51">
            <v>135</v>
          </cell>
          <cell r="J51">
            <v>3.6</v>
          </cell>
        </row>
        <row r="52">
          <cell r="H52">
            <v>11049</v>
          </cell>
          <cell r="I52">
            <v>1314</v>
          </cell>
          <cell r="J52">
            <v>11.9</v>
          </cell>
        </row>
        <row r="53">
          <cell r="H53">
            <v>22453</v>
          </cell>
          <cell r="I53">
            <v>13958</v>
          </cell>
          <cell r="J53">
            <v>62.2</v>
          </cell>
        </row>
        <row r="54">
          <cell r="H54">
            <v>3336</v>
          </cell>
          <cell r="I54">
            <v>10</v>
          </cell>
          <cell r="J54">
            <v>0.3</v>
          </cell>
        </row>
        <row r="55">
          <cell r="H55">
            <v>1140</v>
          </cell>
          <cell r="I55">
            <v>330</v>
          </cell>
          <cell r="J55">
            <v>28.9</v>
          </cell>
        </row>
        <row r="56">
          <cell r="H56">
            <v>1728</v>
          </cell>
          <cell r="I56">
            <v>95</v>
          </cell>
          <cell r="J56">
            <v>5.5</v>
          </cell>
        </row>
        <row r="57">
          <cell r="H57">
            <v>7629</v>
          </cell>
          <cell r="I57">
            <v>6014</v>
          </cell>
          <cell r="J57">
            <v>78.8</v>
          </cell>
        </row>
        <row r="58">
          <cell r="H58">
            <v>4110</v>
          </cell>
          <cell r="I58">
            <v>1121</v>
          </cell>
          <cell r="J58">
            <v>27.3</v>
          </cell>
        </row>
        <row r="59">
          <cell r="H59">
            <v>15811</v>
          </cell>
          <cell r="I59">
            <v>2643</v>
          </cell>
          <cell r="J59">
            <v>16.7</v>
          </cell>
        </row>
        <row r="60">
          <cell r="H60">
            <v>48396</v>
          </cell>
          <cell r="I60">
            <v>10877</v>
          </cell>
          <cell r="J60">
            <v>22.5</v>
          </cell>
        </row>
        <row r="61">
          <cell r="H61">
            <v>2824</v>
          </cell>
          <cell r="I61">
            <v>158</v>
          </cell>
          <cell r="J61">
            <v>5.6</v>
          </cell>
        </row>
        <row r="62">
          <cell r="H62">
            <v>17237</v>
          </cell>
          <cell r="I62">
            <v>5824</v>
          </cell>
          <cell r="J62">
            <v>33.799999999999997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4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85.3</v>
          </cell>
          <cell r="D6">
            <v>-3.2</v>
          </cell>
          <cell r="E6">
            <v>101.4</v>
          </cell>
          <cell r="F6">
            <v>-1.6</v>
          </cell>
          <cell r="G6">
            <v>100.7</v>
          </cell>
          <cell r="H6">
            <v>-0.3</v>
          </cell>
          <cell r="I6">
            <v>101.9</v>
          </cell>
          <cell r="J6">
            <v>-0.7</v>
          </cell>
          <cell r="K6">
            <v>100.1</v>
          </cell>
          <cell r="L6">
            <v>0.1</v>
          </cell>
          <cell r="M6">
            <v>129.69999999999999</v>
          </cell>
          <cell r="N6">
            <v>-8.5</v>
          </cell>
          <cell r="O6">
            <v>99.4</v>
          </cell>
          <cell r="P6">
            <v>-1</v>
          </cell>
          <cell r="Q6">
            <v>24.6</v>
          </cell>
          <cell r="R6">
            <v>0.6</v>
          </cell>
          <cell r="S6">
            <v>5.71</v>
          </cell>
          <cell r="T6">
            <v>-1.3</v>
          </cell>
          <cell r="U6">
            <v>4.46</v>
          </cell>
          <cell r="V6">
            <v>-0.91</v>
          </cell>
          <cell r="W6">
            <v>81.2</v>
          </cell>
          <cell r="X6">
            <v>-6.8</v>
          </cell>
          <cell r="Y6">
            <v>96.5</v>
          </cell>
          <cell r="Z6">
            <v>-5.3</v>
          </cell>
          <cell r="AA6">
            <v>111.4</v>
          </cell>
          <cell r="AB6">
            <v>-16.2</v>
          </cell>
          <cell r="AC6">
            <v>4.0999999999999996</v>
          </cell>
          <cell r="AD6">
            <v>-68.7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61.9</v>
          </cell>
          <cell r="D8">
            <v>-15.7</v>
          </cell>
          <cell r="E8">
            <v>77</v>
          </cell>
          <cell r="F8">
            <v>-16</v>
          </cell>
          <cell r="G8">
            <v>80.3</v>
          </cell>
          <cell r="H8">
            <v>-11.9</v>
          </cell>
          <cell r="I8">
            <v>103.9</v>
          </cell>
          <cell r="J8">
            <v>-5.2</v>
          </cell>
          <cell r="K8">
            <v>106.1</v>
          </cell>
          <cell r="L8">
            <v>-2.5</v>
          </cell>
          <cell r="M8">
            <v>80.099999999999994</v>
          </cell>
          <cell r="N8">
            <v>-32.299999999999997</v>
          </cell>
          <cell r="O8">
            <v>84.4</v>
          </cell>
          <cell r="P8">
            <v>6</v>
          </cell>
          <cell r="Q8">
            <v>2.2999999999999998</v>
          </cell>
          <cell r="R8">
            <v>0.2</v>
          </cell>
          <cell r="S8">
            <v>3.64</v>
          </cell>
          <cell r="T8">
            <v>-0.13</v>
          </cell>
          <cell r="U8">
            <v>1.52</v>
          </cell>
          <cell r="V8">
            <v>0.44</v>
          </cell>
          <cell r="W8">
            <v>58.9</v>
          </cell>
          <cell r="X8">
            <v>-18.899999999999999</v>
          </cell>
          <cell r="Y8">
            <v>73.3</v>
          </cell>
          <cell r="Z8">
            <v>-19.2</v>
          </cell>
          <cell r="AA8">
            <v>35.299999999999997</v>
          </cell>
          <cell r="AB8">
            <v>-64.3</v>
          </cell>
          <cell r="AC8">
            <v>3.3</v>
          </cell>
          <cell r="AD8">
            <v>22.2</v>
          </cell>
        </row>
        <row r="9">
          <cell r="B9" t="str">
            <v>製造業</v>
          </cell>
          <cell r="C9">
            <v>93.3</v>
          </cell>
          <cell r="D9">
            <v>-8.1999999999999993</v>
          </cell>
          <cell r="E9">
            <v>111.4</v>
          </cell>
          <cell r="F9">
            <v>0.9</v>
          </cell>
          <cell r="G9">
            <v>108.9</v>
          </cell>
          <cell r="H9">
            <v>2.2000000000000002</v>
          </cell>
          <cell r="I9">
            <v>103.8</v>
          </cell>
          <cell r="J9">
            <v>0.6</v>
          </cell>
          <cell r="K9">
            <v>102.8</v>
          </cell>
          <cell r="L9">
            <v>1.4</v>
          </cell>
          <cell r="M9">
            <v>116.4</v>
          </cell>
          <cell r="N9">
            <v>-6.6</v>
          </cell>
          <cell r="O9">
            <v>97.7</v>
          </cell>
          <cell r="P9">
            <v>-4</v>
          </cell>
          <cell r="Q9">
            <v>9.4</v>
          </cell>
          <cell r="R9">
            <v>-0.5</v>
          </cell>
          <cell r="S9">
            <v>2.73</v>
          </cell>
          <cell r="T9">
            <v>-0.96</v>
          </cell>
          <cell r="U9">
            <v>1.72</v>
          </cell>
          <cell r="V9">
            <v>-1.48</v>
          </cell>
          <cell r="W9">
            <v>88.8</v>
          </cell>
          <cell r="X9">
            <v>-11.6</v>
          </cell>
          <cell r="Y9">
            <v>106</v>
          </cell>
          <cell r="Z9">
            <v>-2.9</v>
          </cell>
          <cell r="AA9">
            <v>137.19999999999999</v>
          </cell>
          <cell r="AB9">
            <v>-8.4</v>
          </cell>
          <cell r="AC9">
            <v>4.9000000000000004</v>
          </cell>
          <cell r="AD9">
            <v>-91.7</v>
          </cell>
        </row>
        <row r="10">
          <cell r="B10" t="str">
            <v>電気・ガス・熱供給・水道業</v>
          </cell>
          <cell r="C10">
            <v>103.1</v>
          </cell>
          <cell r="D10">
            <v>18.2</v>
          </cell>
          <cell r="E10">
            <v>128.9</v>
          </cell>
          <cell r="F10">
            <v>17.600000000000001</v>
          </cell>
          <cell r="G10">
            <v>117.3</v>
          </cell>
          <cell r="H10">
            <v>6.6</v>
          </cell>
          <cell r="I10">
            <v>109.7</v>
          </cell>
          <cell r="J10">
            <v>11.9</v>
          </cell>
          <cell r="K10">
            <v>103.7</v>
          </cell>
          <cell r="L10">
            <v>4.9000000000000004</v>
          </cell>
          <cell r="M10">
            <v>191.2</v>
          </cell>
          <cell r="N10">
            <v>124.2</v>
          </cell>
          <cell r="O10">
            <v>106.4</v>
          </cell>
          <cell r="P10">
            <v>-1.6</v>
          </cell>
          <cell r="Q10">
            <v>7</v>
          </cell>
          <cell r="R10">
            <v>-2.7</v>
          </cell>
          <cell r="S10">
            <v>15.78</v>
          </cell>
          <cell r="T10">
            <v>-1</v>
          </cell>
          <cell r="U10">
            <v>6.95</v>
          </cell>
          <cell r="V10">
            <v>-6</v>
          </cell>
          <cell r="W10">
            <v>98.1</v>
          </cell>
          <cell r="X10">
            <v>13.7</v>
          </cell>
          <cell r="Y10">
            <v>122.6</v>
          </cell>
          <cell r="Z10">
            <v>13.1</v>
          </cell>
          <cell r="AA10">
            <v>275.10000000000002</v>
          </cell>
          <cell r="AB10">
            <v>164</v>
          </cell>
          <cell r="AC10">
            <v>3.9</v>
          </cell>
          <cell r="AD10">
            <v>178.6</v>
          </cell>
        </row>
        <row r="11">
          <cell r="B11" t="str">
            <v>情報通信業</v>
          </cell>
          <cell r="C11">
            <v>121.2</v>
          </cell>
          <cell r="D11">
            <v>-7.6</v>
          </cell>
          <cell r="E11">
            <v>147.80000000000001</v>
          </cell>
          <cell r="F11">
            <v>-9.5</v>
          </cell>
          <cell r="G11">
            <v>139.9</v>
          </cell>
          <cell r="H11">
            <v>-9.1</v>
          </cell>
          <cell r="I11">
            <v>107.7</v>
          </cell>
          <cell r="J11">
            <v>3.9</v>
          </cell>
          <cell r="K11">
            <v>105.6</v>
          </cell>
          <cell r="L11">
            <v>3.6</v>
          </cell>
          <cell r="M11">
            <v>137.80000000000001</v>
          </cell>
          <cell r="N11">
            <v>7.2</v>
          </cell>
          <cell r="O11">
            <v>103.4</v>
          </cell>
          <cell r="P11">
            <v>-3.3</v>
          </cell>
          <cell r="Q11">
            <v>3.4</v>
          </cell>
          <cell r="R11">
            <v>-2.1</v>
          </cell>
          <cell r="S11">
            <v>2.97</v>
          </cell>
          <cell r="T11">
            <v>-1.03</v>
          </cell>
          <cell r="U11">
            <v>1.59</v>
          </cell>
          <cell r="V11">
            <v>-0.95</v>
          </cell>
          <cell r="W11">
            <v>115.3</v>
          </cell>
          <cell r="X11">
            <v>-11.1</v>
          </cell>
          <cell r="Y11">
            <v>140.6</v>
          </cell>
          <cell r="Z11">
            <v>-13</v>
          </cell>
          <cell r="AA11">
            <v>278.2</v>
          </cell>
          <cell r="AB11">
            <v>-12.9</v>
          </cell>
          <cell r="AC11">
            <v>14.2</v>
          </cell>
          <cell r="AD11">
            <v>1083.3</v>
          </cell>
        </row>
        <row r="12">
          <cell r="B12" t="str">
            <v>運輸業，郵便業</v>
          </cell>
          <cell r="C12">
            <v>77.8</v>
          </cell>
          <cell r="D12">
            <v>-9</v>
          </cell>
          <cell r="E12">
            <v>88.5</v>
          </cell>
          <cell r="F12">
            <v>-9</v>
          </cell>
          <cell r="G12">
            <v>93.3</v>
          </cell>
          <cell r="H12">
            <v>-2.9</v>
          </cell>
          <cell r="I12">
            <v>95.9</v>
          </cell>
          <cell r="J12">
            <v>-10</v>
          </cell>
          <cell r="K12">
            <v>99.8</v>
          </cell>
          <cell r="L12">
            <v>-4.8</v>
          </cell>
          <cell r="M12">
            <v>77.3</v>
          </cell>
          <cell r="N12">
            <v>-32.799999999999997</v>
          </cell>
          <cell r="O12">
            <v>101.8</v>
          </cell>
          <cell r="P12">
            <v>-3.5</v>
          </cell>
          <cell r="Q12">
            <v>10.8</v>
          </cell>
          <cell r="R12">
            <v>3.5</v>
          </cell>
          <cell r="S12">
            <v>0.7</v>
          </cell>
          <cell r="T12">
            <v>-0.28999999999999998</v>
          </cell>
          <cell r="U12">
            <v>2.5299999999999998</v>
          </cell>
          <cell r="V12">
            <v>-0.97</v>
          </cell>
          <cell r="W12">
            <v>74</v>
          </cell>
          <cell r="X12">
            <v>-12.5</v>
          </cell>
          <cell r="Y12">
            <v>84.2</v>
          </cell>
          <cell r="Z12">
            <v>-12.5</v>
          </cell>
          <cell r="AA12">
            <v>67.3</v>
          </cell>
          <cell r="AB12">
            <v>-34.4</v>
          </cell>
          <cell r="AC12">
            <v>0.5</v>
          </cell>
          <cell r="AD12">
            <v>0</v>
          </cell>
        </row>
        <row r="13">
          <cell r="B13" t="str">
            <v>卸売業，小売業</v>
          </cell>
          <cell r="C13">
            <v>82.8</v>
          </cell>
          <cell r="D13">
            <v>7.1</v>
          </cell>
          <cell r="E13">
            <v>93.8</v>
          </cell>
          <cell r="F13">
            <v>5.6</v>
          </cell>
          <cell r="G13">
            <v>93.2</v>
          </cell>
          <cell r="H13">
            <v>5.4</v>
          </cell>
          <cell r="I13">
            <v>97.2</v>
          </cell>
          <cell r="J13">
            <v>2.2000000000000002</v>
          </cell>
          <cell r="K13">
            <v>95</v>
          </cell>
          <cell r="L13">
            <v>1.6</v>
          </cell>
          <cell r="M13">
            <v>144.1</v>
          </cell>
          <cell r="N13">
            <v>11.9</v>
          </cell>
          <cell r="O13">
            <v>103.6</v>
          </cell>
          <cell r="P13">
            <v>-2.4</v>
          </cell>
          <cell r="Q13">
            <v>59.9</v>
          </cell>
          <cell r="R13">
            <v>0.7</v>
          </cell>
          <cell r="S13">
            <v>3.5</v>
          </cell>
          <cell r="T13">
            <v>-4.0599999999999996</v>
          </cell>
          <cell r="U13">
            <v>2.85</v>
          </cell>
          <cell r="V13">
            <v>0.89</v>
          </cell>
          <cell r="W13">
            <v>78.8</v>
          </cell>
          <cell r="X13">
            <v>3</v>
          </cell>
          <cell r="Y13">
            <v>89.2</v>
          </cell>
          <cell r="Z13">
            <v>1.6</v>
          </cell>
          <cell r="AA13">
            <v>104.7</v>
          </cell>
          <cell r="AB13">
            <v>8.6</v>
          </cell>
          <cell r="AC13">
            <v>10.9</v>
          </cell>
          <cell r="AD13">
            <v>738.5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99.8</v>
          </cell>
          <cell r="D15">
            <v>2.2999999999999998</v>
          </cell>
          <cell r="E15">
            <v>120.8</v>
          </cell>
          <cell r="F15">
            <v>1.5</v>
          </cell>
          <cell r="G15">
            <v>121.6</v>
          </cell>
          <cell r="H15">
            <v>5</v>
          </cell>
          <cell r="I15">
            <v>110.6</v>
          </cell>
          <cell r="J15">
            <v>11.9</v>
          </cell>
          <cell r="K15">
            <v>108.7</v>
          </cell>
          <cell r="L15">
            <v>12.6</v>
          </cell>
          <cell r="M15">
            <v>196.9</v>
          </cell>
          <cell r="N15">
            <v>-3.1</v>
          </cell>
          <cell r="O15">
            <v>102.3</v>
          </cell>
          <cell r="P15">
            <v>6.3</v>
          </cell>
          <cell r="Q15">
            <v>25.4</v>
          </cell>
          <cell r="R15">
            <v>-13.8</v>
          </cell>
          <cell r="S15">
            <v>11.58</v>
          </cell>
          <cell r="T15">
            <v>7.33</v>
          </cell>
          <cell r="U15">
            <v>10.44</v>
          </cell>
          <cell r="V15">
            <v>6.37</v>
          </cell>
          <cell r="W15">
            <v>95</v>
          </cell>
          <cell r="X15">
            <v>-1.6</v>
          </cell>
          <cell r="Y15">
            <v>114.9</v>
          </cell>
          <cell r="Z15">
            <v>-2.4</v>
          </cell>
          <cell r="AA15">
            <v>92.6</v>
          </cell>
          <cell r="AB15">
            <v>-61.4</v>
          </cell>
          <cell r="AC15">
            <v>2.7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113.7</v>
          </cell>
          <cell r="D16">
            <v>14.8</v>
          </cell>
          <cell r="E16">
            <v>121</v>
          </cell>
          <cell r="F16">
            <v>1.5</v>
          </cell>
          <cell r="G16">
            <v>118.7</v>
          </cell>
          <cell r="H16">
            <v>1.7</v>
          </cell>
          <cell r="I16">
            <v>109.6</v>
          </cell>
          <cell r="J16">
            <v>1.6</v>
          </cell>
          <cell r="K16">
            <v>108.4</v>
          </cell>
          <cell r="L16">
            <v>1.9</v>
          </cell>
          <cell r="M16">
            <v>122.2</v>
          </cell>
          <cell r="N16">
            <v>-1.9</v>
          </cell>
          <cell r="O16">
            <v>104.2</v>
          </cell>
          <cell r="P16">
            <v>0</v>
          </cell>
          <cell r="Q16">
            <v>5.5</v>
          </cell>
          <cell r="R16">
            <v>-6.1</v>
          </cell>
          <cell r="S16">
            <v>8.8000000000000007</v>
          </cell>
          <cell r="T16">
            <v>-1.93</v>
          </cell>
          <cell r="U16">
            <v>6.37</v>
          </cell>
          <cell r="V16">
            <v>1.19</v>
          </cell>
          <cell r="W16">
            <v>108.2</v>
          </cell>
          <cell r="X16">
            <v>10.5</v>
          </cell>
          <cell r="Y16">
            <v>115.1</v>
          </cell>
          <cell r="Z16">
            <v>-2.4</v>
          </cell>
          <cell r="AA16">
            <v>161.69999999999999</v>
          </cell>
          <cell r="AB16">
            <v>-1.7</v>
          </cell>
          <cell r="AC16">
            <v>45.5</v>
          </cell>
          <cell r="AD16">
            <v>0</v>
          </cell>
        </row>
        <row r="17">
          <cell r="B17" t="str">
            <v>宿泊業，飲食サービス業</v>
          </cell>
          <cell r="C17">
            <v>95.6</v>
          </cell>
          <cell r="D17">
            <v>8.1</v>
          </cell>
          <cell r="E17">
            <v>96.2</v>
          </cell>
          <cell r="F17">
            <v>4.2</v>
          </cell>
          <cell r="G17">
            <v>96.1</v>
          </cell>
          <cell r="H17">
            <v>3</v>
          </cell>
          <cell r="I17">
            <v>96</v>
          </cell>
          <cell r="J17">
            <v>2.2000000000000002</v>
          </cell>
          <cell r="K17">
            <v>94.7</v>
          </cell>
          <cell r="L17">
            <v>2.2000000000000002</v>
          </cell>
          <cell r="M17">
            <v>126.8</v>
          </cell>
          <cell r="N17">
            <v>3.9</v>
          </cell>
          <cell r="O17">
            <v>82.4</v>
          </cell>
          <cell r="P17">
            <v>-0.5</v>
          </cell>
          <cell r="Q17">
            <v>77.400000000000006</v>
          </cell>
          <cell r="R17">
            <v>-5.5</v>
          </cell>
          <cell r="S17">
            <v>2.66</v>
          </cell>
          <cell r="T17">
            <v>0.28000000000000003</v>
          </cell>
          <cell r="U17">
            <v>8.64</v>
          </cell>
          <cell r="V17">
            <v>0.12</v>
          </cell>
          <cell r="W17">
            <v>91</v>
          </cell>
          <cell r="X17">
            <v>4.0999999999999996</v>
          </cell>
          <cell r="Y17">
            <v>91.5</v>
          </cell>
          <cell r="Z17">
            <v>0.2</v>
          </cell>
          <cell r="AA17">
            <v>98.1</v>
          </cell>
          <cell r="AB17">
            <v>33.1</v>
          </cell>
          <cell r="AC17">
            <v>40.4</v>
          </cell>
          <cell r="AD17">
            <v>0</v>
          </cell>
        </row>
        <row r="18">
          <cell r="B18" t="str">
            <v>生活関連サービス業，娯楽業</v>
          </cell>
          <cell r="C18">
            <v>95.1</v>
          </cell>
          <cell r="D18">
            <v>27</v>
          </cell>
          <cell r="E18">
            <v>104.2</v>
          </cell>
          <cell r="F18">
            <v>26.9</v>
          </cell>
          <cell r="G18">
            <v>104.3</v>
          </cell>
          <cell r="H18">
            <v>25.5</v>
          </cell>
          <cell r="I18">
            <v>113.5</v>
          </cell>
          <cell r="J18">
            <v>23.4</v>
          </cell>
          <cell r="K18">
            <v>113.6</v>
          </cell>
          <cell r="L18">
            <v>18.7</v>
          </cell>
          <cell r="M18">
            <v>110</v>
          </cell>
          <cell r="N18">
            <v>193.3</v>
          </cell>
          <cell r="O18">
            <v>94.9</v>
          </cell>
          <cell r="P18">
            <v>2</v>
          </cell>
          <cell r="Q18">
            <v>25.7</v>
          </cell>
          <cell r="R18">
            <v>-6.3</v>
          </cell>
          <cell r="S18">
            <v>5.13</v>
          </cell>
          <cell r="T18">
            <v>-4.33</v>
          </cell>
          <cell r="U18">
            <v>3.26</v>
          </cell>
          <cell r="V18">
            <v>-6.08</v>
          </cell>
          <cell r="W18">
            <v>90.5</v>
          </cell>
          <cell r="X18">
            <v>22.1</v>
          </cell>
          <cell r="Y18">
            <v>99.1</v>
          </cell>
          <cell r="Z18">
            <v>22</v>
          </cell>
          <cell r="AA18">
            <v>102.4</v>
          </cell>
          <cell r="AB18">
            <v>55.9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95.9</v>
          </cell>
          <cell r="D19">
            <v>-3.6</v>
          </cell>
          <cell r="E19">
            <v>117.1</v>
          </cell>
          <cell r="F19">
            <v>-3.6</v>
          </cell>
          <cell r="G19">
            <v>119.5</v>
          </cell>
          <cell r="H19">
            <v>-3.6</v>
          </cell>
          <cell r="I19">
            <v>129.80000000000001</v>
          </cell>
          <cell r="J19">
            <v>-1.5</v>
          </cell>
          <cell r="K19">
            <v>111.2</v>
          </cell>
          <cell r="L19">
            <v>-0.8</v>
          </cell>
          <cell r="M19">
            <v>424.7</v>
          </cell>
          <cell r="N19">
            <v>-4.0999999999999996</v>
          </cell>
          <cell r="O19">
            <v>110.6</v>
          </cell>
          <cell r="P19">
            <v>4.0999999999999996</v>
          </cell>
          <cell r="Q19">
            <v>16.3</v>
          </cell>
          <cell r="R19">
            <v>1</v>
          </cell>
          <cell r="S19">
            <v>14.4</v>
          </cell>
          <cell r="T19">
            <v>-0.61</v>
          </cell>
          <cell r="U19">
            <v>12.32</v>
          </cell>
          <cell r="V19">
            <v>-0.36</v>
          </cell>
          <cell r="W19">
            <v>91.2</v>
          </cell>
          <cell r="X19">
            <v>-7.3</v>
          </cell>
          <cell r="Y19">
            <v>111.4</v>
          </cell>
          <cell r="Z19">
            <v>-7.3</v>
          </cell>
          <cell r="AA19">
            <v>38</v>
          </cell>
          <cell r="AB19">
            <v>-11.2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76</v>
          </cell>
          <cell r="D20">
            <v>-4.5</v>
          </cell>
          <cell r="E20">
            <v>92.9</v>
          </cell>
          <cell r="F20">
            <v>-4.4000000000000004</v>
          </cell>
          <cell r="G20">
            <v>90.9</v>
          </cell>
          <cell r="H20">
            <v>-3</v>
          </cell>
          <cell r="I20">
            <v>95.7</v>
          </cell>
          <cell r="J20">
            <v>-2.4</v>
          </cell>
          <cell r="K20">
            <v>95.5</v>
          </cell>
          <cell r="L20">
            <v>-1.6</v>
          </cell>
          <cell r="M20">
            <v>104.3</v>
          </cell>
          <cell r="N20">
            <v>-18.3</v>
          </cell>
          <cell r="O20">
            <v>101.5</v>
          </cell>
          <cell r="P20">
            <v>0.7</v>
          </cell>
          <cell r="Q20">
            <v>23.9</v>
          </cell>
          <cell r="R20">
            <v>2.7</v>
          </cell>
          <cell r="S20">
            <v>6.67</v>
          </cell>
          <cell r="T20">
            <v>-2.99</v>
          </cell>
          <cell r="U20">
            <v>4</v>
          </cell>
          <cell r="V20">
            <v>-2.1</v>
          </cell>
          <cell r="W20">
            <v>72.3</v>
          </cell>
          <cell r="X20">
            <v>-8.1</v>
          </cell>
          <cell r="Y20">
            <v>88.4</v>
          </cell>
          <cell r="Z20">
            <v>-8</v>
          </cell>
          <cell r="AA20">
            <v>146.80000000000001</v>
          </cell>
          <cell r="AB20">
            <v>-24.4</v>
          </cell>
          <cell r="AC20">
            <v>0.1</v>
          </cell>
          <cell r="AD20">
            <v>-80</v>
          </cell>
        </row>
        <row r="21">
          <cell r="B21" t="str">
            <v>複合サービス事業</v>
          </cell>
          <cell r="C21">
            <v>74.900000000000006</v>
          </cell>
          <cell r="D21">
            <v>5</v>
          </cell>
          <cell r="E21">
            <v>90.7</v>
          </cell>
          <cell r="F21">
            <v>5.2</v>
          </cell>
          <cell r="G21">
            <v>93</v>
          </cell>
          <cell r="H21">
            <v>8.4</v>
          </cell>
          <cell r="I21">
            <v>105.3</v>
          </cell>
          <cell r="J21">
            <v>4.5</v>
          </cell>
          <cell r="K21">
            <v>107.8</v>
          </cell>
          <cell r="L21">
            <v>6.8</v>
          </cell>
          <cell r="M21">
            <v>65.599999999999994</v>
          </cell>
          <cell r="N21">
            <v>-34.4</v>
          </cell>
          <cell r="O21">
            <v>95.7</v>
          </cell>
          <cell r="P21">
            <v>-1.5</v>
          </cell>
          <cell r="Q21">
            <v>5.5</v>
          </cell>
          <cell r="R21">
            <v>3.4</v>
          </cell>
          <cell r="S21">
            <v>9.84</v>
          </cell>
          <cell r="T21">
            <v>4.55</v>
          </cell>
          <cell r="U21">
            <v>8.5</v>
          </cell>
          <cell r="V21">
            <v>1.72</v>
          </cell>
          <cell r="W21">
            <v>71.3</v>
          </cell>
          <cell r="X21">
            <v>1.1000000000000001</v>
          </cell>
          <cell r="Y21">
            <v>86.3</v>
          </cell>
          <cell r="Z21">
            <v>1.2</v>
          </cell>
          <cell r="AA21">
            <v>52.8</v>
          </cell>
          <cell r="AB21">
            <v>-43.1</v>
          </cell>
          <cell r="AC21">
            <v>2.2999999999999998</v>
          </cell>
          <cell r="AD21">
            <v>-23.3</v>
          </cell>
        </row>
        <row r="22">
          <cell r="B22" t="str">
            <v>サービス業（他に分類されないもの）</v>
          </cell>
          <cell r="C22">
            <v>89</v>
          </cell>
          <cell r="D22">
            <v>-1.1000000000000001</v>
          </cell>
          <cell r="E22">
            <v>99.8</v>
          </cell>
          <cell r="F22">
            <v>-0.3</v>
          </cell>
          <cell r="G22">
            <v>99.6</v>
          </cell>
          <cell r="H22">
            <v>0.8</v>
          </cell>
          <cell r="I22">
            <v>101.2</v>
          </cell>
          <cell r="J22">
            <v>-1.1000000000000001</v>
          </cell>
          <cell r="K22">
            <v>100.3</v>
          </cell>
          <cell r="L22">
            <v>-1.8</v>
          </cell>
          <cell r="M22">
            <v>115.2</v>
          </cell>
          <cell r="N22">
            <v>8.4</v>
          </cell>
          <cell r="O22">
            <v>99.2</v>
          </cell>
          <cell r="P22">
            <v>-1.7</v>
          </cell>
          <cell r="Q22">
            <v>31.4</v>
          </cell>
          <cell r="R22">
            <v>2.1</v>
          </cell>
          <cell r="S22">
            <v>8.1199999999999992</v>
          </cell>
          <cell r="T22">
            <v>2.41</v>
          </cell>
          <cell r="U22">
            <v>6.64</v>
          </cell>
          <cell r="V22">
            <v>0.44</v>
          </cell>
          <cell r="W22">
            <v>84.7</v>
          </cell>
          <cell r="X22">
            <v>-4.8</v>
          </cell>
          <cell r="Y22">
            <v>95</v>
          </cell>
          <cell r="Z22">
            <v>-4</v>
          </cell>
          <cell r="AA22">
            <v>102.3</v>
          </cell>
          <cell r="AB22">
            <v>-12</v>
          </cell>
          <cell r="AC22">
            <v>2.2999999999999998</v>
          </cell>
          <cell r="AD22">
            <v>-72.900000000000006</v>
          </cell>
        </row>
        <row r="23">
          <cell r="B23" t="str">
            <v>食料品・たばこ</v>
          </cell>
          <cell r="C23">
            <v>90.3</v>
          </cell>
          <cell r="D23">
            <v>-29.7</v>
          </cell>
          <cell r="E23">
            <v>108.7</v>
          </cell>
          <cell r="F23">
            <v>-5.8</v>
          </cell>
          <cell r="G23">
            <v>106.4</v>
          </cell>
          <cell r="H23">
            <v>-5.0999999999999996</v>
          </cell>
          <cell r="I23">
            <v>102.5</v>
          </cell>
          <cell r="J23">
            <v>0.6</v>
          </cell>
          <cell r="K23">
            <v>101.7</v>
          </cell>
          <cell r="L23">
            <v>1</v>
          </cell>
          <cell r="M23">
            <v>111.8</v>
          </cell>
          <cell r="N23">
            <v>-2.9</v>
          </cell>
          <cell r="O23">
            <v>92.2</v>
          </cell>
          <cell r="P23">
            <v>-4.0999999999999996</v>
          </cell>
          <cell r="Q23">
            <v>16.5</v>
          </cell>
          <cell r="R23">
            <v>-5</v>
          </cell>
          <cell r="S23">
            <v>2.4500000000000002</v>
          </cell>
          <cell r="T23">
            <v>-1.0900000000000001</v>
          </cell>
          <cell r="U23">
            <v>2.39</v>
          </cell>
          <cell r="V23">
            <v>-0.01</v>
          </cell>
          <cell r="W23">
            <v>85.9</v>
          </cell>
          <cell r="X23">
            <v>-32.4</v>
          </cell>
          <cell r="Y23">
            <v>103.4</v>
          </cell>
          <cell r="Z23">
            <v>-9.4</v>
          </cell>
          <cell r="AA23">
            <v>137.9</v>
          </cell>
          <cell r="AB23">
            <v>-12.4</v>
          </cell>
          <cell r="AC23">
            <v>0.1</v>
          </cell>
          <cell r="AD23">
            <v>-99.9</v>
          </cell>
        </row>
        <row r="24">
          <cell r="B24" t="str">
            <v>繊維工業</v>
          </cell>
          <cell r="C24">
            <v>122.4</v>
          </cell>
          <cell r="D24">
            <v>8.6999999999999993</v>
          </cell>
          <cell r="E24">
            <v>139.5</v>
          </cell>
          <cell r="F24">
            <v>9.1999999999999993</v>
          </cell>
          <cell r="G24">
            <v>129.19999999999999</v>
          </cell>
          <cell r="H24">
            <v>3.7</v>
          </cell>
          <cell r="I24">
            <v>100.6</v>
          </cell>
          <cell r="J24">
            <v>13.9</v>
          </cell>
          <cell r="K24">
            <v>97.8</v>
          </cell>
          <cell r="L24">
            <v>11.1</v>
          </cell>
          <cell r="M24">
            <v>157.69999999999999</v>
          </cell>
          <cell r="N24">
            <v>68.5</v>
          </cell>
          <cell r="O24">
            <v>97.8</v>
          </cell>
          <cell r="P24">
            <v>0.6</v>
          </cell>
          <cell r="Q24">
            <v>4.5999999999999996</v>
          </cell>
          <cell r="R24">
            <v>2</v>
          </cell>
          <cell r="S24">
            <v>2.04</v>
          </cell>
          <cell r="T24">
            <v>-0.49</v>
          </cell>
          <cell r="U24">
            <v>3.1</v>
          </cell>
          <cell r="V24">
            <v>0.72</v>
          </cell>
          <cell r="W24">
            <v>116.5</v>
          </cell>
          <cell r="X24">
            <v>4.5999999999999996</v>
          </cell>
          <cell r="Y24">
            <v>132.69999999999999</v>
          </cell>
          <cell r="Z24">
            <v>5</v>
          </cell>
          <cell r="AA24">
            <v>355.1</v>
          </cell>
          <cell r="AB24">
            <v>80.400000000000006</v>
          </cell>
          <cell r="AC24">
            <v>1.4</v>
          </cell>
          <cell r="AD24">
            <v>-61.1</v>
          </cell>
        </row>
        <row r="25">
          <cell r="B25" t="str">
            <v>木材・木製品</v>
          </cell>
          <cell r="C25">
            <v>99.9</v>
          </cell>
          <cell r="D25">
            <v>0.2</v>
          </cell>
          <cell r="E25">
            <v>113.4</v>
          </cell>
          <cell r="F25">
            <v>-1.7</v>
          </cell>
          <cell r="G25">
            <v>114.3</v>
          </cell>
          <cell r="H25">
            <v>1.2</v>
          </cell>
          <cell r="I25">
            <v>89.9</v>
          </cell>
          <cell r="J25">
            <v>-11.9</v>
          </cell>
          <cell r="K25">
            <v>93.6</v>
          </cell>
          <cell r="L25">
            <v>-8.1</v>
          </cell>
          <cell r="M25">
            <v>62.1</v>
          </cell>
          <cell r="N25">
            <v>-40.6</v>
          </cell>
          <cell r="O25">
            <v>98.4</v>
          </cell>
          <cell r="P25">
            <v>4.8</v>
          </cell>
          <cell r="Q25">
            <v>10.7</v>
          </cell>
          <cell r="R25">
            <v>6.6</v>
          </cell>
          <cell r="S25">
            <v>2.97</v>
          </cell>
          <cell r="T25">
            <v>0.55000000000000004</v>
          </cell>
          <cell r="U25">
            <v>0.47</v>
          </cell>
          <cell r="V25">
            <v>-4.0599999999999996</v>
          </cell>
          <cell r="W25">
            <v>95.1</v>
          </cell>
          <cell r="X25">
            <v>-3.5</v>
          </cell>
          <cell r="Y25">
            <v>107.9</v>
          </cell>
          <cell r="Z25">
            <v>-5.4</v>
          </cell>
          <cell r="AA25">
            <v>105</v>
          </cell>
          <cell r="AB25">
            <v>-23</v>
          </cell>
          <cell r="AC25">
            <v>13.7</v>
          </cell>
          <cell r="AD25">
            <v>110.8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98.2</v>
          </cell>
          <cell r="D28">
            <v>-27.7</v>
          </cell>
          <cell r="E28">
            <v>112.3</v>
          </cell>
          <cell r="F28">
            <v>-27.7</v>
          </cell>
          <cell r="G28">
            <v>109.1</v>
          </cell>
          <cell r="H28">
            <v>-24.6</v>
          </cell>
          <cell r="I28">
            <v>93.7</v>
          </cell>
          <cell r="J28">
            <v>11.7</v>
          </cell>
          <cell r="K28">
            <v>95</v>
          </cell>
          <cell r="L28">
            <v>8</v>
          </cell>
          <cell r="M28">
            <v>77.400000000000006</v>
          </cell>
          <cell r="N28">
            <v>140.4</v>
          </cell>
          <cell r="O28">
            <v>101.3</v>
          </cell>
          <cell r="P28">
            <v>-1.1000000000000001</v>
          </cell>
          <cell r="Q28">
            <v>11.2</v>
          </cell>
          <cell r="R28">
            <v>1.2</v>
          </cell>
          <cell r="S28">
            <v>3.79</v>
          </cell>
          <cell r="T28">
            <v>1.1499999999999999</v>
          </cell>
          <cell r="U28">
            <v>2.23</v>
          </cell>
          <cell r="V28">
            <v>0.91</v>
          </cell>
          <cell r="W28">
            <v>93.4</v>
          </cell>
          <cell r="X28">
            <v>-30.5</v>
          </cell>
          <cell r="Y28">
            <v>106.9</v>
          </cell>
          <cell r="Z28">
            <v>-30.4</v>
          </cell>
          <cell r="AA28">
            <v>152.80000000000001</v>
          </cell>
          <cell r="AB28">
            <v>-47.3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89.7</v>
          </cell>
          <cell r="D29">
            <v>5.8</v>
          </cell>
          <cell r="E29">
            <v>113.8</v>
          </cell>
          <cell r="F29">
            <v>2.2000000000000002</v>
          </cell>
          <cell r="G29">
            <v>115.6</v>
          </cell>
          <cell r="H29">
            <v>6</v>
          </cell>
          <cell r="I29">
            <v>98.9</v>
          </cell>
          <cell r="J29">
            <v>-2.2000000000000002</v>
          </cell>
          <cell r="K29">
            <v>98.1</v>
          </cell>
          <cell r="L29">
            <v>-0.9</v>
          </cell>
          <cell r="M29">
            <v>107.1</v>
          </cell>
          <cell r="N29">
            <v>-10.8</v>
          </cell>
          <cell r="O29">
            <v>106.5</v>
          </cell>
          <cell r="P29">
            <v>-4.2</v>
          </cell>
          <cell r="Q29">
            <v>1.6</v>
          </cell>
          <cell r="R29">
            <v>0.2</v>
          </cell>
          <cell r="S29">
            <v>1.19</v>
          </cell>
          <cell r="T29">
            <v>-2.0499999999999998</v>
          </cell>
          <cell r="U29">
            <v>1.04</v>
          </cell>
          <cell r="V29">
            <v>-1.01</v>
          </cell>
          <cell r="W29">
            <v>85.3</v>
          </cell>
          <cell r="X29">
            <v>1.7</v>
          </cell>
          <cell r="Y29">
            <v>108.3</v>
          </cell>
          <cell r="Z29">
            <v>-1.7</v>
          </cell>
          <cell r="AA29">
            <v>102.3</v>
          </cell>
          <cell r="AB29">
            <v>-18.899999999999999</v>
          </cell>
          <cell r="AC29">
            <v>8.1999999999999993</v>
          </cell>
          <cell r="AD29">
            <v>1266.7</v>
          </cell>
        </row>
        <row r="30">
          <cell r="B30" t="str">
            <v>プラスチック製品</v>
          </cell>
          <cell r="C30">
            <v>104.1</v>
          </cell>
          <cell r="D30">
            <v>-14.8</v>
          </cell>
          <cell r="E30">
            <v>114.6</v>
          </cell>
          <cell r="F30">
            <v>-14.3</v>
          </cell>
          <cell r="G30">
            <v>110.1</v>
          </cell>
          <cell r="H30">
            <v>-12.1</v>
          </cell>
          <cell r="I30">
            <v>107.3</v>
          </cell>
          <cell r="J30">
            <v>-7.4</v>
          </cell>
          <cell r="K30">
            <v>105.2</v>
          </cell>
          <cell r="L30">
            <v>-5.9</v>
          </cell>
          <cell r="M30">
            <v>140</v>
          </cell>
          <cell r="N30">
            <v>-21.3</v>
          </cell>
          <cell r="O30">
            <v>301.8</v>
          </cell>
          <cell r="P30">
            <v>0.5</v>
          </cell>
          <cell r="Q30">
            <v>22.3</v>
          </cell>
          <cell r="R30">
            <v>19.100000000000001</v>
          </cell>
          <cell r="S30">
            <v>1.28</v>
          </cell>
          <cell r="T30">
            <v>-2.87</v>
          </cell>
          <cell r="U30">
            <v>0.56000000000000005</v>
          </cell>
          <cell r="V30">
            <v>-0.97</v>
          </cell>
          <cell r="W30">
            <v>99</v>
          </cell>
          <cell r="X30">
            <v>-18.100000000000001</v>
          </cell>
          <cell r="Y30">
            <v>109</v>
          </cell>
          <cell r="Z30">
            <v>-17.600000000000001</v>
          </cell>
          <cell r="AA30">
            <v>172.1</v>
          </cell>
          <cell r="AB30">
            <v>-28.9</v>
          </cell>
          <cell r="AC30">
            <v>0</v>
          </cell>
          <cell r="AD30">
            <v>-100</v>
          </cell>
        </row>
        <row r="31">
          <cell r="B31" t="str">
            <v>ゴム製品</v>
          </cell>
          <cell r="C31">
            <v>93.2</v>
          </cell>
          <cell r="D31">
            <v>-3.2</v>
          </cell>
          <cell r="E31">
            <v>120</v>
          </cell>
          <cell r="F31">
            <v>-3.1</v>
          </cell>
          <cell r="G31">
            <v>113.7</v>
          </cell>
          <cell r="H31">
            <v>-0.4</v>
          </cell>
          <cell r="I31">
            <v>107.9</v>
          </cell>
          <cell r="J31">
            <v>-0.9</v>
          </cell>
          <cell r="K31">
            <v>103.8</v>
          </cell>
          <cell r="L31">
            <v>1.5</v>
          </cell>
          <cell r="M31">
            <v>152.9</v>
          </cell>
          <cell r="N31">
            <v>-15.1</v>
          </cell>
          <cell r="O31">
            <v>100.4</v>
          </cell>
          <cell r="P31">
            <v>-0.3</v>
          </cell>
          <cell r="Q31">
            <v>1.5</v>
          </cell>
          <cell r="R31">
            <v>-0.4</v>
          </cell>
          <cell r="S31">
            <v>2.4700000000000002</v>
          </cell>
          <cell r="T31">
            <v>-0.64</v>
          </cell>
          <cell r="U31">
            <v>0.3</v>
          </cell>
          <cell r="V31">
            <v>-0.49</v>
          </cell>
          <cell r="W31">
            <v>88.7</v>
          </cell>
          <cell r="X31">
            <v>-6.9</v>
          </cell>
          <cell r="Y31">
            <v>114.2</v>
          </cell>
          <cell r="Z31">
            <v>-6.9</v>
          </cell>
          <cell r="AA31">
            <v>156.30000000000001</v>
          </cell>
          <cell r="AB31">
            <v>-12.9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80</v>
          </cell>
          <cell r="D32">
            <v>-5.0999999999999996</v>
          </cell>
          <cell r="E32">
            <v>94.8</v>
          </cell>
          <cell r="F32">
            <v>-5.0999999999999996</v>
          </cell>
          <cell r="G32">
            <v>100.1</v>
          </cell>
          <cell r="H32">
            <v>-3.1</v>
          </cell>
          <cell r="I32">
            <v>93.9</v>
          </cell>
          <cell r="J32">
            <v>-5.4</v>
          </cell>
          <cell r="K32">
            <v>96.7</v>
          </cell>
          <cell r="L32">
            <v>-4.4000000000000004</v>
          </cell>
          <cell r="M32">
            <v>56.3</v>
          </cell>
          <cell r="N32">
            <v>-22.1</v>
          </cell>
          <cell r="O32">
            <v>77.8</v>
          </cell>
          <cell r="P32">
            <v>0.6</v>
          </cell>
          <cell r="Q32">
            <v>13.1</v>
          </cell>
          <cell r="R32">
            <v>-0.6</v>
          </cell>
          <cell r="S32">
            <v>1.08</v>
          </cell>
          <cell r="T32">
            <v>-0.53</v>
          </cell>
          <cell r="U32">
            <v>0.54</v>
          </cell>
          <cell r="V32">
            <v>-1.34</v>
          </cell>
          <cell r="W32">
            <v>76.099999999999994</v>
          </cell>
          <cell r="X32">
            <v>-8.8000000000000007</v>
          </cell>
          <cell r="Y32">
            <v>90.2</v>
          </cell>
          <cell r="Z32">
            <v>-8.6999999999999993</v>
          </cell>
          <cell r="AA32">
            <v>29.8</v>
          </cell>
          <cell r="AB32">
            <v>-48.4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98.9</v>
          </cell>
          <cell r="D35">
            <v>29.6</v>
          </cell>
          <cell r="E35">
            <v>110</v>
          </cell>
          <cell r="F35">
            <v>29.4</v>
          </cell>
          <cell r="G35">
            <v>106.4</v>
          </cell>
          <cell r="H35">
            <v>32.299999999999997</v>
          </cell>
          <cell r="I35">
            <v>109.3</v>
          </cell>
          <cell r="J35">
            <v>-1.4</v>
          </cell>
          <cell r="K35">
            <v>107.2</v>
          </cell>
          <cell r="L35">
            <v>-1.2</v>
          </cell>
          <cell r="M35">
            <v>135</v>
          </cell>
          <cell r="N35">
            <v>-4.0999999999999996</v>
          </cell>
          <cell r="O35">
            <v>159.9</v>
          </cell>
          <cell r="P35">
            <v>2.8</v>
          </cell>
          <cell r="Q35">
            <v>19.899999999999999</v>
          </cell>
          <cell r="R35">
            <v>1.6</v>
          </cell>
          <cell r="S35">
            <v>5.42</v>
          </cell>
          <cell r="T35">
            <v>0.63</v>
          </cell>
          <cell r="U35">
            <v>2.41</v>
          </cell>
          <cell r="V35">
            <v>0.9</v>
          </cell>
          <cell r="W35">
            <v>94.1</v>
          </cell>
          <cell r="X35">
            <v>24.6</v>
          </cell>
          <cell r="Y35">
            <v>104.7</v>
          </cell>
          <cell r="Z35">
            <v>24.5</v>
          </cell>
          <cell r="AA35">
            <v>178.2</v>
          </cell>
          <cell r="AB35">
            <v>3.7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94.1</v>
          </cell>
          <cell r="D38">
            <v>27</v>
          </cell>
          <cell r="E38">
            <v>114.6</v>
          </cell>
          <cell r="F38">
            <v>26.9</v>
          </cell>
          <cell r="G38">
            <v>114.8</v>
          </cell>
          <cell r="H38">
            <v>29.1</v>
          </cell>
          <cell r="I38">
            <v>105.8</v>
          </cell>
          <cell r="J38">
            <v>5.9</v>
          </cell>
          <cell r="K38">
            <v>105.5</v>
          </cell>
          <cell r="L38">
            <v>9.1</v>
          </cell>
          <cell r="M38">
            <v>108.6</v>
          </cell>
          <cell r="N38">
            <v>-31.3</v>
          </cell>
          <cell r="O38">
            <v>210.3</v>
          </cell>
          <cell r="P38">
            <v>-0.2</v>
          </cell>
          <cell r="Q38">
            <v>2.5</v>
          </cell>
          <cell r="R38">
            <v>-2.8</v>
          </cell>
          <cell r="S38">
            <v>4.0199999999999996</v>
          </cell>
          <cell r="T38">
            <v>-4.17</v>
          </cell>
          <cell r="U38">
            <v>2.79</v>
          </cell>
          <cell r="V38">
            <v>-17.98</v>
          </cell>
          <cell r="W38">
            <v>89.5</v>
          </cell>
          <cell r="X38">
            <v>22.1</v>
          </cell>
          <cell r="Y38">
            <v>109</v>
          </cell>
          <cell r="Z38">
            <v>22.1</v>
          </cell>
          <cell r="AA38">
            <v>113</v>
          </cell>
          <cell r="AB38">
            <v>7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72.599999999999994</v>
          </cell>
          <cell r="D39">
            <v>-2.2000000000000002</v>
          </cell>
          <cell r="E39">
            <v>82.8</v>
          </cell>
          <cell r="F39">
            <v>-2.2000000000000002</v>
          </cell>
          <cell r="G39">
            <v>83.1</v>
          </cell>
          <cell r="H39">
            <v>1.8</v>
          </cell>
          <cell r="I39">
            <v>98.5</v>
          </cell>
          <cell r="J39">
            <v>-2.7</v>
          </cell>
          <cell r="K39">
            <v>100.6</v>
          </cell>
          <cell r="L39">
            <v>0.8</v>
          </cell>
          <cell r="M39">
            <v>78.7</v>
          </cell>
          <cell r="N39">
            <v>-31.4</v>
          </cell>
          <cell r="O39">
            <v>77.5</v>
          </cell>
          <cell r="P39">
            <v>0.1</v>
          </cell>
          <cell r="Q39">
            <v>6</v>
          </cell>
          <cell r="R39">
            <v>0.4</v>
          </cell>
          <cell r="S39">
            <v>0.81</v>
          </cell>
          <cell r="T39">
            <v>-2.83</v>
          </cell>
          <cell r="U39">
            <v>0.7</v>
          </cell>
          <cell r="V39">
            <v>-2.12</v>
          </cell>
          <cell r="W39">
            <v>69.099999999999994</v>
          </cell>
          <cell r="X39">
            <v>-5.9</v>
          </cell>
          <cell r="Y39">
            <v>78.8</v>
          </cell>
          <cell r="Z39">
            <v>-6</v>
          </cell>
          <cell r="AA39">
            <v>80.400000000000006</v>
          </cell>
          <cell r="AB39">
            <v>-26.6</v>
          </cell>
          <cell r="AC39">
            <v>0.1</v>
          </cell>
          <cell r="AD39">
            <v>-50</v>
          </cell>
        </row>
        <row r="40">
          <cell r="B40" t="str">
            <v>電気機械器具</v>
          </cell>
          <cell r="C40">
            <v>143</v>
          </cell>
          <cell r="D40">
            <v>-12.5</v>
          </cell>
          <cell r="E40">
            <v>144.1</v>
          </cell>
          <cell r="F40">
            <v>5</v>
          </cell>
          <cell r="G40">
            <v>141.6</v>
          </cell>
          <cell r="H40">
            <v>5.6</v>
          </cell>
          <cell r="I40">
            <v>116.7</v>
          </cell>
          <cell r="J40">
            <v>0.3</v>
          </cell>
          <cell r="K40">
            <v>115.7</v>
          </cell>
          <cell r="L40">
            <v>4</v>
          </cell>
          <cell r="M40">
            <v>138.6</v>
          </cell>
          <cell r="N40">
            <v>-36.200000000000003</v>
          </cell>
          <cell r="O40">
            <v>91.1</v>
          </cell>
          <cell r="P40">
            <v>0.1</v>
          </cell>
          <cell r="Q40">
            <v>3.9</v>
          </cell>
          <cell r="R40">
            <v>-5.7</v>
          </cell>
          <cell r="S40">
            <v>2.97</v>
          </cell>
          <cell r="T40">
            <v>0.88</v>
          </cell>
          <cell r="U40">
            <v>0.99</v>
          </cell>
          <cell r="V40">
            <v>-3.1</v>
          </cell>
          <cell r="W40">
            <v>136.1</v>
          </cell>
          <cell r="X40">
            <v>-15.8</v>
          </cell>
          <cell r="Y40">
            <v>137.1</v>
          </cell>
          <cell r="Z40">
            <v>1</v>
          </cell>
          <cell r="AA40">
            <v>219.6</v>
          </cell>
          <cell r="AB40">
            <v>-5</v>
          </cell>
          <cell r="AC40">
            <v>44.6</v>
          </cell>
          <cell r="AD40">
            <v>-64.400000000000006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102</v>
          </cell>
          <cell r="D42">
            <v>5.8</v>
          </cell>
          <cell r="E42">
            <v>131.5</v>
          </cell>
          <cell r="F42">
            <v>5.7</v>
          </cell>
          <cell r="G42">
            <v>119.5</v>
          </cell>
          <cell r="H42">
            <v>3.5</v>
          </cell>
          <cell r="I42">
            <v>115.6</v>
          </cell>
          <cell r="J42">
            <v>3.8</v>
          </cell>
          <cell r="K42">
            <v>107.8</v>
          </cell>
          <cell r="L42">
            <v>1.4</v>
          </cell>
          <cell r="M42">
            <v>214.7</v>
          </cell>
          <cell r="N42">
            <v>21.9</v>
          </cell>
          <cell r="O42">
            <v>75.8</v>
          </cell>
          <cell r="P42">
            <v>-2.6</v>
          </cell>
          <cell r="Q42">
            <v>0.3</v>
          </cell>
          <cell r="R42">
            <v>-0.5</v>
          </cell>
          <cell r="S42">
            <v>6.44</v>
          </cell>
          <cell r="T42">
            <v>-0.4</v>
          </cell>
          <cell r="U42">
            <v>0.77</v>
          </cell>
          <cell r="V42">
            <v>-1.0900000000000001</v>
          </cell>
          <cell r="W42">
            <v>97.1</v>
          </cell>
          <cell r="X42">
            <v>1.8</v>
          </cell>
          <cell r="Y42">
            <v>125.1</v>
          </cell>
          <cell r="Z42">
            <v>1.7</v>
          </cell>
          <cell r="AA42">
            <v>318.8</v>
          </cell>
          <cell r="AB42">
            <v>21.8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117.1</v>
          </cell>
          <cell r="D43">
            <v>18.8</v>
          </cell>
          <cell r="E43">
            <v>135.9</v>
          </cell>
          <cell r="F43">
            <v>18.8</v>
          </cell>
          <cell r="G43">
            <v>127.9</v>
          </cell>
          <cell r="H43">
            <v>12.2</v>
          </cell>
          <cell r="I43">
            <v>119.2</v>
          </cell>
          <cell r="J43">
            <v>8.1999999999999993</v>
          </cell>
          <cell r="K43">
            <v>109</v>
          </cell>
          <cell r="L43">
            <v>0.7</v>
          </cell>
          <cell r="M43">
            <v>258.7</v>
          </cell>
          <cell r="N43">
            <v>88.1</v>
          </cell>
          <cell r="O43">
            <v>87.4</v>
          </cell>
          <cell r="P43">
            <v>-6.5</v>
          </cell>
          <cell r="Q43">
            <v>5.2</v>
          </cell>
          <cell r="R43">
            <v>-10</v>
          </cell>
          <cell r="S43">
            <v>1.61</v>
          </cell>
          <cell r="T43">
            <v>-1.06</v>
          </cell>
          <cell r="U43">
            <v>1.21</v>
          </cell>
          <cell r="V43">
            <v>0.26</v>
          </cell>
          <cell r="W43">
            <v>111.4</v>
          </cell>
          <cell r="X43">
            <v>14.3</v>
          </cell>
          <cell r="Y43">
            <v>129.30000000000001</v>
          </cell>
          <cell r="Z43">
            <v>14.2</v>
          </cell>
          <cell r="AA43">
            <v>246.9</v>
          </cell>
          <cell r="AB43">
            <v>105.6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88.6</v>
          </cell>
          <cell r="D44">
            <v>13.6</v>
          </cell>
          <cell r="E44">
            <v>105.9</v>
          </cell>
          <cell r="F44">
            <v>13.6</v>
          </cell>
          <cell r="G44">
            <v>103.8</v>
          </cell>
          <cell r="H44">
            <v>19.600000000000001</v>
          </cell>
          <cell r="I44">
            <v>105</v>
          </cell>
          <cell r="J44">
            <v>1.6</v>
          </cell>
          <cell r="K44">
            <v>104</v>
          </cell>
          <cell r="L44">
            <v>3.4</v>
          </cell>
          <cell r="M44">
            <v>117.3</v>
          </cell>
          <cell r="N44">
            <v>-13.4</v>
          </cell>
          <cell r="O44">
            <v>141.6</v>
          </cell>
          <cell r="P44">
            <v>-0.2</v>
          </cell>
          <cell r="Q44">
            <v>1.8</v>
          </cell>
          <cell r="R44">
            <v>-0.2</v>
          </cell>
          <cell r="S44">
            <v>5.54</v>
          </cell>
          <cell r="T44">
            <v>1.39</v>
          </cell>
          <cell r="U44">
            <v>1.87</v>
          </cell>
          <cell r="V44">
            <v>-0.14000000000000001</v>
          </cell>
          <cell r="W44">
            <v>84.3</v>
          </cell>
          <cell r="X44">
            <v>9.1999999999999993</v>
          </cell>
          <cell r="Y44">
            <v>100.8</v>
          </cell>
          <cell r="Z44">
            <v>9.3000000000000007</v>
          </cell>
          <cell r="AA44">
            <v>128.80000000000001</v>
          </cell>
          <cell r="AB44">
            <v>-21.3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95.2</v>
          </cell>
          <cell r="D47">
            <v>10.7</v>
          </cell>
          <cell r="E47">
            <v>114.2</v>
          </cell>
          <cell r="F47">
            <v>6.1</v>
          </cell>
          <cell r="G47">
            <v>111.6</v>
          </cell>
          <cell r="H47">
            <v>3</v>
          </cell>
          <cell r="I47">
            <v>114</v>
          </cell>
          <cell r="J47">
            <v>9.1999999999999993</v>
          </cell>
          <cell r="K47">
            <v>110.4</v>
          </cell>
          <cell r="L47">
            <v>6.8</v>
          </cell>
          <cell r="M47">
            <v>194</v>
          </cell>
          <cell r="N47">
            <v>52.9</v>
          </cell>
          <cell r="O47">
            <v>96.5</v>
          </cell>
          <cell r="P47">
            <v>-5.3</v>
          </cell>
          <cell r="Q47">
            <v>20.7</v>
          </cell>
          <cell r="R47">
            <v>7.2</v>
          </cell>
          <cell r="S47">
            <v>0.35</v>
          </cell>
          <cell r="T47">
            <v>-5.61</v>
          </cell>
          <cell r="U47">
            <v>3.2</v>
          </cell>
          <cell r="V47">
            <v>1.53</v>
          </cell>
          <cell r="W47">
            <v>90.6</v>
          </cell>
          <cell r="X47">
            <v>6.5</v>
          </cell>
          <cell r="Y47">
            <v>108.7</v>
          </cell>
          <cell r="Z47">
            <v>2.2000000000000002</v>
          </cell>
          <cell r="AA47">
            <v>155.5</v>
          </cell>
          <cell r="AB47">
            <v>62.3</v>
          </cell>
          <cell r="AC47">
            <v>12.5</v>
          </cell>
          <cell r="AD47">
            <v>861.5</v>
          </cell>
        </row>
        <row r="48">
          <cell r="B48" t="str">
            <v>小売業</v>
          </cell>
          <cell r="C48">
            <v>76.2</v>
          </cell>
          <cell r="D48">
            <v>5.8</v>
          </cell>
          <cell r="E48">
            <v>84.7</v>
          </cell>
          <cell r="F48">
            <v>5.9</v>
          </cell>
          <cell r="G48">
            <v>85</v>
          </cell>
          <cell r="H48">
            <v>7.3</v>
          </cell>
          <cell r="I48">
            <v>91.3</v>
          </cell>
          <cell r="J48">
            <v>-0.2</v>
          </cell>
          <cell r="K48">
            <v>89.6</v>
          </cell>
          <cell r="L48">
            <v>-0.1</v>
          </cell>
          <cell r="M48">
            <v>128.6</v>
          </cell>
          <cell r="N48">
            <v>-1.4</v>
          </cell>
          <cell r="O48">
            <v>106.3</v>
          </cell>
          <cell r="P48">
            <v>-1.6</v>
          </cell>
          <cell r="Q48">
            <v>71</v>
          </cell>
          <cell r="R48">
            <v>-1.6</v>
          </cell>
          <cell r="S48">
            <v>4.43</v>
          </cell>
          <cell r="T48">
            <v>-3.6</v>
          </cell>
          <cell r="U48">
            <v>2.75</v>
          </cell>
          <cell r="V48">
            <v>0.7</v>
          </cell>
          <cell r="W48">
            <v>72.5</v>
          </cell>
          <cell r="X48">
            <v>1.8</v>
          </cell>
          <cell r="Y48">
            <v>80.599999999999994</v>
          </cell>
          <cell r="Z48">
            <v>1.9</v>
          </cell>
          <cell r="AA48">
            <v>77.5</v>
          </cell>
          <cell r="AB48">
            <v>-18.899999999999999</v>
          </cell>
          <cell r="AC48">
            <v>0</v>
          </cell>
          <cell r="AD48">
            <v>-100</v>
          </cell>
        </row>
        <row r="49">
          <cell r="B49" t="str">
            <v>宿泊業</v>
          </cell>
          <cell r="C49">
            <v>105.8</v>
          </cell>
          <cell r="D49">
            <v>11</v>
          </cell>
          <cell r="E49">
            <v>104.8</v>
          </cell>
          <cell r="F49">
            <v>3.4</v>
          </cell>
          <cell r="G49">
            <v>106.1</v>
          </cell>
          <cell r="H49">
            <v>2.6</v>
          </cell>
          <cell r="I49">
            <v>113.9</v>
          </cell>
          <cell r="J49">
            <v>5.7</v>
          </cell>
          <cell r="K49">
            <v>112</v>
          </cell>
          <cell r="L49">
            <v>6</v>
          </cell>
          <cell r="M49">
            <v>151.80000000000001</v>
          </cell>
          <cell r="N49">
            <v>1.2</v>
          </cell>
          <cell r="O49">
            <v>64.5</v>
          </cell>
          <cell r="P49">
            <v>1.4</v>
          </cell>
          <cell r="Q49">
            <v>58.6</v>
          </cell>
          <cell r="R49">
            <v>-0.6</v>
          </cell>
          <cell r="S49">
            <v>3.45</v>
          </cell>
          <cell r="T49">
            <v>0.97</v>
          </cell>
          <cell r="U49">
            <v>5.46</v>
          </cell>
          <cell r="V49">
            <v>3.45</v>
          </cell>
          <cell r="W49">
            <v>100.7</v>
          </cell>
          <cell r="X49">
            <v>6.8</v>
          </cell>
          <cell r="Y49">
            <v>99.7</v>
          </cell>
          <cell r="Z49">
            <v>-0.6</v>
          </cell>
          <cell r="AA49">
            <v>81.599999999999994</v>
          </cell>
          <cell r="AB49">
            <v>21.2</v>
          </cell>
          <cell r="AC49">
            <v>20.3</v>
          </cell>
          <cell r="AD49">
            <v>0</v>
          </cell>
        </row>
        <row r="50">
          <cell r="B50" t="str">
            <v>Ｍ一括分</v>
          </cell>
          <cell r="C50">
            <v>98.7</v>
          </cell>
          <cell r="D50">
            <v>3.8</v>
          </cell>
          <cell r="E50">
            <v>100.2</v>
          </cell>
          <cell r="F50">
            <v>3.7</v>
          </cell>
          <cell r="G50">
            <v>98.4</v>
          </cell>
          <cell r="H50">
            <v>2</v>
          </cell>
          <cell r="I50">
            <v>88.5</v>
          </cell>
          <cell r="J50">
            <v>-1.6</v>
          </cell>
          <cell r="K50">
            <v>87.1</v>
          </cell>
          <cell r="L50">
            <v>-2</v>
          </cell>
          <cell r="M50">
            <v>129.6</v>
          </cell>
          <cell r="N50">
            <v>9.4</v>
          </cell>
          <cell r="O50">
            <v>97.6</v>
          </cell>
          <cell r="P50">
            <v>-1.4</v>
          </cell>
          <cell r="Q50">
            <v>87.9</v>
          </cell>
          <cell r="R50">
            <v>-8</v>
          </cell>
          <cell r="S50">
            <v>2.2400000000000002</v>
          </cell>
          <cell r="T50">
            <v>-0.1</v>
          </cell>
          <cell r="U50">
            <v>10.32</v>
          </cell>
          <cell r="V50">
            <v>-1.42</v>
          </cell>
          <cell r="W50">
            <v>93.9</v>
          </cell>
          <cell r="X50">
            <v>-0.2</v>
          </cell>
          <cell r="Y50">
            <v>95.3</v>
          </cell>
          <cell r="Z50">
            <v>-0.2</v>
          </cell>
          <cell r="AA50">
            <v>139.80000000000001</v>
          </cell>
          <cell r="AB50">
            <v>41.9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77.400000000000006</v>
          </cell>
          <cell r="D51">
            <v>2.4</v>
          </cell>
          <cell r="E51">
            <v>93.4</v>
          </cell>
          <cell r="F51">
            <v>2.4</v>
          </cell>
          <cell r="G51">
            <v>90.6</v>
          </cell>
          <cell r="H51">
            <v>4.9000000000000004</v>
          </cell>
          <cell r="I51">
            <v>96.6</v>
          </cell>
          <cell r="J51">
            <v>0.4</v>
          </cell>
          <cell r="K51">
            <v>96.3</v>
          </cell>
          <cell r="L51">
            <v>0.7</v>
          </cell>
          <cell r="M51">
            <v>104.2</v>
          </cell>
          <cell r="N51">
            <v>-9.1</v>
          </cell>
          <cell r="O51">
            <v>98.6</v>
          </cell>
          <cell r="P51">
            <v>-1.2</v>
          </cell>
          <cell r="Q51">
            <v>21</v>
          </cell>
          <cell r="R51">
            <v>-3.3</v>
          </cell>
          <cell r="S51">
            <v>6.32</v>
          </cell>
          <cell r="T51">
            <v>1.24</v>
          </cell>
          <cell r="U51">
            <v>3.02</v>
          </cell>
          <cell r="V51">
            <v>1.25</v>
          </cell>
          <cell r="W51">
            <v>73.599999999999994</v>
          </cell>
          <cell r="X51">
            <v>-1.6</v>
          </cell>
          <cell r="Y51">
            <v>88.9</v>
          </cell>
          <cell r="Z51">
            <v>-1.4</v>
          </cell>
          <cell r="AA51">
            <v>180.5</v>
          </cell>
          <cell r="AB51">
            <v>-23.6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75.900000000000006</v>
          </cell>
          <cell r="D52">
            <v>-14.3</v>
          </cell>
          <cell r="E52">
            <v>95.3</v>
          </cell>
          <cell r="F52">
            <v>-14.1</v>
          </cell>
          <cell r="G52">
            <v>95</v>
          </cell>
          <cell r="H52">
            <v>-13.6</v>
          </cell>
          <cell r="I52">
            <v>95.1</v>
          </cell>
          <cell r="J52">
            <v>-6.1</v>
          </cell>
          <cell r="K52">
            <v>94.9</v>
          </cell>
          <cell r="L52">
            <v>-5.0999999999999996</v>
          </cell>
          <cell r="M52">
            <v>100</v>
          </cell>
          <cell r="N52">
            <v>-28.8</v>
          </cell>
          <cell r="O52">
            <v>105.4</v>
          </cell>
          <cell r="P52">
            <v>3.2</v>
          </cell>
          <cell r="Q52">
            <v>27.7</v>
          </cell>
          <cell r="R52">
            <v>10.8</v>
          </cell>
          <cell r="S52">
            <v>7.13</v>
          </cell>
          <cell r="T52">
            <v>-8.94</v>
          </cell>
          <cell r="U52">
            <v>5.28</v>
          </cell>
          <cell r="V52">
            <v>-6.88</v>
          </cell>
          <cell r="W52">
            <v>72.2</v>
          </cell>
          <cell r="X52">
            <v>-17.600000000000001</v>
          </cell>
          <cell r="Y52">
            <v>90.7</v>
          </cell>
          <cell r="Z52">
            <v>-17.3</v>
          </cell>
          <cell r="AA52">
            <v>101.7</v>
          </cell>
          <cell r="AB52">
            <v>-24.4</v>
          </cell>
          <cell r="AC52">
            <v>0.2</v>
          </cell>
          <cell r="AD52">
            <v>-80</v>
          </cell>
        </row>
        <row r="53">
          <cell r="B53" t="str">
            <v>職業紹介・派遣業</v>
          </cell>
          <cell r="C53">
            <v>106.4</v>
          </cell>
          <cell r="D53">
            <v>7.5</v>
          </cell>
          <cell r="E53">
            <v>108.3</v>
          </cell>
          <cell r="F53">
            <v>7.3</v>
          </cell>
          <cell r="G53">
            <v>108.8</v>
          </cell>
          <cell r="H53">
            <v>6</v>
          </cell>
          <cell r="I53">
            <v>109.4</v>
          </cell>
          <cell r="J53">
            <v>9.8000000000000007</v>
          </cell>
          <cell r="K53">
            <v>109.7</v>
          </cell>
          <cell r="L53">
            <v>8.8000000000000007</v>
          </cell>
          <cell r="M53">
            <v>103.9</v>
          </cell>
          <cell r="N53">
            <v>31.2</v>
          </cell>
          <cell r="O53">
            <v>120.6</v>
          </cell>
          <cell r="P53">
            <v>-3.5</v>
          </cell>
          <cell r="Q53">
            <v>19</v>
          </cell>
          <cell r="R53">
            <v>-6.2</v>
          </cell>
          <cell r="S53">
            <v>8.5399999999999991</v>
          </cell>
          <cell r="T53">
            <v>-0.21</v>
          </cell>
          <cell r="U53">
            <v>7.25</v>
          </cell>
          <cell r="V53">
            <v>-2.59</v>
          </cell>
          <cell r="W53">
            <v>101.2</v>
          </cell>
          <cell r="X53">
            <v>3.4</v>
          </cell>
          <cell r="Y53">
            <v>103</v>
          </cell>
          <cell r="Z53">
            <v>3.2</v>
          </cell>
          <cell r="AA53">
            <v>103.1</v>
          </cell>
          <cell r="AB53">
            <v>26.3</v>
          </cell>
          <cell r="AC53">
            <v>33.4</v>
          </cell>
          <cell r="AD53">
            <v>20.6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85.5</v>
          </cell>
          <cell r="D55">
            <v>-3.3</v>
          </cell>
          <cell r="E55">
            <v>97.8</v>
          </cell>
          <cell r="F55">
            <v>-2.2999999999999998</v>
          </cell>
          <cell r="G55">
            <v>97.5</v>
          </cell>
          <cell r="H55">
            <v>-0.6</v>
          </cell>
          <cell r="I55">
            <v>99</v>
          </cell>
          <cell r="J55">
            <v>-4</v>
          </cell>
          <cell r="K55">
            <v>97.8</v>
          </cell>
          <cell r="L55">
            <v>-4.5999999999999996</v>
          </cell>
          <cell r="M55">
            <v>117.5</v>
          </cell>
          <cell r="N55">
            <v>4.4000000000000004</v>
          </cell>
          <cell r="O55">
            <v>94.6</v>
          </cell>
          <cell r="P55">
            <v>-1.1000000000000001</v>
          </cell>
          <cell r="Q55">
            <v>34.700000000000003</v>
          </cell>
          <cell r="R55">
            <v>4.3</v>
          </cell>
          <cell r="S55">
            <v>8</v>
          </cell>
          <cell r="T55">
            <v>3.13</v>
          </cell>
          <cell r="U55">
            <v>6.48</v>
          </cell>
          <cell r="V55">
            <v>1.29</v>
          </cell>
          <cell r="W55">
            <v>81.400000000000006</v>
          </cell>
          <cell r="X55">
            <v>-6.9</v>
          </cell>
          <cell r="Y55">
            <v>93.1</v>
          </cell>
          <cell r="Z55">
            <v>-6</v>
          </cell>
          <cell r="AA55">
            <v>101.5</v>
          </cell>
          <cell r="AB55">
            <v>-19.8</v>
          </cell>
          <cell r="AC55">
            <v>0.9</v>
          </cell>
          <cell r="AD55">
            <v>-88.8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85.1</v>
          </cell>
          <cell r="D198">
            <v>-3.1</v>
          </cell>
          <cell r="E198">
            <v>102.7</v>
          </cell>
          <cell r="F198">
            <v>-1.3</v>
          </cell>
          <cell r="G198">
            <v>101.8</v>
          </cell>
          <cell r="H198">
            <v>-0.1</v>
          </cell>
          <cell r="I198">
            <v>103.4</v>
          </cell>
          <cell r="J198">
            <v>0</v>
          </cell>
          <cell r="K198">
            <v>101</v>
          </cell>
          <cell r="L198">
            <v>0.7</v>
          </cell>
          <cell r="M198">
            <v>135.69999999999999</v>
          </cell>
          <cell r="N198">
            <v>-6.7</v>
          </cell>
          <cell r="O198">
            <v>94.4</v>
          </cell>
          <cell r="P198">
            <v>-1.8</v>
          </cell>
          <cell r="Q198" t="str">
            <v>-</v>
          </cell>
          <cell r="R198" t="str">
            <v>-</v>
          </cell>
          <cell r="S198">
            <v>5.93</v>
          </cell>
          <cell r="T198">
            <v>-1.42</v>
          </cell>
          <cell r="U198">
            <v>3.88</v>
          </cell>
          <cell r="V198">
            <v>-1.32</v>
          </cell>
          <cell r="W198">
            <v>81</v>
          </cell>
          <cell r="X198">
            <v>-6.7</v>
          </cell>
          <cell r="Y198">
            <v>97.7</v>
          </cell>
          <cell r="Z198">
            <v>-5.0999999999999996</v>
          </cell>
          <cell r="AA198">
            <v>114.3</v>
          </cell>
          <cell r="AB198">
            <v>-14</v>
          </cell>
          <cell r="AC198">
            <v>4.2</v>
          </cell>
          <cell r="AD198">
            <v>-68.400000000000006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60.9</v>
          </cell>
          <cell r="D200">
            <v>-15.4</v>
          </cell>
          <cell r="E200">
            <v>76</v>
          </cell>
          <cell r="F200">
            <v>-15.7</v>
          </cell>
          <cell r="G200">
            <v>79.3</v>
          </cell>
          <cell r="H200">
            <v>-11.6</v>
          </cell>
          <cell r="I200">
            <v>103.2</v>
          </cell>
          <cell r="J200">
            <v>-4.9000000000000004</v>
          </cell>
          <cell r="K200">
            <v>105.4</v>
          </cell>
          <cell r="L200">
            <v>-2.1</v>
          </cell>
          <cell r="M200">
            <v>79.400000000000006</v>
          </cell>
          <cell r="N200">
            <v>-31.3</v>
          </cell>
          <cell r="O200">
            <v>85.6</v>
          </cell>
          <cell r="P200">
            <v>5.9</v>
          </cell>
          <cell r="Q200" t="str">
            <v>-</v>
          </cell>
          <cell r="R200" t="str">
            <v>-</v>
          </cell>
          <cell r="S200">
            <v>3.61</v>
          </cell>
          <cell r="T200">
            <v>0.05</v>
          </cell>
          <cell r="U200">
            <v>1.32</v>
          </cell>
          <cell r="V200">
            <v>0.22</v>
          </cell>
          <cell r="W200">
            <v>57.9</v>
          </cell>
          <cell r="X200">
            <v>-18.7</v>
          </cell>
          <cell r="Y200">
            <v>72.3</v>
          </cell>
          <cell r="Z200">
            <v>-18.899999999999999</v>
          </cell>
          <cell r="AA200">
            <v>34.6</v>
          </cell>
          <cell r="AB200">
            <v>-64.2</v>
          </cell>
          <cell r="AC200">
            <v>3.2</v>
          </cell>
          <cell r="AD200">
            <v>23.1</v>
          </cell>
        </row>
        <row r="201">
          <cell r="B201" t="str">
            <v>製造業</v>
          </cell>
          <cell r="C201">
            <v>90.9</v>
          </cell>
          <cell r="D201">
            <v>-9</v>
          </cell>
          <cell r="E201">
            <v>109.6</v>
          </cell>
          <cell r="F201">
            <v>0.5</v>
          </cell>
          <cell r="G201">
            <v>107.1</v>
          </cell>
          <cell r="H201">
            <v>1.7</v>
          </cell>
          <cell r="I201">
            <v>103.1</v>
          </cell>
          <cell r="J201">
            <v>0.5</v>
          </cell>
          <cell r="K201">
            <v>102.1</v>
          </cell>
          <cell r="L201">
            <v>1.2</v>
          </cell>
          <cell r="M201">
            <v>114.3</v>
          </cell>
          <cell r="N201">
            <v>-6.8</v>
          </cell>
          <cell r="O201">
            <v>94.6</v>
          </cell>
          <cell r="P201">
            <v>-3.5</v>
          </cell>
          <cell r="Q201" t="str">
            <v>-</v>
          </cell>
          <cell r="R201" t="str">
            <v>-</v>
          </cell>
          <cell r="S201">
            <v>2.76</v>
          </cell>
          <cell r="T201">
            <v>-0.77</v>
          </cell>
          <cell r="U201">
            <v>1.62</v>
          </cell>
          <cell r="V201">
            <v>-1.01</v>
          </cell>
          <cell r="W201">
            <v>86.5</v>
          </cell>
          <cell r="X201">
            <v>-12.4</v>
          </cell>
          <cell r="Y201">
            <v>104.3</v>
          </cell>
          <cell r="Z201">
            <v>-3.3</v>
          </cell>
          <cell r="AA201">
            <v>133.69999999999999</v>
          </cell>
          <cell r="AB201">
            <v>-8.5</v>
          </cell>
          <cell r="AC201">
            <v>4.7</v>
          </cell>
          <cell r="AD201">
            <v>-91.8</v>
          </cell>
        </row>
        <row r="202">
          <cell r="B202" t="str">
            <v>電気・ガス・熱供給・水道業</v>
          </cell>
          <cell r="C202">
            <v>103.6</v>
          </cell>
          <cell r="D202">
            <v>15.9</v>
          </cell>
          <cell r="E202">
            <v>130</v>
          </cell>
          <cell r="F202">
            <v>15.1</v>
          </cell>
          <cell r="G202">
            <v>118.1</v>
          </cell>
          <cell r="H202">
            <v>4.2</v>
          </cell>
          <cell r="I202">
            <v>110.2</v>
          </cell>
          <cell r="J202">
            <v>11.4</v>
          </cell>
          <cell r="K202">
            <v>103.9</v>
          </cell>
          <cell r="L202">
            <v>4.2</v>
          </cell>
          <cell r="M202">
            <v>191.7</v>
          </cell>
          <cell r="N202">
            <v>115.4</v>
          </cell>
          <cell r="O202">
            <v>109.8</v>
          </cell>
          <cell r="P202">
            <v>1.4</v>
          </cell>
          <cell r="Q202" t="str">
            <v>-</v>
          </cell>
          <cell r="R202" t="str">
            <v>-</v>
          </cell>
          <cell r="S202">
            <v>14.03</v>
          </cell>
          <cell r="T202">
            <v>-2.65</v>
          </cell>
          <cell r="U202">
            <v>6.09</v>
          </cell>
          <cell r="V202">
            <v>-5.75</v>
          </cell>
          <cell r="W202">
            <v>98.6</v>
          </cell>
          <cell r="X202">
            <v>11.5</v>
          </cell>
          <cell r="Y202">
            <v>123.7</v>
          </cell>
          <cell r="Z202">
            <v>10.7</v>
          </cell>
          <cell r="AA202">
            <v>274.89999999999998</v>
          </cell>
          <cell r="AB202">
            <v>154.80000000000001</v>
          </cell>
          <cell r="AC202">
            <v>4</v>
          </cell>
          <cell r="AD202">
            <v>207.7</v>
          </cell>
        </row>
        <row r="203">
          <cell r="B203" t="str">
            <v>情報通信業</v>
          </cell>
          <cell r="C203">
            <v>108.6</v>
          </cell>
          <cell r="D203">
            <v>-8.9</v>
          </cell>
          <cell r="E203">
            <v>134.9</v>
          </cell>
          <cell r="F203">
            <v>-10.9</v>
          </cell>
          <cell r="G203">
            <v>127.9</v>
          </cell>
          <cell r="H203">
            <v>-10.6</v>
          </cell>
          <cell r="I203">
            <v>101.2</v>
          </cell>
          <cell r="J203">
            <v>2.8</v>
          </cell>
          <cell r="K203">
            <v>99.8</v>
          </cell>
          <cell r="L203">
            <v>2.4</v>
          </cell>
          <cell r="M203">
            <v>119.8</v>
          </cell>
          <cell r="N203">
            <v>8.6</v>
          </cell>
          <cell r="O203">
            <v>124.2</v>
          </cell>
          <cell r="P203">
            <v>-1.3</v>
          </cell>
          <cell r="Q203" t="str">
            <v>-</v>
          </cell>
          <cell r="R203" t="str">
            <v>-</v>
          </cell>
          <cell r="S203">
            <v>2.88</v>
          </cell>
          <cell r="T203">
            <v>-0.16</v>
          </cell>
          <cell r="U203">
            <v>1.35</v>
          </cell>
          <cell r="V203">
            <v>-0.83</v>
          </cell>
          <cell r="W203">
            <v>103.3</v>
          </cell>
          <cell r="X203">
            <v>-12.4</v>
          </cell>
          <cell r="Y203">
            <v>128.4</v>
          </cell>
          <cell r="Z203">
            <v>-14.3</v>
          </cell>
          <cell r="AA203">
            <v>243.8</v>
          </cell>
          <cell r="AB203">
            <v>-13.1</v>
          </cell>
          <cell r="AC203">
            <v>11.6</v>
          </cell>
          <cell r="AD203">
            <v>1188.9000000000001</v>
          </cell>
        </row>
        <row r="204">
          <cell r="B204" t="str">
            <v>運輸業，郵便業</v>
          </cell>
          <cell r="C204">
            <v>72.5</v>
          </cell>
          <cell r="D204">
            <v>-6.3</v>
          </cell>
          <cell r="E204">
            <v>83.3</v>
          </cell>
          <cell r="F204">
            <v>-6.4</v>
          </cell>
          <cell r="G204">
            <v>88.1</v>
          </cell>
          <cell r="H204">
            <v>-0.2</v>
          </cell>
          <cell r="I204">
            <v>94.2</v>
          </cell>
          <cell r="J204">
            <v>-6.9</v>
          </cell>
          <cell r="K204">
            <v>99.1</v>
          </cell>
          <cell r="L204">
            <v>-1.6</v>
          </cell>
          <cell r="M204">
            <v>73</v>
          </cell>
          <cell r="N204">
            <v>-29.3</v>
          </cell>
          <cell r="O204">
            <v>105.4</v>
          </cell>
          <cell r="P204">
            <v>-7.1</v>
          </cell>
          <cell r="Q204" t="str">
            <v>-</v>
          </cell>
          <cell r="R204" t="str">
            <v>-</v>
          </cell>
          <cell r="S204">
            <v>0.79</v>
          </cell>
          <cell r="T204">
            <v>-0.11</v>
          </cell>
          <cell r="U204">
            <v>1.4</v>
          </cell>
          <cell r="V204">
            <v>-1.55</v>
          </cell>
          <cell r="W204">
            <v>69</v>
          </cell>
          <cell r="X204">
            <v>-9.9</v>
          </cell>
          <cell r="Y204">
            <v>79.3</v>
          </cell>
          <cell r="Z204">
            <v>-9.9</v>
          </cell>
          <cell r="AA204">
            <v>63.3</v>
          </cell>
          <cell r="AB204">
            <v>-31.2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85.2</v>
          </cell>
          <cell r="D205">
            <v>4.5</v>
          </cell>
          <cell r="E205">
            <v>99.8</v>
          </cell>
          <cell r="F205">
            <v>1.9</v>
          </cell>
          <cell r="G205">
            <v>97.6</v>
          </cell>
          <cell r="H205">
            <v>1.2</v>
          </cell>
          <cell r="I205">
            <v>103.9</v>
          </cell>
          <cell r="J205">
            <v>-2.4</v>
          </cell>
          <cell r="K205">
            <v>98.4</v>
          </cell>
          <cell r="L205">
            <v>-4.7</v>
          </cell>
          <cell r="M205">
            <v>193.8</v>
          </cell>
          <cell r="N205">
            <v>21.6</v>
          </cell>
          <cell r="O205">
            <v>81.3</v>
          </cell>
          <cell r="P205">
            <v>-4.0999999999999996</v>
          </cell>
          <cell r="Q205" t="str">
            <v>-</v>
          </cell>
          <cell r="R205" t="str">
            <v>-</v>
          </cell>
          <cell r="S205">
            <v>4.26</v>
          </cell>
          <cell r="T205">
            <v>-2.6</v>
          </cell>
          <cell r="U205">
            <v>3.31</v>
          </cell>
          <cell r="V205">
            <v>1.01</v>
          </cell>
          <cell r="W205">
            <v>81.099999999999994</v>
          </cell>
          <cell r="X205">
            <v>0.6</v>
          </cell>
          <cell r="Y205">
            <v>95</v>
          </cell>
          <cell r="Z205">
            <v>-1.9</v>
          </cell>
          <cell r="AA205">
            <v>130</v>
          </cell>
          <cell r="AB205">
            <v>10.6</v>
          </cell>
          <cell r="AC205">
            <v>13.9</v>
          </cell>
          <cell r="AD205">
            <v>717.6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88.4</v>
          </cell>
          <cell r="D207">
            <v>-10.7</v>
          </cell>
          <cell r="E207">
            <v>110.7</v>
          </cell>
          <cell r="F207">
            <v>-11.5</v>
          </cell>
          <cell r="G207">
            <v>110.8</v>
          </cell>
          <cell r="H207">
            <v>-8.1</v>
          </cell>
          <cell r="I207">
            <v>112.4</v>
          </cell>
          <cell r="J207">
            <v>11.4</v>
          </cell>
          <cell r="K207">
            <v>109.4</v>
          </cell>
          <cell r="L207">
            <v>12.9</v>
          </cell>
          <cell r="M207">
            <v>255.9</v>
          </cell>
          <cell r="N207">
            <v>-11.2</v>
          </cell>
          <cell r="O207">
            <v>110.8</v>
          </cell>
          <cell r="P207">
            <v>30.5</v>
          </cell>
          <cell r="Q207" t="str">
            <v>-</v>
          </cell>
          <cell r="R207" t="str">
            <v>-</v>
          </cell>
          <cell r="S207">
            <v>15.8</v>
          </cell>
          <cell r="T207">
            <v>10.24</v>
          </cell>
          <cell r="U207">
            <v>9.6300000000000008</v>
          </cell>
          <cell r="V207">
            <v>5.77</v>
          </cell>
          <cell r="W207">
            <v>84.1</v>
          </cell>
          <cell r="X207">
            <v>-14.1</v>
          </cell>
          <cell r="Y207">
            <v>105.3</v>
          </cell>
          <cell r="Z207">
            <v>-14.9</v>
          </cell>
          <cell r="AA207">
            <v>105.1</v>
          </cell>
          <cell r="AB207">
            <v>-65.900000000000006</v>
          </cell>
          <cell r="AC207">
            <v>2.4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102.4</v>
          </cell>
          <cell r="D208">
            <v>12.2</v>
          </cell>
          <cell r="E208">
            <v>110.4</v>
          </cell>
          <cell r="F208">
            <v>-1.1000000000000001</v>
          </cell>
          <cell r="G208">
            <v>108.4</v>
          </cell>
          <cell r="H208">
            <v>-0.7</v>
          </cell>
          <cell r="I208">
            <v>107.1</v>
          </cell>
          <cell r="J208">
            <v>1.2</v>
          </cell>
          <cell r="K208">
            <v>106.4</v>
          </cell>
          <cell r="L208">
            <v>1.5</v>
          </cell>
          <cell r="M208">
            <v>114.8</v>
          </cell>
          <cell r="N208">
            <v>-1.2</v>
          </cell>
          <cell r="O208">
            <v>125.8</v>
          </cell>
          <cell r="P208">
            <v>6.8</v>
          </cell>
          <cell r="Q208" t="str">
            <v>-</v>
          </cell>
          <cell r="R208" t="str">
            <v>-</v>
          </cell>
          <cell r="S208">
            <v>8.82</v>
          </cell>
          <cell r="T208">
            <v>-2.2799999999999998</v>
          </cell>
          <cell r="U208">
            <v>6.43</v>
          </cell>
          <cell r="V208">
            <v>1.22</v>
          </cell>
          <cell r="W208">
            <v>97.4</v>
          </cell>
          <cell r="X208">
            <v>7.9</v>
          </cell>
          <cell r="Y208">
            <v>105</v>
          </cell>
          <cell r="Z208">
            <v>-4.9000000000000004</v>
          </cell>
          <cell r="AA208">
            <v>145.6</v>
          </cell>
          <cell r="AB208">
            <v>-5.9</v>
          </cell>
          <cell r="AC208">
            <v>38.799999999999997</v>
          </cell>
          <cell r="AD208">
            <v>0</v>
          </cell>
        </row>
        <row r="209">
          <cell r="B209" t="str">
            <v>宿泊業，飲食サービス業</v>
          </cell>
          <cell r="C209">
            <v>117.3</v>
          </cell>
          <cell r="D209">
            <v>1.4</v>
          </cell>
          <cell r="E209">
            <v>116.9</v>
          </cell>
          <cell r="F209">
            <v>-6</v>
          </cell>
          <cell r="G209">
            <v>116.7</v>
          </cell>
          <cell r="H209">
            <v>-7.8</v>
          </cell>
          <cell r="I209">
            <v>109.4</v>
          </cell>
          <cell r="J209">
            <v>-2.6</v>
          </cell>
          <cell r="K209">
            <v>105.6</v>
          </cell>
          <cell r="L209">
            <v>-3.3</v>
          </cell>
          <cell r="M209">
            <v>162.69999999999999</v>
          </cell>
          <cell r="N209">
            <v>4.4000000000000004</v>
          </cell>
          <cell r="O209">
            <v>67</v>
          </cell>
          <cell r="P209">
            <v>31.9</v>
          </cell>
          <cell r="Q209" t="str">
            <v>-</v>
          </cell>
          <cell r="R209" t="str">
            <v>-</v>
          </cell>
          <cell r="S209">
            <v>3.53</v>
          </cell>
          <cell r="T209">
            <v>0.57999999999999996</v>
          </cell>
          <cell r="U209">
            <v>3.53</v>
          </cell>
          <cell r="V209">
            <v>1.4</v>
          </cell>
          <cell r="W209">
            <v>111.6</v>
          </cell>
          <cell r="X209">
            <v>-2.4</v>
          </cell>
          <cell r="Y209">
            <v>111.2</v>
          </cell>
          <cell r="Z209">
            <v>-9.5</v>
          </cell>
          <cell r="AA209">
            <v>119.7</v>
          </cell>
          <cell r="AB209">
            <v>25.1</v>
          </cell>
          <cell r="AC209">
            <v>60.9</v>
          </cell>
          <cell r="AD209">
            <v>0</v>
          </cell>
        </row>
        <row r="210">
          <cell r="B210" t="str">
            <v>生活関連サービス業，娯楽業</v>
          </cell>
          <cell r="C210">
            <v>74.7</v>
          </cell>
          <cell r="D210">
            <v>20.3</v>
          </cell>
          <cell r="E210">
            <v>84</v>
          </cell>
          <cell r="F210">
            <v>20.2</v>
          </cell>
          <cell r="G210">
            <v>83.8</v>
          </cell>
          <cell r="H210">
            <v>19</v>
          </cell>
          <cell r="I210">
            <v>95.8</v>
          </cell>
          <cell r="J210">
            <v>18.100000000000001</v>
          </cell>
          <cell r="K210">
            <v>98.2</v>
          </cell>
          <cell r="L210">
            <v>14.3</v>
          </cell>
          <cell r="M210">
            <v>70.5</v>
          </cell>
          <cell r="N210">
            <v>139</v>
          </cell>
          <cell r="O210">
            <v>153.30000000000001</v>
          </cell>
          <cell r="P210">
            <v>11.5</v>
          </cell>
          <cell r="Q210" t="str">
            <v>-</v>
          </cell>
          <cell r="R210" t="str">
            <v>-</v>
          </cell>
          <cell r="S210">
            <v>5.79</v>
          </cell>
          <cell r="T210">
            <v>-7.97</v>
          </cell>
          <cell r="U210">
            <v>1.64</v>
          </cell>
          <cell r="V210">
            <v>-10.15</v>
          </cell>
          <cell r="W210">
            <v>71.099999999999994</v>
          </cell>
          <cell r="X210">
            <v>15.8</v>
          </cell>
          <cell r="Y210">
            <v>79.900000000000006</v>
          </cell>
          <cell r="Z210">
            <v>15.6</v>
          </cell>
          <cell r="AA210">
            <v>86.3</v>
          </cell>
          <cell r="AB210">
            <v>43.6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85.6</v>
          </cell>
          <cell r="D211">
            <v>-3.1</v>
          </cell>
          <cell r="E211">
            <v>106.4</v>
          </cell>
          <cell r="F211">
            <v>-3</v>
          </cell>
          <cell r="G211">
            <v>108.7</v>
          </cell>
          <cell r="H211">
            <v>-2.9</v>
          </cell>
          <cell r="I211">
            <v>117.8</v>
          </cell>
          <cell r="J211">
            <v>-0.3</v>
          </cell>
          <cell r="K211">
            <v>99.3</v>
          </cell>
          <cell r="L211">
            <v>0.5</v>
          </cell>
          <cell r="M211">
            <v>385.1</v>
          </cell>
          <cell r="N211">
            <v>-3</v>
          </cell>
          <cell r="O211">
            <v>117</v>
          </cell>
          <cell r="P211">
            <v>2.9</v>
          </cell>
          <cell r="Q211" t="str">
            <v>-</v>
          </cell>
          <cell r="R211" t="str">
            <v>-</v>
          </cell>
          <cell r="S211">
            <v>13.89</v>
          </cell>
          <cell r="T211">
            <v>-0.88</v>
          </cell>
          <cell r="U211">
            <v>11.72</v>
          </cell>
          <cell r="V211">
            <v>-1.08</v>
          </cell>
          <cell r="W211">
            <v>81.400000000000006</v>
          </cell>
          <cell r="X211">
            <v>-6.8</v>
          </cell>
          <cell r="Y211">
            <v>101.2</v>
          </cell>
          <cell r="Z211">
            <v>-6.7</v>
          </cell>
          <cell r="AA211">
            <v>33.5</v>
          </cell>
          <cell r="AB211">
            <v>-10.4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81.099999999999994</v>
          </cell>
          <cell r="D212">
            <v>-2.2999999999999998</v>
          </cell>
          <cell r="E212">
            <v>99.9</v>
          </cell>
          <cell r="F212">
            <v>-2.2999999999999998</v>
          </cell>
          <cell r="G212">
            <v>97.6</v>
          </cell>
          <cell r="H212">
            <v>-1.1000000000000001</v>
          </cell>
          <cell r="I212">
            <v>100.3</v>
          </cell>
          <cell r="J212">
            <v>-0.6</v>
          </cell>
          <cell r="K212">
            <v>99.9</v>
          </cell>
          <cell r="L212">
            <v>0.3</v>
          </cell>
          <cell r="M212">
            <v>113</v>
          </cell>
          <cell r="N212">
            <v>-17.5</v>
          </cell>
          <cell r="O212">
            <v>85</v>
          </cell>
          <cell r="P212">
            <v>-2.9</v>
          </cell>
          <cell r="Q212" t="str">
            <v>-</v>
          </cell>
          <cell r="R212" t="str">
            <v>-</v>
          </cell>
          <cell r="S212">
            <v>7.27</v>
          </cell>
          <cell r="T212">
            <v>-4.0599999999999996</v>
          </cell>
          <cell r="U212">
            <v>3.97</v>
          </cell>
          <cell r="V212">
            <v>-2.33</v>
          </cell>
          <cell r="W212">
            <v>77.2</v>
          </cell>
          <cell r="X212">
            <v>-6</v>
          </cell>
          <cell r="Y212">
            <v>95.1</v>
          </cell>
          <cell r="Z212">
            <v>-5.9</v>
          </cell>
          <cell r="AA212">
            <v>160.1</v>
          </cell>
          <cell r="AB212">
            <v>-17.899999999999999</v>
          </cell>
          <cell r="AC212">
            <v>0.1</v>
          </cell>
          <cell r="AD212">
            <v>-80</v>
          </cell>
        </row>
        <row r="213">
          <cell r="B213" t="str">
            <v>複合サービス事業</v>
          </cell>
          <cell r="C213">
            <v>76</v>
          </cell>
          <cell r="D213">
            <v>7.6</v>
          </cell>
          <cell r="E213">
            <v>92</v>
          </cell>
          <cell r="F213">
            <v>7.9</v>
          </cell>
          <cell r="G213">
            <v>94.4</v>
          </cell>
          <cell r="H213">
            <v>11.2</v>
          </cell>
          <cell r="I213">
            <v>106.8</v>
          </cell>
          <cell r="J213">
            <v>6.1</v>
          </cell>
          <cell r="K213">
            <v>109.3</v>
          </cell>
          <cell r="L213">
            <v>8.5</v>
          </cell>
          <cell r="M213">
            <v>67.400000000000006</v>
          </cell>
          <cell r="N213">
            <v>-32.6</v>
          </cell>
          <cell r="O213">
            <v>94.2</v>
          </cell>
          <cell r="P213">
            <v>-4.8</v>
          </cell>
          <cell r="Q213" t="str">
            <v>-</v>
          </cell>
          <cell r="R213" t="str">
            <v>-</v>
          </cell>
          <cell r="S213">
            <v>10.43</v>
          </cell>
          <cell r="T213">
            <v>5.03</v>
          </cell>
          <cell r="U213">
            <v>9</v>
          </cell>
          <cell r="V213">
            <v>2.08</v>
          </cell>
          <cell r="W213">
            <v>72.3</v>
          </cell>
          <cell r="X213">
            <v>3.6</v>
          </cell>
          <cell r="Y213">
            <v>87.5</v>
          </cell>
          <cell r="Z213">
            <v>3.7</v>
          </cell>
          <cell r="AA213">
            <v>54.4</v>
          </cell>
          <cell r="AB213">
            <v>-40.6</v>
          </cell>
          <cell r="AC213">
            <v>2.4</v>
          </cell>
          <cell r="AD213">
            <v>-20</v>
          </cell>
        </row>
        <row r="214">
          <cell r="B214" t="str">
            <v>サービス業（他に分類されないもの）</v>
          </cell>
          <cell r="C214">
            <v>87.4</v>
          </cell>
          <cell r="D214">
            <v>3.3</v>
          </cell>
          <cell r="E214">
            <v>99.9</v>
          </cell>
          <cell r="F214">
            <v>3.8</v>
          </cell>
          <cell r="G214">
            <v>99.6</v>
          </cell>
          <cell r="H214">
            <v>5</v>
          </cell>
          <cell r="I214">
            <v>103.7</v>
          </cell>
          <cell r="J214">
            <v>3.1</v>
          </cell>
          <cell r="K214">
            <v>102.5</v>
          </cell>
          <cell r="L214">
            <v>2</v>
          </cell>
          <cell r="M214">
            <v>120.4</v>
          </cell>
          <cell r="N214">
            <v>17</v>
          </cell>
          <cell r="O214">
            <v>99.2</v>
          </cell>
          <cell r="P214">
            <v>-4.5999999999999996</v>
          </cell>
          <cell r="Q214" t="str">
            <v>-</v>
          </cell>
          <cell r="R214" t="str">
            <v>-</v>
          </cell>
          <cell r="S214">
            <v>6.91</v>
          </cell>
          <cell r="T214">
            <v>1.73</v>
          </cell>
          <cell r="U214">
            <v>4.6100000000000003</v>
          </cell>
          <cell r="V214">
            <v>-1.1200000000000001</v>
          </cell>
          <cell r="W214">
            <v>83.2</v>
          </cell>
          <cell r="X214">
            <v>-0.6</v>
          </cell>
          <cell r="Y214">
            <v>95.1</v>
          </cell>
          <cell r="Z214">
            <v>-0.1</v>
          </cell>
          <cell r="AA214">
            <v>103.4</v>
          </cell>
          <cell r="AB214">
            <v>-6.9</v>
          </cell>
          <cell r="AC214">
            <v>2.2000000000000002</v>
          </cell>
          <cell r="AD214">
            <v>-58.5</v>
          </cell>
        </row>
        <row r="215">
          <cell r="B215" t="str">
            <v>食料品・たばこ</v>
          </cell>
          <cell r="C215">
            <v>86.1</v>
          </cell>
          <cell r="D215">
            <v>-34.5</v>
          </cell>
          <cell r="E215">
            <v>106.3</v>
          </cell>
          <cell r="F215">
            <v>-9.3000000000000007</v>
          </cell>
          <cell r="G215">
            <v>103.8</v>
          </cell>
          <cell r="H215">
            <v>-8.6999999999999993</v>
          </cell>
          <cell r="I215">
            <v>102.4</v>
          </cell>
          <cell r="J215">
            <v>-0.8</v>
          </cell>
          <cell r="K215">
            <v>101.3</v>
          </cell>
          <cell r="L215">
            <v>-0.4</v>
          </cell>
          <cell r="M215">
            <v>114.5</v>
          </cell>
          <cell r="N215">
            <v>-4.4000000000000004</v>
          </cell>
          <cell r="O215">
            <v>97.9</v>
          </cell>
          <cell r="P215">
            <v>2</v>
          </cell>
          <cell r="Q215" t="str">
            <v>-</v>
          </cell>
          <cell r="R215" t="str">
            <v>-</v>
          </cell>
          <cell r="S215">
            <v>2.8</v>
          </cell>
          <cell r="T215">
            <v>-0.46</v>
          </cell>
          <cell r="U215">
            <v>2.33</v>
          </cell>
          <cell r="V215">
            <v>1.25</v>
          </cell>
          <cell r="W215">
            <v>81.900000000000006</v>
          </cell>
          <cell r="X215">
            <v>-37</v>
          </cell>
          <cell r="Y215">
            <v>101.1</v>
          </cell>
          <cell r="Z215">
            <v>-12.8</v>
          </cell>
          <cell r="AA215">
            <v>135.4</v>
          </cell>
          <cell r="AB215">
            <v>-14.9</v>
          </cell>
          <cell r="AC215">
            <v>0.1</v>
          </cell>
          <cell r="AD215">
            <v>-99.9</v>
          </cell>
        </row>
        <row r="216">
          <cell r="B216" t="str">
            <v>繊維工業</v>
          </cell>
          <cell r="C216">
            <v>120.4</v>
          </cell>
          <cell r="D216">
            <v>9.3000000000000007</v>
          </cell>
          <cell r="E216">
            <v>137.6</v>
          </cell>
          <cell r="F216">
            <v>9.6</v>
          </cell>
          <cell r="G216">
            <v>127.4</v>
          </cell>
          <cell r="H216">
            <v>4.0999999999999996</v>
          </cell>
          <cell r="I216">
            <v>99.3</v>
          </cell>
          <cell r="J216">
            <v>14.4</v>
          </cell>
          <cell r="K216">
            <v>96.5</v>
          </cell>
          <cell r="L216">
            <v>11.3</v>
          </cell>
          <cell r="M216">
            <v>152.4</v>
          </cell>
          <cell r="N216">
            <v>70.7</v>
          </cell>
          <cell r="O216">
            <v>99.6</v>
          </cell>
          <cell r="P216">
            <v>-1.5</v>
          </cell>
          <cell r="Q216" t="str">
            <v>-</v>
          </cell>
          <cell r="R216" t="str">
            <v>-</v>
          </cell>
          <cell r="S216">
            <v>1.96</v>
          </cell>
          <cell r="T216">
            <v>-0.55000000000000004</v>
          </cell>
          <cell r="U216">
            <v>2.86</v>
          </cell>
          <cell r="V216">
            <v>0.69</v>
          </cell>
          <cell r="W216">
            <v>114.6</v>
          </cell>
          <cell r="X216">
            <v>5.0999999999999996</v>
          </cell>
          <cell r="Y216">
            <v>130.9</v>
          </cell>
          <cell r="Z216">
            <v>5.5</v>
          </cell>
          <cell r="AA216">
            <v>345.1</v>
          </cell>
          <cell r="AB216">
            <v>83.2</v>
          </cell>
          <cell r="AC216">
            <v>1.4</v>
          </cell>
          <cell r="AD216">
            <v>-60</v>
          </cell>
        </row>
        <row r="217">
          <cell r="B217" t="str">
            <v>木材・木製品</v>
          </cell>
          <cell r="C217">
            <v>94.9</v>
          </cell>
          <cell r="D217">
            <v>4.3</v>
          </cell>
          <cell r="E217">
            <v>108.4</v>
          </cell>
          <cell r="F217">
            <v>2.5</v>
          </cell>
          <cell r="G217">
            <v>109.5</v>
          </cell>
          <cell r="H217">
            <v>5.6</v>
          </cell>
          <cell r="I217">
            <v>85.9</v>
          </cell>
          <cell r="J217">
            <v>-9.3000000000000007</v>
          </cell>
          <cell r="K217">
            <v>89.5</v>
          </cell>
          <cell r="L217">
            <v>-5.5</v>
          </cell>
          <cell r="M217">
            <v>59.8</v>
          </cell>
          <cell r="N217">
            <v>-36.6</v>
          </cell>
          <cell r="O217">
            <v>101.6</v>
          </cell>
          <cell r="P217">
            <v>-2.5</v>
          </cell>
          <cell r="Q217" t="str">
            <v>-</v>
          </cell>
          <cell r="R217" t="str">
            <v>-</v>
          </cell>
          <cell r="S217">
            <v>2.88</v>
          </cell>
          <cell r="T217">
            <v>0.34</v>
          </cell>
          <cell r="U217">
            <v>0.52</v>
          </cell>
          <cell r="V217">
            <v>-3.5</v>
          </cell>
          <cell r="W217">
            <v>90.3</v>
          </cell>
          <cell r="X217">
            <v>0.3</v>
          </cell>
          <cell r="Y217">
            <v>103.1</v>
          </cell>
          <cell r="Z217">
            <v>-1.4</v>
          </cell>
          <cell r="AA217">
            <v>99.4</v>
          </cell>
          <cell r="AB217">
            <v>-19.2</v>
          </cell>
          <cell r="AC217">
            <v>12.4</v>
          </cell>
          <cell r="AD217">
            <v>113.8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99.9</v>
          </cell>
          <cell r="D220">
            <v>-28.1</v>
          </cell>
          <cell r="E220">
            <v>115.3</v>
          </cell>
          <cell r="F220">
            <v>-28</v>
          </cell>
          <cell r="G220">
            <v>111.5</v>
          </cell>
          <cell r="H220">
            <v>-25</v>
          </cell>
          <cell r="I220">
            <v>94.5</v>
          </cell>
          <cell r="J220">
            <v>13.3</v>
          </cell>
          <cell r="K220">
            <v>95.4</v>
          </cell>
          <cell r="L220">
            <v>9</v>
          </cell>
          <cell r="M220">
            <v>83.3</v>
          </cell>
          <cell r="N220">
            <v>156.30000000000001</v>
          </cell>
          <cell r="O220">
            <v>108.3</v>
          </cell>
          <cell r="P220">
            <v>-2.4</v>
          </cell>
          <cell r="Q220" t="str">
            <v>-</v>
          </cell>
          <cell r="R220" t="str">
            <v>-</v>
          </cell>
          <cell r="S220">
            <v>3.75</v>
          </cell>
          <cell r="T220">
            <v>0.82</v>
          </cell>
          <cell r="U220">
            <v>2.5</v>
          </cell>
          <cell r="V220">
            <v>1.03</v>
          </cell>
          <cell r="W220">
            <v>95.1</v>
          </cell>
          <cell r="X220">
            <v>-30.8</v>
          </cell>
          <cell r="Y220">
            <v>109.7</v>
          </cell>
          <cell r="Z220">
            <v>-30.8</v>
          </cell>
          <cell r="AA220">
            <v>162.1</v>
          </cell>
          <cell r="AB220">
            <v>-46.6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90</v>
          </cell>
          <cell r="D221">
            <v>5.5</v>
          </cell>
          <cell r="E221">
            <v>114.3</v>
          </cell>
          <cell r="F221">
            <v>1.9</v>
          </cell>
          <cell r="G221">
            <v>116</v>
          </cell>
          <cell r="H221">
            <v>5.6</v>
          </cell>
          <cell r="I221">
            <v>99.1</v>
          </cell>
          <cell r="J221">
            <v>-2.4</v>
          </cell>
          <cell r="K221">
            <v>98</v>
          </cell>
          <cell r="L221">
            <v>-1.3</v>
          </cell>
          <cell r="M221">
            <v>108.4</v>
          </cell>
          <cell r="N221">
            <v>-10.6</v>
          </cell>
          <cell r="O221">
            <v>106</v>
          </cell>
          <cell r="P221">
            <v>-4.4000000000000004</v>
          </cell>
          <cell r="Q221" t="str">
            <v>-</v>
          </cell>
          <cell r="R221" t="str">
            <v>-</v>
          </cell>
          <cell r="S221">
            <v>1.21</v>
          </cell>
          <cell r="T221">
            <v>-1.85</v>
          </cell>
          <cell r="U221">
            <v>1.06</v>
          </cell>
          <cell r="V221">
            <v>-0.83</v>
          </cell>
          <cell r="W221">
            <v>85.6</v>
          </cell>
          <cell r="X221">
            <v>1.4</v>
          </cell>
          <cell r="Y221">
            <v>108.8</v>
          </cell>
          <cell r="Z221">
            <v>-2</v>
          </cell>
          <cell r="AA221">
            <v>103.3</v>
          </cell>
          <cell r="AB221">
            <v>-18.7</v>
          </cell>
          <cell r="AC221">
            <v>7.1</v>
          </cell>
          <cell r="AD221">
            <v>1320</v>
          </cell>
        </row>
        <row r="222">
          <cell r="B222" t="str">
            <v>プラスチック製品</v>
          </cell>
          <cell r="C222">
            <v>112.8</v>
          </cell>
          <cell r="D222">
            <v>-3</v>
          </cell>
          <cell r="E222">
            <v>124.1</v>
          </cell>
          <cell r="F222">
            <v>-2.5</v>
          </cell>
          <cell r="G222">
            <v>118.2</v>
          </cell>
          <cell r="H222">
            <v>-1</v>
          </cell>
          <cell r="I222">
            <v>109</v>
          </cell>
          <cell r="J222">
            <v>-1.1000000000000001</v>
          </cell>
          <cell r="K222">
            <v>105.5</v>
          </cell>
          <cell r="L222">
            <v>-0.9</v>
          </cell>
          <cell r="M222">
            <v>160.6</v>
          </cell>
          <cell r="N222">
            <v>-2.2999999999999998</v>
          </cell>
          <cell r="O222">
            <v>110.4</v>
          </cell>
          <cell r="P222">
            <v>-19.399999999999999</v>
          </cell>
          <cell r="Q222" t="str">
            <v>-</v>
          </cell>
          <cell r="R222" t="str">
            <v>-</v>
          </cell>
          <cell r="S222">
            <v>0.64</v>
          </cell>
          <cell r="T222">
            <v>-3.35</v>
          </cell>
          <cell r="U222">
            <v>0.5</v>
          </cell>
          <cell r="V222">
            <v>-1.08</v>
          </cell>
          <cell r="W222">
            <v>107.3</v>
          </cell>
          <cell r="X222">
            <v>-6.7</v>
          </cell>
          <cell r="Y222">
            <v>118.1</v>
          </cell>
          <cell r="Z222">
            <v>-6.2</v>
          </cell>
          <cell r="AA222">
            <v>197</v>
          </cell>
          <cell r="AB222">
            <v>-12.2</v>
          </cell>
          <cell r="AC222">
            <v>0</v>
          </cell>
          <cell r="AD222">
            <v>-100</v>
          </cell>
        </row>
        <row r="223">
          <cell r="B223" t="str">
            <v>ゴム製品</v>
          </cell>
          <cell r="C223">
            <v>92.1</v>
          </cell>
          <cell r="D223">
            <v>-3.5</v>
          </cell>
          <cell r="E223">
            <v>118.7</v>
          </cell>
          <cell r="F223">
            <v>-3.4</v>
          </cell>
          <cell r="G223">
            <v>112.5</v>
          </cell>
          <cell r="H223">
            <v>-0.7</v>
          </cell>
          <cell r="I223">
            <v>107.3</v>
          </cell>
          <cell r="J223">
            <v>-1.1000000000000001</v>
          </cell>
          <cell r="K223">
            <v>103.1</v>
          </cell>
          <cell r="L223">
            <v>1.3</v>
          </cell>
          <cell r="M223">
            <v>150.69999999999999</v>
          </cell>
          <cell r="N223">
            <v>-15.6</v>
          </cell>
          <cell r="O223">
            <v>101.7</v>
          </cell>
          <cell r="P223">
            <v>0.1</v>
          </cell>
          <cell r="Q223" t="str">
            <v>-</v>
          </cell>
          <cell r="R223" t="str">
            <v>-</v>
          </cell>
          <cell r="S223">
            <v>2.5099999999999998</v>
          </cell>
          <cell r="T223">
            <v>-0.66</v>
          </cell>
          <cell r="U223">
            <v>0.3</v>
          </cell>
          <cell r="V223">
            <v>-0.5</v>
          </cell>
          <cell r="W223">
            <v>87.6</v>
          </cell>
          <cell r="X223">
            <v>-7.2</v>
          </cell>
          <cell r="Y223">
            <v>112.9</v>
          </cell>
          <cell r="Z223">
            <v>-7.2</v>
          </cell>
          <cell r="AA223">
            <v>154.1</v>
          </cell>
          <cell r="AB223">
            <v>-13.2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83</v>
          </cell>
          <cell r="D224">
            <v>-5.8</v>
          </cell>
          <cell r="E224">
            <v>98.6</v>
          </cell>
          <cell r="F224">
            <v>-5.8</v>
          </cell>
          <cell r="G224">
            <v>104.2</v>
          </cell>
          <cell r="H224">
            <v>-3.7</v>
          </cell>
          <cell r="I224">
            <v>96.1</v>
          </cell>
          <cell r="J224">
            <v>-6.1</v>
          </cell>
          <cell r="K224">
            <v>98.7</v>
          </cell>
          <cell r="L224">
            <v>-5</v>
          </cell>
          <cell r="M224">
            <v>59.8</v>
          </cell>
          <cell r="N224">
            <v>-24.8</v>
          </cell>
          <cell r="O224">
            <v>86.4</v>
          </cell>
          <cell r="P224">
            <v>1.2</v>
          </cell>
          <cell r="Q224" t="str">
            <v>-</v>
          </cell>
          <cell r="R224" t="str">
            <v>-</v>
          </cell>
          <cell r="S224">
            <v>1.24</v>
          </cell>
          <cell r="T224">
            <v>0.31</v>
          </cell>
          <cell r="U224">
            <v>0.62</v>
          </cell>
          <cell r="V224">
            <v>-0.62</v>
          </cell>
          <cell r="W224">
            <v>79</v>
          </cell>
          <cell r="X224">
            <v>-9.3000000000000007</v>
          </cell>
          <cell r="Y224">
            <v>93.8</v>
          </cell>
          <cell r="Z224">
            <v>-9.5</v>
          </cell>
          <cell r="AA224">
            <v>31.1</v>
          </cell>
          <cell r="AB224">
            <v>-50.6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100.3</v>
          </cell>
          <cell r="D227">
            <v>28.8</v>
          </cell>
          <cell r="E227">
            <v>111.8</v>
          </cell>
          <cell r="F227">
            <v>28.8</v>
          </cell>
          <cell r="G227">
            <v>109.3</v>
          </cell>
          <cell r="H227">
            <v>32</v>
          </cell>
          <cell r="I227">
            <v>107.7</v>
          </cell>
          <cell r="J227">
            <v>-1.9</v>
          </cell>
          <cell r="K227">
            <v>107.2</v>
          </cell>
          <cell r="L227">
            <v>-1</v>
          </cell>
          <cell r="M227">
            <v>113.1</v>
          </cell>
          <cell r="N227">
            <v>-12</v>
          </cell>
          <cell r="O227">
            <v>150.19999999999999</v>
          </cell>
          <cell r="P227">
            <v>0.8</v>
          </cell>
          <cell r="Q227" t="str">
            <v>-</v>
          </cell>
          <cell r="R227" t="str">
            <v>-</v>
          </cell>
          <cell r="S227">
            <v>2.2200000000000002</v>
          </cell>
          <cell r="T227">
            <v>-1.22</v>
          </cell>
          <cell r="U227">
            <v>0.74</v>
          </cell>
          <cell r="V227">
            <v>-0.23</v>
          </cell>
          <cell r="W227">
            <v>95.4</v>
          </cell>
          <cell r="X227">
            <v>23.7</v>
          </cell>
          <cell r="Y227">
            <v>106.4</v>
          </cell>
          <cell r="Z227">
            <v>23.9</v>
          </cell>
          <cell r="AA227">
            <v>158.1</v>
          </cell>
          <cell r="AB227">
            <v>-1.4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91.2</v>
          </cell>
          <cell r="D230">
            <v>26.8</v>
          </cell>
          <cell r="E230">
            <v>111.4</v>
          </cell>
          <cell r="F230">
            <v>26.9</v>
          </cell>
          <cell r="G230">
            <v>111.8</v>
          </cell>
          <cell r="H230">
            <v>29.1</v>
          </cell>
          <cell r="I230">
            <v>103.8</v>
          </cell>
          <cell r="J230">
            <v>5.0999999999999996</v>
          </cell>
          <cell r="K230">
            <v>103.8</v>
          </cell>
          <cell r="L230">
            <v>8.5</v>
          </cell>
          <cell r="M230">
            <v>103.4</v>
          </cell>
          <cell r="N230">
            <v>-31.1</v>
          </cell>
          <cell r="O230">
            <v>106.8</v>
          </cell>
          <cell r="P230">
            <v>2.7</v>
          </cell>
          <cell r="Q230" t="str">
            <v>-</v>
          </cell>
          <cell r="R230" t="str">
            <v>-</v>
          </cell>
          <cell r="S230">
            <v>4.0199999999999996</v>
          </cell>
          <cell r="T230">
            <v>-3.42</v>
          </cell>
          <cell r="U230">
            <v>2.59</v>
          </cell>
          <cell r="V230">
            <v>-17.34</v>
          </cell>
          <cell r="W230">
            <v>86.8</v>
          </cell>
          <cell r="X230">
            <v>22.1</v>
          </cell>
          <cell r="Y230">
            <v>106</v>
          </cell>
          <cell r="Z230">
            <v>22.1</v>
          </cell>
          <cell r="AA230">
            <v>106.8</v>
          </cell>
          <cell r="AB230">
            <v>6.2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74.599999999999994</v>
          </cell>
          <cell r="D231">
            <v>-2.2000000000000002</v>
          </cell>
          <cell r="E231">
            <v>85.1</v>
          </cell>
          <cell r="F231">
            <v>-2.2999999999999998</v>
          </cell>
          <cell r="G231">
            <v>85.1</v>
          </cell>
          <cell r="H231">
            <v>1.7</v>
          </cell>
          <cell r="I231">
            <v>100.9</v>
          </cell>
          <cell r="J231">
            <v>-2.2000000000000002</v>
          </cell>
          <cell r="K231">
            <v>102.6</v>
          </cell>
          <cell r="L231">
            <v>1.3</v>
          </cell>
          <cell r="M231">
            <v>83.4</v>
          </cell>
          <cell r="N231">
            <v>-30.8</v>
          </cell>
          <cell r="O231">
            <v>74.7</v>
          </cell>
          <cell r="P231">
            <v>-0.3</v>
          </cell>
          <cell r="Q231" t="str">
            <v>-</v>
          </cell>
          <cell r="R231" t="str">
            <v>-</v>
          </cell>
          <cell r="S231">
            <v>0.87</v>
          </cell>
          <cell r="T231">
            <v>-2.77</v>
          </cell>
          <cell r="U231">
            <v>0.74</v>
          </cell>
          <cell r="V231">
            <v>-2.1800000000000002</v>
          </cell>
          <cell r="W231">
            <v>71</v>
          </cell>
          <cell r="X231">
            <v>-6</v>
          </cell>
          <cell r="Y231">
            <v>81</v>
          </cell>
          <cell r="Z231">
            <v>-6</v>
          </cell>
          <cell r="AA231">
            <v>84.7</v>
          </cell>
          <cell r="AB231">
            <v>-26.3</v>
          </cell>
          <cell r="AC231">
            <v>0.1</v>
          </cell>
          <cell r="AD231">
            <v>-50</v>
          </cell>
        </row>
        <row r="232">
          <cell r="B232" t="str">
            <v>電気機械器具</v>
          </cell>
          <cell r="C232">
            <v>112.8</v>
          </cell>
          <cell r="D232">
            <v>-18.399999999999999</v>
          </cell>
          <cell r="E232">
            <v>117.3</v>
          </cell>
          <cell r="F232">
            <v>-1.3</v>
          </cell>
          <cell r="G232">
            <v>116.4</v>
          </cell>
          <cell r="H232">
            <v>-0.6</v>
          </cell>
          <cell r="I232">
            <v>104.4</v>
          </cell>
          <cell r="J232">
            <v>-4.5</v>
          </cell>
          <cell r="K232">
            <v>105.8</v>
          </cell>
          <cell r="L232">
            <v>-0.8</v>
          </cell>
          <cell r="M232">
            <v>86.3</v>
          </cell>
          <cell r="N232">
            <v>-40.6</v>
          </cell>
          <cell r="O232">
            <v>154.80000000000001</v>
          </cell>
          <cell r="P232">
            <v>6.4</v>
          </cell>
          <cell r="Q232" t="str">
            <v>-</v>
          </cell>
          <cell r="R232" t="str">
            <v>-</v>
          </cell>
          <cell r="S232">
            <v>3.09</v>
          </cell>
          <cell r="T232">
            <v>0.91</v>
          </cell>
          <cell r="U232">
            <v>1.03</v>
          </cell>
          <cell r="V232">
            <v>0.27</v>
          </cell>
          <cell r="W232">
            <v>107.3</v>
          </cell>
          <cell r="X232">
            <v>-21.6</v>
          </cell>
          <cell r="Y232">
            <v>111.6</v>
          </cell>
          <cell r="Z232">
            <v>-5</v>
          </cell>
          <cell r="AA232">
            <v>137.9</v>
          </cell>
          <cell r="AB232">
            <v>-11.7</v>
          </cell>
          <cell r="AC232">
            <v>28.4</v>
          </cell>
          <cell r="AD232">
            <v>-67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93.2</v>
          </cell>
          <cell r="D234">
            <v>5.2</v>
          </cell>
          <cell r="E234">
            <v>121.5</v>
          </cell>
          <cell r="F234">
            <v>5</v>
          </cell>
          <cell r="G234">
            <v>110.7</v>
          </cell>
          <cell r="H234">
            <v>2.8</v>
          </cell>
          <cell r="I234">
            <v>110.4</v>
          </cell>
          <cell r="J234">
            <v>3.3</v>
          </cell>
          <cell r="K234">
            <v>103.6</v>
          </cell>
          <cell r="L234">
            <v>1.1000000000000001</v>
          </cell>
          <cell r="M234">
            <v>191.8</v>
          </cell>
          <cell r="N234">
            <v>20.6</v>
          </cell>
          <cell r="O234">
            <v>84.2</v>
          </cell>
          <cell r="P234">
            <v>-2</v>
          </cell>
          <cell r="Q234" t="str">
            <v>-</v>
          </cell>
          <cell r="R234" t="str">
            <v>-</v>
          </cell>
          <cell r="S234">
            <v>6.46</v>
          </cell>
          <cell r="T234">
            <v>-0.47</v>
          </cell>
          <cell r="U234">
            <v>0.77</v>
          </cell>
          <cell r="V234">
            <v>-0.6</v>
          </cell>
          <cell r="W234">
            <v>88.7</v>
          </cell>
          <cell r="X234">
            <v>1.3</v>
          </cell>
          <cell r="Y234">
            <v>115.6</v>
          </cell>
          <cell r="Z234">
            <v>1</v>
          </cell>
          <cell r="AA234">
            <v>282.7</v>
          </cell>
          <cell r="AB234">
            <v>20.8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111.8</v>
          </cell>
          <cell r="D235">
            <v>10.7</v>
          </cell>
          <cell r="E235">
            <v>130.30000000000001</v>
          </cell>
          <cell r="F235">
            <v>10.6</v>
          </cell>
          <cell r="G235">
            <v>122.6</v>
          </cell>
          <cell r="H235">
            <v>4.7</v>
          </cell>
          <cell r="I235">
            <v>117</v>
          </cell>
          <cell r="J235">
            <v>4.5</v>
          </cell>
          <cell r="K235">
            <v>107</v>
          </cell>
          <cell r="L235">
            <v>-2.1</v>
          </cell>
          <cell r="M235">
            <v>244.8</v>
          </cell>
          <cell r="N235">
            <v>68</v>
          </cell>
          <cell r="O235">
            <v>93.8</v>
          </cell>
          <cell r="P235">
            <v>4.3</v>
          </cell>
          <cell r="Q235" t="str">
            <v>-</v>
          </cell>
          <cell r="R235" t="str">
            <v>-</v>
          </cell>
          <cell r="S235">
            <v>1.7</v>
          </cell>
          <cell r="T235">
            <v>-1.46</v>
          </cell>
          <cell r="U235">
            <v>1.28</v>
          </cell>
          <cell r="V235">
            <v>0.15</v>
          </cell>
          <cell r="W235">
            <v>106.4</v>
          </cell>
          <cell r="X235">
            <v>6.5</v>
          </cell>
          <cell r="Y235">
            <v>124</v>
          </cell>
          <cell r="Z235">
            <v>6.4</v>
          </cell>
          <cell r="AA235">
            <v>233</v>
          </cell>
          <cell r="AB235">
            <v>83.8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88.2</v>
          </cell>
          <cell r="D236">
            <v>13.8</v>
          </cell>
          <cell r="E236">
            <v>105.6</v>
          </cell>
          <cell r="F236">
            <v>13.8</v>
          </cell>
          <cell r="G236">
            <v>103.5</v>
          </cell>
          <cell r="H236">
            <v>19.899999999999999</v>
          </cell>
          <cell r="I236">
            <v>104.8</v>
          </cell>
          <cell r="J236">
            <v>1.9</v>
          </cell>
          <cell r="K236">
            <v>103.9</v>
          </cell>
          <cell r="L236">
            <v>3.6</v>
          </cell>
          <cell r="M236">
            <v>116</v>
          </cell>
          <cell r="N236">
            <v>-13.2</v>
          </cell>
          <cell r="O236">
            <v>112.6</v>
          </cell>
          <cell r="P236">
            <v>0.1</v>
          </cell>
          <cell r="Q236" t="str">
            <v>-</v>
          </cell>
          <cell r="R236" t="str">
            <v>-</v>
          </cell>
          <cell r="S236">
            <v>5.65</v>
          </cell>
          <cell r="T236">
            <v>1.72</v>
          </cell>
          <cell r="U236">
            <v>1.9</v>
          </cell>
          <cell r="V236">
            <v>0.15</v>
          </cell>
          <cell r="W236">
            <v>83.9</v>
          </cell>
          <cell r="X236">
            <v>9.4</v>
          </cell>
          <cell r="Y236">
            <v>100.5</v>
          </cell>
          <cell r="Z236">
            <v>9.5</v>
          </cell>
          <cell r="AA236">
            <v>128.1</v>
          </cell>
          <cell r="AB236">
            <v>-21.4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91.6</v>
          </cell>
          <cell r="D239">
            <v>10.1</v>
          </cell>
          <cell r="E239">
            <v>110</v>
          </cell>
          <cell r="F239">
            <v>4.8</v>
          </cell>
          <cell r="G239">
            <v>106.1</v>
          </cell>
          <cell r="H239">
            <v>0.2</v>
          </cell>
          <cell r="I239">
            <v>108.3</v>
          </cell>
          <cell r="J239">
            <v>6.3</v>
          </cell>
          <cell r="K239">
            <v>103.3</v>
          </cell>
          <cell r="L239">
            <v>2.2000000000000002</v>
          </cell>
          <cell r="M239">
            <v>211.7</v>
          </cell>
          <cell r="N239">
            <v>79.099999999999994</v>
          </cell>
          <cell r="O239">
            <v>94.4</v>
          </cell>
          <cell r="P239">
            <v>-13.2</v>
          </cell>
          <cell r="Q239" t="str">
            <v>-</v>
          </cell>
          <cell r="R239" t="str">
            <v>-</v>
          </cell>
          <cell r="S239">
            <v>0.44</v>
          </cell>
          <cell r="T239">
            <v>-6.1</v>
          </cell>
          <cell r="U239">
            <v>3.42</v>
          </cell>
          <cell r="V239">
            <v>2.19</v>
          </cell>
          <cell r="W239">
            <v>87.2</v>
          </cell>
          <cell r="X239">
            <v>6</v>
          </cell>
          <cell r="Y239">
            <v>104.7</v>
          </cell>
          <cell r="Z239">
            <v>0.8</v>
          </cell>
          <cell r="AA239">
            <v>168</v>
          </cell>
          <cell r="AB239">
            <v>84.8</v>
          </cell>
          <cell r="AC239">
            <v>13.3</v>
          </cell>
          <cell r="AD239">
            <v>1008.3</v>
          </cell>
        </row>
        <row r="240">
          <cell r="B240" t="str">
            <v>小売業</v>
          </cell>
          <cell r="C240">
            <v>77.599999999999994</v>
          </cell>
          <cell r="D240">
            <v>0.6</v>
          </cell>
          <cell r="E240">
            <v>90.4</v>
          </cell>
          <cell r="F240">
            <v>0.7</v>
          </cell>
          <cell r="G240">
            <v>89.5</v>
          </cell>
          <cell r="H240">
            <v>4.3</v>
          </cell>
          <cell r="I240">
            <v>100.5</v>
          </cell>
          <cell r="J240">
            <v>-9.4</v>
          </cell>
          <cell r="K240">
            <v>94.4</v>
          </cell>
          <cell r="L240">
            <v>-10.199999999999999</v>
          </cell>
          <cell r="M240">
            <v>190.7</v>
          </cell>
          <cell r="N240">
            <v>-2.4</v>
          </cell>
          <cell r="O240">
            <v>72.900000000000006</v>
          </cell>
          <cell r="P240">
            <v>4.3</v>
          </cell>
          <cell r="Q240" t="str">
            <v>-</v>
          </cell>
          <cell r="R240" t="str">
            <v>-</v>
          </cell>
          <cell r="S240">
            <v>7.42</v>
          </cell>
          <cell r="T240">
            <v>0.28000000000000003</v>
          </cell>
          <cell r="U240">
            <v>3.22</v>
          </cell>
          <cell r="V240">
            <v>-0.04</v>
          </cell>
          <cell r="W240">
            <v>73.8</v>
          </cell>
          <cell r="X240">
            <v>-3.3</v>
          </cell>
          <cell r="Y240">
            <v>86</v>
          </cell>
          <cell r="Z240">
            <v>-3.2</v>
          </cell>
          <cell r="AA240">
            <v>102.5</v>
          </cell>
          <cell r="AB240">
            <v>-28</v>
          </cell>
          <cell r="AC240">
            <v>0</v>
          </cell>
          <cell r="AD240">
            <v>-100</v>
          </cell>
        </row>
        <row r="241">
          <cell r="B241" t="str">
            <v>宿泊業</v>
          </cell>
          <cell r="C241">
            <v>123.3</v>
          </cell>
          <cell r="D241">
            <v>15.8</v>
          </cell>
          <cell r="E241">
            <v>118.4</v>
          </cell>
          <cell r="F241">
            <v>3.6</v>
          </cell>
          <cell r="G241">
            <v>120.3</v>
          </cell>
          <cell r="H241">
            <v>2.2999999999999998</v>
          </cell>
          <cell r="I241">
            <v>114.3</v>
          </cell>
          <cell r="J241">
            <v>2.2000000000000002</v>
          </cell>
          <cell r="K241">
            <v>110.7</v>
          </cell>
          <cell r="L241">
            <v>2.1</v>
          </cell>
          <cell r="M241">
            <v>170.8</v>
          </cell>
          <cell r="N241">
            <v>3.4</v>
          </cell>
          <cell r="O241">
            <v>48.4</v>
          </cell>
          <cell r="P241">
            <v>3</v>
          </cell>
          <cell r="Q241" t="str">
            <v>-</v>
          </cell>
          <cell r="R241" t="str">
            <v>-</v>
          </cell>
          <cell r="S241">
            <v>2.3199999999999998</v>
          </cell>
          <cell r="T241">
            <v>1.18</v>
          </cell>
          <cell r="U241">
            <v>2.97</v>
          </cell>
          <cell r="V241">
            <v>0.5</v>
          </cell>
          <cell r="W241">
            <v>117.3</v>
          </cell>
          <cell r="X241">
            <v>11.4</v>
          </cell>
          <cell r="Y241">
            <v>112.7</v>
          </cell>
          <cell r="Z241">
            <v>-0.4</v>
          </cell>
          <cell r="AA241">
            <v>90.6</v>
          </cell>
          <cell r="AB241">
            <v>37.299999999999997</v>
          </cell>
          <cell r="AC241">
            <v>31.6</v>
          </cell>
          <cell r="AD241">
            <v>0</v>
          </cell>
        </row>
        <row r="242">
          <cell r="B242" t="str">
            <v>Ｍ一括分</v>
          </cell>
          <cell r="C242">
            <v>99</v>
          </cell>
          <cell r="D242">
            <v>-38.5</v>
          </cell>
          <cell r="E242">
            <v>107.4</v>
          </cell>
          <cell r="F242">
            <v>-38.5</v>
          </cell>
          <cell r="G242">
            <v>111.4</v>
          </cell>
          <cell r="H242">
            <v>-38.700000000000003</v>
          </cell>
          <cell r="I242">
            <v>86.5</v>
          </cell>
          <cell r="J242">
            <v>-20.7</v>
          </cell>
          <cell r="K242">
            <v>85.6</v>
          </cell>
          <cell r="L242">
            <v>-21.4</v>
          </cell>
          <cell r="M242">
            <v>94.1</v>
          </cell>
          <cell r="N242">
            <v>-15</v>
          </cell>
          <cell r="O242">
            <v>230.4</v>
          </cell>
          <cell r="P242">
            <v>188</v>
          </cell>
          <cell r="Q242" t="str">
            <v>-</v>
          </cell>
          <cell r="R242" t="str">
            <v>-</v>
          </cell>
          <cell r="S242">
            <v>5.95</v>
          </cell>
          <cell r="T242">
            <v>-8.25</v>
          </cell>
          <cell r="U242">
            <v>4.6500000000000004</v>
          </cell>
          <cell r="V242">
            <v>4.6500000000000004</v>
          </cell>
          <cell r="W242">
            <v>94.2</v>
          </cell>
          <cell r="X242">
            <v>-40.9</v>
          </cell>
          <cell r="Y242">
            <v>102.2</v>
          </cell>
          <cell r="Z242">
            <v>-40.9</v>
          </cell>
          <cell r="AA242">
            <v>87.5</v>
          </cell>
          <cell r="AB242">
            <v>-37.9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82.5</v>
          </cell>
          <cell r="D243">
            <v>-0.1</v>
          </cell>
          <cell r="E243">
            <v>100.2</v>
          </cell>
          <cell r="F243">
            <v>-0.1</v>
          </cell>
          <cell r="G243">
            <v>97</v>
          </cell>
          <cell r="H243">
            <v>1.8</v>
          </cell>
          <cell r="I243">
            <v>99.9</v>
          </cell>
          <cell r="J243">
            <v>-0.8</v>
          </cell>
          <cell r="K243">
            <v>99.4</v>
          </cell>
          <cell r="L243">
            <v>-0.2</v>
          </cell>
          <cell r="M243">
            <v>115.4</v>
          </cell>
          <cell r="N243">
            <v>-13</v>
          </cell>
          <cell r="O243">
            <v>80.599999999999994</v>
          </cell>
          <cell r="P243">
            <v>3.1</v>
          </cell>
          <cell r="Q243" t="str">
            <v>-</v>
          </cell>
          <cell r="R243" t="str">
            <v>-</v>
          </cell>
          <cell r="S243">
            <v>7.19</v>
          </cell>
          <cell r="T243">
            <v>1</v>
          </cell>
          <cell r="U243">
            <v>2.74</v>
          </cell>
          <cell r="V243">
            <v>0.9</v>
          </cell>
          <cell r="W243">
            <v>78.5</v>
          </cell>
          <cell r="X243">
            <v>-3.9</v>
          </cell>
          <cell r="Y243">
            <v>95.3</v>
          </cell>
          <cell r="Z243">
            <v>-3.9</v>
          </cell>
          <cell r="AA243">
            <v>197.7</v>
          </cell>
          <cell r="AB243">
            <v>-20.9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80.3</v>
          </cell>
          <cell r="D244">
            <v>-7.1</v>
          </cell>
          <cell r="E244">
            <v>102</v>
          </cell>
          <cell r="F244">
            <v>-6.9</v>
          </cell>
          <cell r="G244">
            <v>101.6</v>
          </cell>
          <cell r="H244">
            <v>-6.4</v>
          </cell>
          <cell r="I244">
            <v>101.2</v>
          </cell>
          <cell r="J244">
            <v>-0.3</v>
          </cell>
          <cell r="K244">
            <v>100.8</v>
          </cell>
          <cell r="L244">
            <v>0.7</v>
          </cell>
          <cell r="M244">
            <v>110.3</v>
          </cell>
          <cell r="N244">
            <v>-20</v>
          </cell>
          <cell r="O244">
            <v>92.8</v>
          </cell>
          <cell r="P244">
            <v>-10.3</v>
          </cell>
          <cell r="Q244" t="str">
            <v>-</v>
          </cell>
          <cell r="R244" t="str">
            <v>-</v>
          </cell>
          <cell r="S244">
            <v>7.38</v>
          </cell>
          <cell r="T244">
            <v>-10.56</v>
          </cell>
          <cell r="U244">
            <v>5.7</v>
          </cell>
          <cell r="V244">
            <v>-6.34</v>
          </cell>
          <cell r="W244">
            <v>76.400000000000006</v>
          </cell>
          <cell r="X244">
            <v>-10.6</v>
          </cell>
          <cell r="Y244">
            <v>97.1</v>
          </cell>
          <cell r="Z244">
            <v>-10.4</v>
          </cell>
          <cell r="AA244">
            <v>110.4</v>
          </cell>
          <cell r="AB244">
            <v>-14.6</v>
          </cell>
          <cell r="AC244">
            <v>0.2</v>
          </cell>
          <cell r="AD244">
            <v>-80</v>
          </cell>
        </row>
        <row r="245">
          <cell r="B245" t="str">
            <v>職業紹介・派遣業</v>
          </cell>
          <cell r="C245">
            <v>101.7</v>
          </cell>
          <cell r="D245">
            <v>4.5999999999999996</v>
          </cell>
          <cell r="E245">
            <v>103.9</v>
          </cell>
          <cell r="F245">
            <v>4.5</v>
          </cell>
          <cell r="G245">
            <v>104.7</v>
          </cell>
          <cell r="H245">
            <v>3.2</v>
          </cell>
          <cell r="I245">
            <v>108.1</v>
          </cell>
          <cell r="J245">
            <v>8.5</v>
          </cell>
          <cell r="K245">
            <v>108.9</v>
          </cell>
          <cell r="L245">
            <v>7.7</v>
          </cell>
          <cell r="M245">
            <v>95.8</v>
          </cell>
          <cell r="N245">
            <v>24.7</v>
          </cell>
          <cell r="O245">
            <v>130.9</v>
          </cell>
          <cell r="P245">
            <v>4.5999999999999996</v>
          </cell>
          <cell r="Q245" t="str">
            <v>-</v>
          </cell>
          <cell r="R245" t="str">
            <v>-</v>
          </cell>
          <cell r="S245">
            <v>7.78</v>
          </cell>
          <cell r="T245">
            <v>0.28999999999999998</v>
          </cell>
          <cell r="U245">
            <v>6.49</v>
          </cell>
          <cell r="V245">
            <v>-3.16</v>
          </cell>
          <cell r="W245">
            <v>96.8</v>
          </cell>
          <cell r="X245">
            <v>0.7</v>
          </cell>
          <cell r="Y245">
            <v>98.9</v>
          </cell>
          <cell r="Z245">
            <v>0.6</v>
          </cell>
          <cell r="AA245">
            <v>96</v>
          </cell>
          <cell r="AB245">
            <v>21.2</v>
          </cell>
          <cell r="AC245">
            <v>30.9</v>
          </cell>
          <cell r="AD245">
            <v>22.6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85.4</v>
          </cell>
          <cell r="D247">
            <v>3.3</v>
          </cell>
          <cell r="E247">
            <v>99.8</v>
          </cell>
          <cell r="F247">
            <v>4</v>
          </cell>
          <cell r="G247">
            <v>99.3</v>
          </cell>
          <cell r="H247">
            <v>5.8</v>
          </cell>
          <cell r="I247">
            <v>102.9</v>
          </cell>
          <cell r="J247">
            <v>1.6</v>
          </cell>
          <cell r="K247">
            <v>101.1</v>
          </cell>
          <cell r="L247">
            <v>0.4</v>
          </cell>
          <cell r="M247">
            <v>128.6</v>
          </cell>
          <cell r="N247">
            <v>16.399999999999999</v>
          </cell>
          <cell r="O247">
            <v>91.7</v>
          </cell>
          <cell r="P247">
            <v>-7.2</v>
          </cell>
          <cell r="Q247" t="str">
            <v>-</v>
          </cell>
          <cell r="R247" t="str">
            <v>-</v>
          </cell>
          <cell r="S247">
            <v>6.61</v>
          </cell>
          <cell r="T247">
            <v>2.12</v>
          </cell>
          <cell r="U247">
            <v>3.98</v>
          </cell>
          <cell r="V247">
            <v>-0.57999999999999996</v>
          </cell>
          <cell r="W247">
            <v>81.3</v>
          </cell>
          <cell r="X247">
            <v>-0.6</v>
          </cell>
          <cell r="Y247">
            <v>95</v>
          </cell>
          <cell r="Z247">
            <v>0</v>
          </cell>
          <cell r="AA247">
            <v>105.7</v>
          </cell>
          <cell r="AB247">
            <v>-12.5</v>
          </cell>
          <cell r="AC247">
            <v>0.9</v>
          </cell>
          <cell r="AD247">
            <v>-80.400000000000006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98</v>
          </cell>
          <cell r="D262">
            <v>0.7</v>
          </cell>
          <cell r="E262">
            <v>101.6</v>
          </cell>
          <cell r="F262">
            <v>0.9</v>
          </cell>
          <cell r="G262">
            <v>101.9</v>
          </cell>
          <cell r="H262">
            <v>2.8</v>
          </cell>
          <cell r="I262">
            <v>98.9</v>
          </cell>
          <cell r="J262">
            <v>-1.7</v>
          </cell>
          <cell r="K262">
            <v>99.6</v>
          </cell>
          <cell r="L262">
            <v>-0.8</v>
          </cell>
          <cell r="M262">
            <v>77.3</v>
          </cell>
          <cell r="N262">
            <v>-32</v>
          </cell>
          <cell r="O262">
            <v>99.2</v>
          </cell>
          <cell r="P262">
            <v>1.5</v>
          </cell>
          <cell r="Q262" t="str">
            <v>-</v>
          </cell>
          <cell r="R262" t="str">
            <v>-</v>
          </cell>
          <cell r="S262">
            <v>5.07</v>
          </cell>
          <cell r="T262">
            <v>-0.89</v>
          </cell>
          <cell r="U262">
            <v>6.15</v>
          </cell>
          <cell r="V262">
            <v>0.27</v>
          </cell>
          <cell r="W262">
            <v>93.2</v>
          </cell>
          <cell r="X262">
            <v>-3.1</v>
          </cell>
          <cell r="Y262">
            <v>96.7</v>
          </cell>
          <cell r="Z262">
            <v>-2.9</v>
          </cell>
          <cell r="AA262">
            <v>88.7</v>
          </cell>
          <cell r="AB262">
            <v>-46</v>
          </cell>
          <cell r="AC262">
            <v>1.6</v>
          </cell>
          <cell r="AD262">
            <v>-80.7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102.8</v>
          </cell>
          <cell r="D264">
            <v>-26.7</v>
          </cell>
          <cell r="E264">
            <v>103.8</v>
          </cell>
          <cell r="F264">
            <v>-26.8</v>
          </cell>
          <cell r="G264">
            <v>102.4</v>
          </cell>
          <cell r="H264">
            <v>-22.9</v>
          </cell>
          <cell r="I264">
            <v>110.2</v>
          </cell>
          <cell r="J264">
            <v>-24.2</v>
          </cell>
          <cell r="K264">
            <v>109.6</v>
          </cell>
          <cell r="L264">
            <v>-20.9</v>
          </cell>
          <cell r="M264">
            <v>166.7</v>
          </cell>
          <cell r="N264">
            <v>-80.8</v>
          </cell>
          <cell r="O264">
            <v>53.3</v>
          </cell>
          <cell r="P264">
            <v>12.2</v>
          </cell>
          <cell r="Q264" t="str">
            <v>-</v>
          </cell>
          <cell r="R264" t="str">
            <v>-</v>
          </cell>
          <cell r="S264">
            <v>4.83</v>
          </cell>
          <cell r="T264">
            <v>-9.98</v>
          </cell>
          <cell r="U264">
            <v>9.66</v>
          </cell>
          <cell r="V264">
            <v>9.66</v>
          </cell>
          <cell r="W264">
            <v>97.8</v>
          </cell>
          <cell r="X264">
            <v>-29.5</v>
          </cell>
          <cell r="Y264">
            <v>98.8</v>
          </cell>
          <cell r="Z264">
            <v>-29.6</v>
          </cell>
          <cell r="AA264">
            <v>246.5</v>
          </cell>
          <cell r="AB264">
            <v>-76.400000000000006</v>
          </cell>
          <cell r="AC264">
            <v>7.3</v>
          </cell>
          <cell r="AD264">
            <v>2.8</v>
          </cell>
        </row>
        <row r="265">
          <cell r="B265" t="str">
            <v>製造業</v>
          </cell>
          <cell r="C265">
            <v>105.3</v>
          </cell>
          <cell r="D265">
            <v>3.1</v>
          </cell>
          <cell r="E265">
            <v>109.1</v>
          </cell>
          <cell r="F265">
            <v>3.3</v>
          </cell>
          <cell r="G265">
            <v>108.9</v>
          </cell>
          <cell r="H265">
            <v>5.0999999999999996</v>
          </cell>
          <cell r="I265">
            <v>99.2</v>
          </cell>
          <cell r="J265">
            <v>-1.4</v>
          </cell>
          <cell r="K265">
            <v>99.9</v>
          </cell>
          <cell r="L265">
            <v>-0.1</v>
          </cell>
          <cell r="M265">
            <v>82.7</v>
          </cell>
          <cell r="N265">
            <v>-25.8</v>
          </cell>
          <cell r="O265">
            <v>73.8</v>
          </cell>
          <cell r="P265">
            <v>-8.9</v>
          </cell>
          <cell r="Q265" t="str">
            <v>-</v>
          </cell>
          <cell r="R265" t="str">
            <v>-</v>
          </cell>
          <cell r="S265">
            <v>2.46</v>
          </cell>
          <cell r="T265">
            <v>-2.61</v>
          </cell>
          <cell r="U265">
            <v>2.75</v>
          </cell>
          <cell r="V265">
            <v>-5.4</v>
          </cell>
          <cell r="W265">
            <v>100.2</v>
          </cell>
          <cell r="X265">
            <v>-0.8</v>
          </cell>
          <cell r="Y265">
            <v>103.8</v>
          </cell>
          <cell r="Z265">
            <v>-0.7</v>
          </cell>
          <cell r="AA265">
            <v>116.8</v>
          </cell>
          <cell r="AB265">
            <v>-31.5</v>
          </cell>
          <cell r="AC265">
            <v>4.3</v>
          </cell>
          <cell r="AD265">
            <v>-54.7</v>
          </cell>
        </row>
        <row r="266">
          <cell r="B266" t="str">
            <v>電気・ガス・熱供給・水道業</v>
          </cell>
          <cell r="C266">
            <v>79</v>
          </cell>
          <cell r="D266">
            <v>-1.1000000000000001</v>
          </cell>
          <cell r="E266">
            <v>87.4</v>
          </cell>
          <cell r="F266">
            <v>0.2</v>
          </cell>
          <cell r="G266">
            <v>87.4</v>
          </cell>
          <cell r="H266">
            <v>0.5</v>
          </cell>
          <cell r="I266">
            <v>98.6</v>
          </cell>
          <cell r="J266">
            <v>1.1000000000000001</v>
          </cell>
          <cell r="K266">
            <v>98.8</v>
          </cell>
          <cell r="L266">
            <v>1</v>
          </cell>
          <cell r="M266">
            <v>25</v>
          </cell>
          <cell r="N266">
            <v>0</v>
          </cell>
          <cell r="O266">
            <v>68.8</v>
          </cell>
          <cell r="P266">
            <v>-28.6</v>
          </cell>
          <cell r="Q266" t="str">
            <v>-</v>
          </cell>
          <cell r="R266" t="str">
            <v>-</v>
          </cell>
          <cell r="S266">
            <v>42.06</v>
          </cell>
          <cell r="T266">
            <v>24.52</v>
          </cell>
          <cell r="U266">
            <v>19.84</v>
          </cell>
          <cell r="V266">
            <v>-2.5299999999999998</v>
          </cell>
          <cell r="W266">
            <v>75.2</v>
          </cell>
          <cell r="X266">
            <v>-4.8</v>
          </cell>
          <cell r="Y266">
            <v>83.2</v>
          </cell>
          <cell r="Z266">
            <v>-3.6</v>
          </cell>
          <cell r="AA266">
            <v>82.5</v>
          </cell>
          <cell r="AB266">
            <v>-36.4</v>
          </cell>
          <cell r="AC266">
            <v>0</v>
          </cell>
          <cell r="AD266">
            <v>-100</v>
          </cell>
        </row>
        <row r="267">
          <cell r="B267" t="str">
            <v>情報通信業</v>
          </cell>
          <cell r="C267">
            <v>108.4</v>
          </cell>
          <cell r="D267">
            <v>15.4</v>
          </cell>
          <cell r="E267">
            <v>102.4</v>
          </cell>
          <cell r="F267">
            <v>9.4</v>
          </cell>
          <cell r="G267">
            <v>103.9</v>
          </cell>
          <cell r="H267">
            <v>27.3</v>
          </cell>
          <cell r="I267">
            <v>96.8</v>
          </cell>
          <cell r="J267">
            <v>12.4</v>
          </cell>
          <cell r="K267">
            <v>95.5</v>
          </cell>
          <cell r="L267">
            <v>24.3</v>
          </cell>
          <cell r="M267">
            <v>185.7</v>
          </cell>
          <cell r="N267">
            <v>-72.900000000000006</v>
          </cell>
          <cell r="O267">
            <v>11.5</v>
          </cell>
          <cell r="P267">
            <v>-39.5</v>
          </cell>
          <cell r="Q267" t="str">
            <v>-</v>
          </cell>
          <cell r="R267" t="str">
            <v>-</v>
          </cell>
          <cell r="S267">
            <v>5.15</v>
          </cell>
          <cell r="T267">
            <v>-17.48</v>
          </cell>
          <cell r="U267">
            <v>8.09</v>
          </cell>
          <cell r="V267">
            <v>-1.38</v>
          </cell>
          <cell r="W267">
            <v>103.1</v>
          </cell>
          <cell r="X267">
            <v>11</v>
          </cell>
          <cell r="Y267">
            <v>97.4</v>
          </cell>
          <cell r="Z267">
            <v>5.2</v>
          </cell>
          <cell r="AA267">
            <v>42.8</v>
          </cell>
          <cell r="AB267">
            <v>-92.6</v>
          </cell>
          <cell r="AC267">
            <v>127.7</v>
          </cell>
          <cell r="AD267">
            <v>261.8</v>
          </cell>
        </row>
        <row r="268">
          <cell r="B268" t="str">
            <v>運輸業，郵便業</v>
          </cell>
          <cell r="C268">
            <v>82.6</v>
          </cell>
          <cell r="D268">
            <v>-10.5</v>
          </cell>
          <cell r="E268">
            <v>85</v>
          </cell>
          <cell r="F268">
            <v>-10.4</v>
          </cell>
          <cell r="G268">
            <v>91.8</v>
          </cell>
          <cell r="H268">
            <v>-6.5</v>
          </cell>
          <cell r="I268">
            <v>60.6</v>
          </cell>
          <cell r="J268">
            <v>-25</v>
          </cell>
          <cell r="K268">
            <v>63.7</v>
          </cell>
          <cell r="L268">
            <v>-21.6</v>
          </cell>
          <cell r="M268">
            <v>2</v>
          </cell>
          <cell r="N268">
            <v>-97.2</v>
          </cell>
          <cell r="O268">
            <v>88.6</v>
          </cell>
          <cell r="P268">
            <v>43.1</v>
          </cell>
          <cell r="Q268" t="str">
            <v>-</v>
          </cell>
          <cell r="R268" t="str">
            <v>-</v>
          </cell>
          <cell r="S268">
            <v>0</v>
          </cell>
          <cell r="T268">
            <v>-2.02</v>
          </cell>
          <cell r="U268">
            <v>10.97</v>
          </cell>
          <cell r="V268">
            <v>0.87</v>
          </cell>
          <cell r="W268">
            <v>78.599999999999994</v>
          </cell>
          <cell r="X268">
            <v>-13.9</v>
          </cell>
          <cell r="Y268">
            <v>80.900000000000006</v>
          </cell>
          <cell r="Z268">
            <v>-13.8</v>
          </cell>
          <cell r="AA268">
            <v>3</v>
          </cell>
          <cell r="AB268">
            <v>-94.5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107.9</v>
          </cell>
          <cell r="D269">
            <v>15</v>
          </cell>
          <cell r="E269">
            <v>109.7</v>
          </cell>
          <cell r="F269">
            <v>14.9</v>
          </cell>
          <cell r="G269">
            <v>109.8</v>
          </cell>
          <cell r="H269">
            <v>15</v>
          </cell>
          <cell r="I269">
            <v>100.2</v>
          </cell>
          <cell r="J269">
            <v>9.5</v>
          </cell>
          <cell r="K269">
            <v>100.5</v>
          </cell>
          <cell r="L269">
            <v>10.3</v>
          </cell>
          <cell r="M269">
            <v>90</v>
          </cell>
          <cell r="N269">
            <v>-21.7</v>
          </cell>
          <cell r="O269">
            <v>129.6</v>
          </cell>
          <cell r="P269">
            <v>-1.3</v>
          </cell>
          <cell r="Q269" t="str">
            <v>-</v>
          </cell>
          <cell r="R269" t="str">
            <v>-</v>
          </cell>
          <cell r="S269">
            <v>3</v>
          </cell>
          <cell r="T269">
            <v>-5.05</v>
          </cell>
          <cell r="U269">
            <v>2.54</v>
          </cell>
          <cell r="V269">
            <v>0.81</v>
          </cell>
          <cell r="W269">
            <v>102.7</v>
          </cell>
          <cell r="X269">
            <v>10.7</v>
          </cell>
          <cell r="Y269">
            <v>104.4</v>
          </cell>
          <cell r="Z269">
            <v>10.5</v>
          </cell>
          <cell r="AA269">
            <v>102.8</v>
          </cell>
          <cell r="AB269">
            <v>12</v>
          </cell>
          <cell r="AC269">
            <v>2.5</v>
          </cell>
          <cell r="AD269">
            <v>0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126.8</v>
          </cell>
          <cell r="D271">
            <v>14.1</v>
          </cell>
          <cell r="E271">
            <v>128</v>
          </cell>
          <cell r="F271">
            <v>14.1</v>
          </cell>
          <cell r="G271">
            <v>132.30000000000001</v>
          </cell>
          <cell r="H271">
            <v>16.100000000000001</v>
          </cell>
          <cell r="I271">
            <v>86.6</v>
          </cell>
          <cell r="J271">
            <v>-11.9</v>
          </cell>
          <cell r="K271">
            <v>88.8</v>
          </cell>
          <cell r="L271">
            <v>-10.7</v>
          </cell>
          <cell r="M271">
            <v>0</v>
          </cell>
          <cell r="N271">
            <v>-100</v>
          </cell>
          <cell r="O271">
            <v>78.099999999999994</v>
          </cell>
          <cell r="P271">
            <v>-31.1</v>
          </cell>
          <cell r="Q271" t="str">
            <v>-</v>
          </cell>
          <cell r="R271" t="str">
            <v>-</v>
          </cell>
          <cell r="S271">
            <v>1.21</v>
          </cell>
          <cell r="T271">
            <v>-1.0900000000000001</v>
          </cell>
          <cell r="U271">
            <v>12.42</v>
          </cell>
          <cell r="V271">
            <v>8.0399999999999991</v>
          </cell>
          <cell r="W271">
            <v>120.6</v>
          </cell>
          <cell r="X271">
            <v>9.6999999999999993</v>
          </cell>
          <cell r="Y271">
            <v>121.8</v>
          </cell>
          <cell r="Z271">
            <v>9.6999999999999993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62.4</v>
          </cell>
          <cell r="D272">
            <v>-41.8</v>
          </cell>
          <cell r="E272">
            <v>67.2</v>
          </cell>
          <cell r="F272">
            <v>-41.8</v>
          </cell>
          <cell r="G272">
            <v>70</v>
          </cell>
          <cell r="H272">
            <v>-40</v>
          </cell>
          <cell r="I272">
            <v>75</v>
          </cell>
          <cell r="J272">
            <v>-26.9</v>
          </cell>
          <cell r="K272">
            <v>79.3</v>
          </cell>
          <cell r="L272">
            <v>-21.1</v>
          </cell>
          <cell r="M272">
            <v>0</v>
          </cell>
          <cell r="N272">
            <v>-100</v>
          </cell>
          <cell r="O272">
            <v>26.8</v>
          </cell>
          <cell r="P272">
            <v>-52.4</v>
          </cell>
          <cell r="Q272" t="str">
            <v>-</v>
          </cell>
          <cell r="R272" t="str">
            <v>-</v>
          </cell>
          <cell r="S272">
            <v>8.42</v>
          </cell>
          <cell r="T272">
            <v>0.42</v>
          </cell>
          <cell r="U272">
            <v>5.26</v>
          </cell>
          <cell r="V272">
            <v>0.26</v>
          </cell>
          <cell r="W272">
            <v>59.4</v>
          </cell>
          <cell r="X272">
            <v>-44</v>
          </cell>
          <cell r="Y272">
            <v>63.9</v>
          </cell>
          <cell r="Z272">
            <v>-44</v>
          </cell>
          <cell r="AA272">
            <v>0.7</v>
          </cell>
          <cell r="AB272">
            <v>-99.2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101.4</v>
          </cell>
          <cell r="D273">
            <v>-3.2</v>
          </cell>
          <cell r="E273">
            <v>101.6</v>
          </cell>
          <cell r="F273">
            <v>-3.1</v>
          </cell>
          <cell r="G273">
            <v>100.6</v>
          </cell>
          <cell r="H273">
            <v>-3.1</v>
          </cell>
          <cell r="I273">
            <v>100.4</v>
          </cell>
          <cell r="J273">
            <v>-3</v>
          </cell>
          <cell r="K273">
            <v>99.3</v>
          </cell>
          <cell r="L273">
            <v>-2.2999999999999998</v>
          </cell>
          <cell r="M273">
            <v>161.5</v>
          </cell>
          <cell r="N273">
            <v>-25</v>
          </cell>
          <cell r="O273">
            <v>90.2</v>
          </cell>
          <cell r="P273">
            <v>-7.1</v>
          </cell>
          <cell r="Q273" t="str">
            <v>-</v>
          </cell>
          <cell r="R273" t="str">
            <v>-</v>
          </cell>
          <cell r="S273">
            <v>2.4300000000000002</v>
          </cell>
          <cell r="T273">
            <v>0.15</v>
          </cell>
          <cell r="U273">
            <v>10.01</v>
          </cell>
          <cell r="V273">
            <v>0.28000000000000003</v>
          </cell>
          <cell r="W273">
            <v>96.5</v>
          </cell>
          <cell r="X273">
            <v>-6.9</v>
          </cell>
          <cell r="Y273">
            <v>96.7</v>
          </cell>
          <cell r="Z273">
            <v>-6.8</v>
          </cell>
          <cell r="AA273">
            <v>155.30000000000001</v>
          </cell>
          <cell r="AB273">
            <v>-7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87</v>
          </cell>
          <cell r="D274">
            <v>17.399999999999999</v>
          </cell>
          <cell r="E274">
            <v>87.1</v>
          </cell>
          <cell r="F274">
            <v>17.399999999999999</v>
          </cell>
          <cell r="G274">
            <v>90.5</v>
          </cell>
          <cell r="H274">
            <v>16.8</v>
          </cell>
          <cell r="I274">
            <v>98.1</v>
          </cell>
          <cell r="J274">
            <v>16.600000000000001</v>
          </cell>
          <cell r="K274">
            <v>92.3</v>
          </cell>
          <cell r="L274">
            <v>9.4</v>
          </cell>
          <cell r="M274">
            <v>1366.7</v>
          </cell>
          <cell r="N274">
            <v>0</v>
          </cell>
          <cell r="O274">
            <v>42</v>
          </cell>
          <cell r="P274">
            <v>-18.100000000000001</v>
          </cell>
          <cell r="Q274" t="str">
            <v>-</v>
          </cell>
          <cell r="R274" t="str">
            <v>-</v>
          </cell>
          <cell r="S274">
            <v>3.39</v>
          </cell>
          <cell r="T274">
            <v>2.58</v>
          </cell>
          <cell r="U274">
            <v>7.58</v>
          </cell>
          <cell r="V274">
            <v>3.17</v>
          </cell>
          <cell r="W274">
            <v>82.8</v>
          </cell>
          <cell r="X274">
            <v>13</v>
          </cell>
          <cell r="Y274">
            <v>82.9</v>
          </cell>
          <cell r="Z274">
            <v>12.9</v>
          </cell>
          <cell r="AA274">
            <v>27.8</v>
          </cell>
          <cell r="AB274">
            <v>59.8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142.4</v>
          </cell>
          <cell r="D275">
            <v>0.1</v>
          </cell>
          <cell r="E275">
            <v>145.80000000000001</v>
          </cell>
          <cell r="F275">
            <v>0.1</v>
          </cell>
          <cell r="G275">
            <v>146.1</v>
          </cell>
          <cell r="H275">
            <v>0.2</v>
          </cell>
          <cell r="I275">
            <v>172.9</v>
          </cell>
          <cell r="J275">
            <v>-7.5</v>
          </cell>
          <cell r="K275">
            <v>174</v>
          </cell>
          <cell r="L275">
            <v>-7.4</v>
          </cell>
          <cell r="M275">
            <v>100</v>
          </cell>
          <cell r="N275">
            <v>-16.7</v>
          </cell>
          <cell r="O275">
            <v>89.1</v>
          </cell>
          <cell r="P275">
            <v>11</v>
          </cell>
          <cell r="Q275" t="str">
            <v>-</v>
          </cell>
          <cell r="R275" t="str">
            <v>-</v>
          </cell>
          <cell r="S275">
            <v>17</v>
          </cell>
          <cell r="T275">
            <v>0.66</v>
          </cell>
          <cell r="U275">
            <v>15.4</v>
          </cell>
          <cell r="V275">
            <v>3.4</v>
          </cell>
          <cell r="W275">
            <v>135.5</v>
          </cell>
          <cell r="X275">
            <v>-3.7</v>
          </cell>
          <cell r="Y275">
            <v>138.69999999999999</v>
          </cell>
          <cell r="Z275">
            <v>-3.7</v>
          </cell>
          <cell r="AA275">
            <v>110.9</v>
          </cell>
          <cell r="AB275">
            <v>-7.7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76.3</v>
          </cell>
          <cell r="D276">
            <v>-7.1</v>
          </cell>
          <cell r="E276">
            <v>83.2</v>
          </cell>
          <cell r="F276">
            <v>-7</v>
          </cell>
          <cell r="G276">
            <v>82.2</v>
          </cell>
          <cell r="H276">
            <v>-2.8</v>
          </cell>
          <cell r="I276">
            <v>92</v>
          </cell>
          <cell r="J276">
            <v>-6.2</v>
          </cell>
          <cell r="K276">
            <v>92</v>
          </cell>
          <cell r="L276">
            <v>-6.1</v>
          </cell>
          <cell r="M276">
            <v>90</v>
          </cell>
          <cell r="N276">
            <v>-18.2</v>
          </cell>
          <cell r="O276">
            <v>111.5</v>
          </cell>
          <cell r="P276">
            <v>13.5</v>
          </cell>
          <cell r="Q276" t="str">
            <v>-</v>
          </cell>
          <cell r="R276" t="str">
            <v>-</v>
          </cell>
          <cell r="S276">
            <v>4.8099999999999996</v>
          </cell>
          <cell r="T276">
            <v>0.96</v>
          </cell>
          <cell r="U276">
            <v>4.09</v>
          </cell>
          <cell r="V276">
            <v>-1.31</v>
          </cell>
          <cell r="W276">
            <v>72.599999999999994</v>
          </cell>
          <cell r="X276">
            <v>-10.6</v>
          </cell>
          <cell r="Y276">
            <v>79.2</v>
          </cell>
          <cell r="Z276">
            <v>-10.5</v>
          </cell>
          <cell r="AA276">
            <v>143</v>
          </cell>
          <cell r="AB276">
            <v>-62.5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74</v>
          </cell>
          <cell r="D277">
            <v>-8.6</v>
          </cell>
          <cell r="E277">
            <v>80</v>
          </cell>
          <cell r="F277">
            <v>-8.6</v>
          </cell>
          <cell r="G277">
            <v>83.7</v>
          </cell>
          <cell r="H277">
            <v>-3.7</v>
          </cell>
          <cell r="I277">
            <v>86.3</v>
          </cell>
          <cell r="J277">
            <v>-0.7</v>
          </cell>
          <cell r="K277">
            <v>89.9</v>
          </cell>
          <cell r="L277">
            <v>2.2000000000000002</v>
          </cell>
          <cell r="M277">
            <v>2.1</v>
          </cell>
          <cell r="N277">
            <v>-96.5</v>
          </cell>
          <cell r="O277">
            <v>132.80000000000001</v>
          </cell>
          <cell r="P277">
            <v>154.9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70.400000000000006</v>
          </cell>
          <cell r="X277">
            <v>-12.1</v>
          </cell>
          <cell r="Y277">
            <v>76.099999999999994</v>
          </cell>
          <cell r="Z277">
            <v>-12</v>
          </cell>
          <cell r="AA277">
            <v>3.8</v>
          </cell>
          <cell r="AB277">
            <v>-96.2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92.8</v>
          </cell>
          <cell r="D278">
            <v>-12.9</v>
          </cell>
          <cell r="E278">
            <v>94.6</v>
          </cell>
          <cell r="F278">
            <v>-10.9</v>
          </cell>
          <cell r="G278">
            <v>95.5</v>
          </cell>
          <cell r="H278">
            <v>-9.6</v>
          </cell>
          <cell r="I278">
            <v>89.4</v>
          </cell>
          <cell r="J278">
            <v>-11.1</v>
          </cell>
          <cell r="K278">
            <v>90.3</v>
          </cell>
          <cell r="L278">
            <v>-10</v>
          </cell>
          <cell r="M278">
            <v>61.3</v>
          </cell>
          <cell r="N278">
            <v>-40.6</v>
          </cell>
          <cell r="O278">
            <v>99.5</v>
          </cell>
          <cell r="P278">
            <v>5.5</v>
          </cell>
          <cell r="Q278" t="str">
            <v>-</v>
          </cell>
          <cell r="R278" t="str">
            <v>-</v>
          </cell>
          <cell r="S278">
            <v>10.69</v>
          </cell>
          <cell r="T278">
            <v>3.72</v>
          </cell>
          <cell r="U278">
            <v>10.96</v>
          </cell>
          <cell r="V278">
            <v>3.65</v>
          </cell>
          <cell r="W278">
            <v>88.3</v>
          </cell>
          <cell r="X278">
            <v>-16.2</v>
          </cell>
          <cell r="Y278">
            <v>90</v>
          </cell>
          <cell r="Z278">
            <v>-14.3</v>
          </cell>
          <cell r="AA278">
            <v>72.2</v>
          </cell>
          <cell r="AB278">
            <v>-40.799999999999997</v>
          </cell>
          <cell r="AC278">
            <v>2.6</v>
          </cell>
          <cell r="AD278">
            <v>-97.9</v>
          </cell>
        </row>
        <row r="279">
          <cell r="B279" t="str">
            <v>食料品・たばこ</v>
          </cell>
          <cell r="C279">
            <v>93.8</v>
          </cell>
          <cell r="D279">
            <v>-3.1</v>
          </cell>
          <cell r="E279">
            <v>97.2</v>
          </cell>
          <cell r="F279">
            <v>-2.7</v>
          </cell>
          <cell r="G279">
            <v>99.1</v>
          </cell>
          <cell r="H279">
            <v>0.1</v>
          </cell>
          <cell r="I279">
            <v>89.8</v>
          </cell>
          <cell r="J279">
            <v>-4.4000000000000004</v>
          </cell>
          <cell r="K279">
            <v>92</v>
          </cell>
          <cell r="L279">
            <v>-2.9</v>
          </cell>
          <cell r="M279">
            <v>57.1</v>
          </cell>
          <cell r="N279">
            <v>-31.3</v>
          </cell>
          <cell r="O279">
            <v>71.099999999999994</v>
          </cell>
          <cell r="P279">
            <v>-26.3</v>
          </cell>
          <cell r="Q279" t="str">
            <v>-</v>
          </cell>
          <cell r="R279" t="str">
            <v>-</v>
          </cell>
          <cell r="S279">
            <v>0.75</v>
          </cell>
          <cell r="T279">
            <v>-3.78</v>
          </cell>
          <cell r="U279">
            <v>2.71</v>
          </cell>
          <cell r="V279">
            <v>-4.2699999999999996</v>
          </cell>
          <cell r="W279">
            <v>89.2</v>
          </cell>
          <cell r="X279">
            <v>-6.8</v>
          </cell>
          <cell r="Y279">
            <v>92.5</v>
          </cell>
          <cell r="Z279">
            <v>-6.4</v>
          </cell>
          <cell r="AA279">
            <v>51.1</v>
          </cell>
          <cell r="AB279">
            <v>-58.1</v>
          </cell>
          <cell r="AC279">
            <v>0</v>
          </cell>
          <cell r="AD279">
            <v>-100</v>
          </cell>
        </row>
        <row r="280">
          <cell r="B280" t="str">
            <v>繊維工業</v>
          </cell>
          <cell r="C280">
            <v>128.9</v>
          </cell>
          <cell r="D280">
            <v>72.599999999999994</v>
          </cell>
          <cell r="E280">
            <v>133.9</v>
          </cell>
          <cell r="F280">
            <v>72.599999999999994</v>
          </cell>
          <cell r="G280">
            <v>131.80000000000001</v>
          </cell>
          <cell r="H280">
            <v>67.7</v>
          </cell>
          <cell r="I280">
            <v>104.6</v>
          </cell>
          <cell r="J280">
            <v>43.9</v>
          </cell>
          <cell r="K280">
            <v>103.2</v>
          </cell>
          <cell r="L280">
            <v>40.799999999999997</v>
          </cell>
          <cell r="M280">
            <v>250</v>
          </cell>
          <cell r="N280">
            <v>0</v>
          </cell>
          <cell r="O280">
            <v>80.7</v>
          </cell>
          <cell r="P280">
            <v>80.099999999999994</v>
          </cell>
          <cell r="Q280" t="str">
            <v>-</v>
          </cell>
          <cell r="R280" t="str">
            <v>-</v>
          </cell>
          <cell r="S280">
            <v>3.68</v>
          </cell>
          <cell r="T280">
            <v>0.42</v>
          </cell>
          <cell r="U280">
            <v>7.98</v>
          </cell>
          <cell r="V280">
            <v>-1.8</v>
          </cell>
          <cell r="W280">
            <v>122.6</v>
          </cell>
          <cell r="X280">
            <v>65.900000000000006</v>
          </cell>
          <cell r="Y280">
            <v>127.4</v>
          </cell>
          <cell r="Z280">
            <v>65.900000000000006</v>
          </cell>
          <cell r="AA280">
            <v>268.8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159.9</v>
          </cell>
          <cell r="D281">
            <v>-0.1</v>
          </cell>
          <cell r="E281">
            <v>158.69999999999999</v>
          </cell>
          <cell r="F281">
            <v>-4.8</v>
          </cell>
          <cell r="G281">
            <v>155</v>
          </cell>
          <cell r="H281">
            <v>-7</v>
          </cell>
          <cell r="I281">
            <v>126.4</v>
          </cell>
          <cell r="J281">
            <v>-10.4</v>
          </cell>
          <cell r="K281">
            <v>128.9</v>
          </cell>
          <cell r="L281">
            <v>-8.3000000000000007</v>
          </cell>
          <cell r="M281">
            <v>7.1</v>
          </cell>
          <cell r="N281">
            <v>-95.7</v>
          </cell>
          <cell r="O281">
            <v>91.6</v>
          </cell>
          <cell r="P281">
            <v>176.7</v>
          </cell>
          <cell r="Q281" t="str">
            <v>-</v>
          </cell>
          <cell r="R281" t="str">
            <v>-</v>
          </cell>
          <cell r="S281">
            <v>3.7</v>
          </cell>
          <cell r="T281">
            <v>3.7</v>
          </cell>
          <cell r="U281">
            <v>0</v>
          </cell>
          <cell r="V281">
            <v>-15</v>
          </cell>
          <cell r="W281">
            <v>152.1</v>
          </cell>
          <cell r="X281">
            <v>-4</v>
          </cell>
          <cell r="Y281">
            <v>151</v>
          </cell>
          <cell r="Z281">
            <v>-8.4</v>
          </cell>
          <cell r="AA281">
            <v>293.5</v>
          </cell>
          <cell r="AB281">
            <v>69.900000000000006</v>
          </cell>
          <cell r="AC281">
            <v>62.8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88</v>
          </cell>
          <cell r="D284">
            <v>-4</v>
          </cell>
          <cell r="E284">
            <v>105.1</v>
          </cell>
          <cell r="F284">
            <v>-3.9</v>
          </cell>
          <cell r="G284">
            <v>108.1</v>
          </cell>
          <cell r="H284">
            <v>-2.8</v>
          </cell>
          <cell r="I284">
            <v>93.1</v>
          </cell>
          <cell r="J284">
            <v>-2.4</v>
          </cell>
          <cell r="K284">
            <v>95.6</v>
          </cell>
          <cell r="L284">
            <v>-1.1000000000000001</v>
          </cell>
          <cell r="M284">
            <v>12.5</v>
          </cell>
          <cell r="N284">
            <v>-77.3</v>
          </cell>
          <cell r="O284">
            <v>79.7</v>
          </cell>
          <cell r="P284">
            <v>10.8</v>
          </cell>
          <cell r="Q284" t="str">
            <v>-</v>
          </cell>
          <cell r="R284" t="str">
            <v>-</v>
          </cell>
          <cell r="S284">
            <v>4.08</v>
          </cell>
          <cell r="T284">
            <v>4.08</v>
          </cell>
          <cell r="U284">
            <v>0</v>
          </cell>
          <cell r="V284">
            <v>0</v>
          </cell>
          <cell r="W284">
            <v>83.7</v>
          </cell>
          <cell r="X284">
            <v>-7.7</v>
          </cell>
          <cell r="Y284">
            <v>100</v>
          </cell>
          <cell r="Z284">
            <v>-7.6</v>
          </cell>
          <cell r="AA284">
            <v>12.1</v>
          </cell>
          <cell r="AB284">
            <v>-78.400000000000006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102.8</v>
          </cell>
          <cell r="D285">
            <v>87.9</v>
          </cell>
          <cell r="E285">
            <v>116.1</v>
          </cell>
          <cell r="F285">
            <v>88.2</v>
          </cell>
          <cell r="G285">
            <v>119.3</v>
          </cell>
          <cell r="H285">
            <v>90</v>
          </cell>
          <cell r="I285">
            <v>134.9</v>
          </cell>
          <cell r="J285">
            <v>47.6</v>
          </cell>
          <cell r="K285">
            <v>136.1</v>
          </cell>
          <cell r="L285">
            <v>49.7</v>
          </cell>
          <cell r="M285">
            <v>33.299999999999997</v>
          </cell>
          <cell r="N285">
            <v>-68.8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-16.670000000000002</v>
          </cell>
          <cell r="U285">
            <v>0</v>
          </cell>
          <cell r="V285">
            <v>-13.89</v>
          </cell>
          <cell r="W285">
            <v>97.8</v>
          </cell>
          <cell r="X285">
            <v>80.8</v>
          </cell>
          <cell r="Y285">
            <v>110.5</v>
          </cell>
          <cell r="Z285">
            <v>81.099999999999994</v>
          </cell>
          <cell r="AA285">
            <v>51</v>
          </cell>
          <cell r="AB285">
            <v>25.9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132.6</v>
          </cell>
          <cell r="D286">
            <v>-32.200000000000003</v>
          </cell>
          <cell r="E286">
            <v>141.1</v>
          </cell>
          <cell r="F286">
            <v>-30.9</v>
          </cell>
          <cell r="G286">
            <v>139</v>
          </cell>
          <cell r="H286">
            <v>-25</v>
          </cell>
          <cell r="I286">
            <v>165.3</v>
          </cell>
          <cell r="J286">
            <v>-24.5</v>
          </cell>
          <cell r="K286">
            <v>164.7</v>
          </cell>
          <cell r="L286">
            <v>-21.3</v>
          </cell>
          <cell r="M286">
            <v>216.7</v>
          </cell>
          <cell r="N286">
            <v>-84.5</v>
          </cell>
          <cell r="O286">
            <v>440.2</v>
          </cell>
          <cell r="P286">
            <v>610</v>
          </cell>
          <cell r="Q286" t="str">
            <v>-</v>
          </cell>
          <cell r="R286" t="str">
            <v>-</v>
          </cell>
          <cell r="S286">
            <v>3.54</v>
          </cell>
          <cell r="T286">
            <v>-5.89</v>
          </cell>
          <cell r="U286">
            <v>0.76</v>
          </cell>
          <cell r="V286">
            <v>0.76</v>
          </cell>
          <cell r="W286">
            <v>126.2</v>
          </cell>
          <cell r="X286">
            <v>-34.799999999999997</v>
          </cell>
          <cell r="Y286">
            <v>134.30000000000001</v>
          </cell>
          <cell r="Z286">
            <v>-33.5</v>
          </cell>
          <cell r="AA286">
            <v>396.9</v>
          </cell>
          <cell r="AB286">
            <v>-84.9</v>
          </cell>
          <cell r="AC286">
            <v>0</v>
          </cell>
          <cell r="AD286">
            <v>-100</v>
          </cell>
        </row>
        <row r="287">
          <cell r="B287" t="str">
            <v>ゴム製品</v>
          </cell>
          <cell r="C287">
            <v>124.3</v>
          </cell>
          <cell r="D287">
            <v>0.2</v>
          </cell>
          <cell r="E287">
            <v>138.6</v>
          </cell>
          <cell r="F287">
            <v>0.1</v>
          </cell>
          <cell r="G287">
            <v>137.9</v>
          </cell>
          <cell r="H287">
            <v>0.2</v>
          </cell>
          <cell r="I287">
            <v>111</v>
          </cell>
          <cell r="J287">
            <v>1.3</v>
          </cell>
          <cell r="K287">
            <v>110.1</v>
          </cell>
          <cell r="L287">
            <v>1.5</v>
          </cell>
          <cell r="M287">
            <v>187.5</v>
          </cell>
          <cell r="N287">
            <v>-11.8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118.3</v>
          </cell>
          <cell r="X287">
            <v>-3.6</v>
          </cell>
          <cell r="Y287">
            <v>131.9</v>
          </cell>
          <cell r="Z287">
            <v>-3.7</v>
          </cell>
          <cell r="AA287">
            <v>179.1</v>
          </cell>
          <cell r="AB287">
            <v>-6.8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111</v>
          </cell>
          <cell r="D288">
            <v>1</v>
          </cell>
          <cell r="E288">
            <v>115.7</v>
          </cell>
          <cell r="F288">
            <v>1</v>
          </cell>
          <cell r="G288">
            <v>117.1</v>
          </cell>
          <cell r="H288">
            <v>0.1</v>
          </cell>
          <cell r="I288">
            <v>111.1</v>
          </cell>
          <cell r="J288">
            <v>-0.4</v>
          </cell>
          <cell r="K288">
            <v>112.1</v>
          </cell>
          <cell r="L288">
            <v>-1.1000000000000001</v>
          </cell>
          <cell r="M288">
            <v>73.900000000000006</v>
          </cell>
          <cell r="N288">
            <v>89</v>
          </cell>
          <cell r="O288">
            <v>204.2</v>
          </cell>
          <cell r="P288">
            <v>-3.9</v>
          </cell>
          <cell r="Q288" t="str">
            <v>-</v>
          </cell>
          <cell r="R288" t="str">
            <v>-</v>
          </cell>
          <cell r="S288">
            <v>0</v>
          </cell>
          <cell r="T288">
            <v>-5.88</v>
          </cell>
          <cell r="U288">
            <v>0</v>
          </cell>
          <cell r="V288">
            <v>-5.88</v>
          </cell>
          <cell r="W288">
            <v>105.6</v>
          </cell>
          <cell r="X288">
            <v>-2.9</v>
          </cell>
          <cell r="Y288">
            <v>110.1</v>
          </cell>
          <cell r="Z288">
            <v>-2.9</v>
          </cell>
          <cell r="AA288">
            <v>68.599999999999994</v>
          </cell>
          <cell r="AB288">
            <v>94.9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183</v>
          </cell>
          <cell r="D291">
            <v>40.299999999999997</v>
          </cell>
          <cell r="E291">
            <v>187.9</v>
          </cell>
          <cell r="F291">
            <v>40.200000000000003</v>
          </cell>
          <cell r="G291">
            <v>165.4</v>
          </cell>
          <cell r="H291">
            <v>42.8</v>
          </cell>
          <cell r="I291">
            <v>158.9</v>
          </cell>
          <cell r="J291">
            <v>2.2000000000000002</v>
          </cell>
          <cell r="K291">
            <v>138.30000000000001</v>
          </cell>
          <cell r="L291">
            <v>-0.9</v>
          </cell>
          <cell r="M291">
            <v>7466.7</v>
          </cell>
          <cell r="N291">
            <v>28</v>
          </cell>
          <cell r="O291">
            <v>185.9</v>
          </cell>
          <cell r="P291">
            <v>11.7</v>
          </cell>
          <cell r="Q291" t="str">
            <v>-</v>
          </cell>
          <cell r="R291" t="str">
            <v>-</v>
          </cell>
          <cell r="S291">
            <v>19.350000000000001</v>
          </cell>
          <cell r="T291">
            <v>8.2899999999999991</v>
          </cell>
          <cell r="U291">
            <v>9.68</v>
          </cell>
          <cell r="V291">
            <v>5.66</v>
          </cell>
          <cell r="W291">
            <v>174.1</v>
          </cell>
          <cell r="X291">
            <v>35</v>
          </cell>
          <cell r="Y291">
            <v>178.8</v>
          </cell>
          <cell r="Z291">
            <v>34.9</v>
          </cell>
          <cell r="AA291">
            <v>1582.7</v>
          </cell>
          <cell r="AB291">
            <v>26.1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101.5</v>
          </cell>
          <cell r="D294">
            <v>-19.2</v>
          </cell>
          <cell r="E294">
            <v>110.7</v>
          </cell>
          <cell r="F294">
            <v>-19.2</v>
          </cell>
          <cell r="G294">
            <v>109.7</v>
          </cell>
          <cell r="H294">
            <v>-15.3</v>
          </cell>
          <cell r="I294">
            <v>117.3</v>
          </cell>
          <cell r="J294">
            <v>8.4</v>
          </cell>
          <cell r="K294">
            <v>116.5</v>
          </cell>
          <cell r="L294">
            <v>13.3</v>
          </cell>
          <cell r="M294">
            <v>0</v>
          </cell>
          <cell r="N294">
            <v>0</v>
          </cell>
          <cell r="O294">
            <v>37.1</v>
          </cell>
          <cell r="P294">
            <v>-52.1</v>
          </cell>
          <cell r="Q294" t="str">
            <v>-</v>
          </cell>
          <cell r="R294" t="str">
            <v>-</v>
          </cell>
          <cell r="S294">
            <v>4.08</v>
          </cell>
          <cell r="T294">
            <v>-17.16</v>
          </cell>
          <cell r="U294">
            <v>10.199999999999999</v>
          </cell>
          <cell r="V294">
            <v>-25.2</v>
          </cell>
          <cell r="W294">
            <v>96.6</v>
          </cell>
          <cell r="X294">
            <v>-22.2</v>
          </cell>
          <cell r="Y294">
            <v>105.3</v>
          </cell>
          <cell r="Z294">
            <v>-22.3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107.8</v>
          </cell>
          <cell r="D295">
            <v>11.9</v>
          </cell>
          <cell r="E295">
            <v>112.5</v>
          </cell>
          <cell r="F295">
            <v>11.9</v>
          </cell>
          <cell r="G295">
            <v>115</v>
          </cell>
          <cell r="H295">
            <v>12.5</v>
          </cell>
          <cell r="I295">
            <v>94.5</v>
          </cell>
          <cell r="J295">
            <v>-9</v>
          </cell>
          <cell r="K295">
            <v>96.2</v>
          </cell>
          <cell r="L295">
            <v>-8.6999999999999993</v>
          </cell>
          <cell r="M295">
            <v>10.5</v>
          </cell>
          <cell r="N295">
            <v>-66.8</v>
          </cell>
          <cell r="O295">
            <v>301.5</v>
          </cell>
          <cell r="P295">
            <v>7.3</v>
          </cell>
          <cell r="Q295" t="str">
            <v>-</v>
          </cell>
          <cell r="R295" t="str">
            <v>-</v>
          </cell>
          <cell r="S295">
            <v>0</v>
          </cell>
          <cell r="T295">
            <v>-3.61</v>
          </cell>
          <cell r="U295">
            <v>0</v>
          </cell>
          <cell r="V295">
            <v>-1.03</v>
          </cell>
          <cell r="W295">
            <v>102.6</v>
          </cell>
          <cell r="X295">
            <v>7.7</v>
          </cell>
          <cell r="Y295">
            <v>107</v>
          </cell>
          <cell r="Z295">
            <v>7.6</v>
          </cell>
          <cell r="AA295">
            <v>9.6</v>
          </cell>
          <cell r="AB295">
            <v>-66.900000000000006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106.7</v>
          </cell>
          <cell r="D296">
            <v>57.4</v>
          </cell>
          <cell r="E296">
            <v>106.9</v>
          </cell>
          <cell r="F296">
            <v>57.4</v>
          </cell>
          <cell r="G296">
            <v>107.2</v>
          </cell>
          <cell r="H296">
            <v>58.6</v>
          </cell>
          <cell r="I296">
            <v>100.3</v>
          </cell>
          <cell r="J296">
            <v>42.1</v>
          </cell>
          <cell r="K296">
            <v>100.5</v>
          </cell>
          <cell r="L296">
            <v>42.8</v>
          </cell>
          <cell r="M296">
            <v>0</v>
          </cell>
          <cell r="N296">
            <v>-100</v>
          </cell>
          <cell r="O296">
            <v>6.5</v>
          </cell>
          <cell r="P296">
            <v>-59.4</v>
          </cell>
          <cell r="Q296" t="str">
            <v>-</v>
          </cell>
          <cell r="R296" t="str">
            <v>-</v>
          </cell>
          <cell r="S296">
            <v>0</v>
          </cell>
          <cell r="T296">
            <v>-1.49</v>
          </cell>
          <cell r="U296">
            <v>0</v>
          </cell>
          <cell r="V296">
            <v>-26.87</v>
          </cell>
          <cell r="W296">
            <v>101.5</v>
          </cell>
          <cell r="X296">
            <v>51.3</v>
          </cell>
          <cell r="Y296">
            <v>101.7</v>
          </cell>
          <cell r="Z296">
            <v>51.3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88.6</v>
          </cell>
          <cell r="D298">
            <v>41.3</v>
          </cell>
          <cell r="E298">
            <v>92.2</v>
          </cell>
          <cell r="F298">
            <v>41.4</v>
          </cell>
          <cell r="G298">
            <v>94</v>
          </cell>
          <cell r="H298">
            <v>41.6</v>
          </cell>
          <cell r="I298">
            <v>87.3</v>
          </cell>
          <cell r="J298">
            <v>20.9</v>
          </cell>
          <cell r="K298">
            <v>89</v>
          </cell>
          <cell r="L298">
            <v>20.9</v>
          </cell>
          <cell r="M298">
            <v>0</v>
          </cell>
          <cell r="N298">
            <v>-100</v>
          </cell>
          <cell r="O298">
            <v>3.6</v>
          </cell>
          <cell r="P298">
            <v>-66.7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-37.93</v>
          </cell>
          <cell r="W298">
            <v>84.3</v>
          </cell>
          <cell r="X298">
            <v>36</v>
          </cell>
          <cell r="Y298">
            <v>87.7</v>
          </cell>
          <cell r="Z298">
            <v>36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110</v>
          </cell>
          <cell r="D299">
            <v>3.1</v>
          </cell>
          <cell r="E299">
            <v>112.2</v>
          </cell>
          <cell r="F299">
            <v>3</v>
          </cell>
          <cell r="G299">
            <v>114.8</v>
          </cell>
          <cell r="H299">
            <v>3.1</v>
          </cell>
          <cell r="I299">
            <v>97.3</v>
          </cell>
          <cell r="J299">
            <v>-10.3</v>
          </cell>
          <cell r="K299">
            <v>98.6</v>
          </cell>
          <cell r="L299">
            <v>-10.3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-67.900000000000006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104.7</v>
          </cell>
          <cell r="X299">
            <v>-0.8</v>
          </cell>
          <cell r="Y299">
            <v>106.8</v>
          </cell>
          <cell r="Z299">
            <v>-0.8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93</v>
          </cell>
          <cell r="D300">
            <v>-18.2</v>
          </cell>
          <cell r="E300">
            <v>101.1</v>
          </cell>
          <cell r="F300">
            <v>-18.2</v>
          </cell>
          <cell r="G300">
            <v>101.3</v>
          </cell>
          <cell r="H300">
            <v>-16.600000000000001</v>
          </cell>
          <cell r="I300">
            <v>95.7</v>
          </cell>
          <cell r="J300">
            <v>-21.9</v>
          </cell>
          <cell r="K300">
            <v>95.8</v>
          </cell>
          <cell r="L300">
            <v>-19.8</v>
          </cell>
          <cell r="M300">
            <v>0</v>
          </cell>
          <cell r="N300">
            <v>-100</v>
          </cell>
          <cell r="O300">
            <v>34.799999999999997</v>
          </cell>
          <cell r="P300">
            <v>-11.5</v>
          </cell>
          <cell r="Q300" t="str">
            <v>-</v>
          </cell>
          <cell r="R300" t="str">
            <v>-</v>
          </cell>
          <cell r="S300">
            <v>0</v>
          </cell>
          <cell r="T300">
            <v>-14.29</v>
          </cell>
          <cell r="U300">
            <v>0</v>
          </cell>
          <cell r="V300">
            <v>-14.29</v>
          </cell>
          <cell r="W300">
            <v>88.5</v>
          </cell>
          <cell r="X300">
            <v>-21.3</v>
          </cell>
          <cell r="Y300">
            <v>96.2</v>
          </cell>
          <cell r="Z300">
            <v>-21.3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224.2</v>
          </cell>
          <cell r="D303">
            <v>79.8</v>
          </cell>
          <cell r="E303">
            <v>232.4</v>
          </cell>
          <cell r="F303">
            <v>79.3</v>
          </cell>
          <cell r="G303">
            <v>238</v>
          </cell>
          <cell r="H303">
            <v>88.3</v>
          </cell>
          <cell r="I303">
            <v>174.5</v>
          </cell>
          <cell r="J303">
            <v>44</v>
          </cell>
          <cell r="K303">
            <v>177.6</v>
          </cell>
          <cell r="L303">
            <v>49.4</v>
          </cell>
          <cell r="M303">
            <v>16.7</v>
          </cell>
          <cell r="N303">
            <v>-93</v>
          </cell>
          <cell r="O303">
            <v>142.5</v>
          </cell>
          <cell r="P303">
            <v>45.7</v>
          </cell>
          <cell r="Q303" t="str">
            <v>-</v>
          </cell>
          <cell r="R303" t="str">
            <v>-</v>
          </cell>
          <cell r="S303">
            <v>0</v>
          </cell>
          <cell r="T303">
            <v>-2.58</v>
          </cell>
          <cell r="U303">
            <v>2.37</v>
          </cell>
          <cell r="V303">
            <v>-1.84</v>
          </cell>
          <cell r="W303">
            <v>213.3</v>
          </cell>
          <cell r="X303">
            <v>73</v>
          </cell>
          <cell r="Y303">
            <v>221.1</v>
          </cell>
          <cell r="Z303">
            <v>72.5</v>
          </cell>
          <cell r="AA303">
            <v>18.7</v>
          </cell>
          <cell r="AB303">
            <v>-92.6</v>
          </cell>
          <cell r="AC303">
            <v>5.7</v>
          </cell>
          <cell r="AD303">
            <v>0</v>
          </cell>
        </row>
        <row r="304">
          <cell r="B304" t="str">
            <v>小売業</v>
          </cell>
          <cell r="C304">
            <v>100</v>
          </cell>
          <cell r="D304">
            <v>8.6</v>
          </cell>
          <cell r="E304">
            <v>101.6</v>
          </cell>
          <cell r="F304">
            <v>8.5</v>
          </cell>
          <cell r="G304">
            <v>101.5</v>
          </cell>
          <cell r="H304">
            <v>8.1999999999999993</v>
          </cell>
          <cell r="I304">
            <v>94.8</v>
          </cell>
          <cell r="J304">
            <v>5.6</v>
          </cell>
          <cell r="K304">
            <v>94.8</v>
          </cell>
          <cell r="L304">
            <v>6</v>
          </cell>
          <cell r="M304">
            <v>95</v>
          </cell>
          <cell r="N304">
            <v>-13.6</v>
          </cell>
          <cell r="O304">
            <v>129.9</v>
          </cell>
          <cell r="P304">
            <v>-3.8</v>
          </cell>
          <cell r="Q304" t="str">
            <v>-</v>
          </cell>
          <cell r="R304" t="str">
            <v>-</v>
          </cell>
          <cell r="S304">
            <v>3.25</v>
          </cell>
          <cell r="T304">
            <v>-5.13</v>
          </cell>
          <cell r="U304">
            <v>2.56</v>
          </cell>
          <cell r="V304">
            <v>0.98</v>
          </cell>
          <cell r="W304">
            <v>95.1</v>
          </cell>
          <cell r="X304">
            <v>4.4000000000000004</v>
          </cell>
          <cell r="Y304">
            <v>96.7</v>
          </cell>
          <cell r="Z304">
            <v>4.4000000000000004</v>
          </cell>
          <cell r="AA304">
            <v>113.2</v>
          </cell>
          <cell r="AB304">
            <v>44.8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149.30000000000001</v>
          </cell>
          <cell r="D305">
            <v>2.9</v>
          </cell>
          <cell r="E305">
            <v>150.30000000000001</v>
          </cell>
          <cell r="F305">
            <v>2.9</v>
          </cell>
          <cell r="G305">
            <v>148.5</v>
          </cell>
          <cell r="H305">
            <v>3.3</v>
          </cell>
          <cell r="I305">
            <v>162.80000000000001</v>
          </cell>
          <cell r="J305">
            <v>10.1</v>
          </cell>
          <cell r="K305">
            <v>159.1</v>
          </cell>
          <cell r="L305">
            <v>10.6</v>
          </cell>
          <cell r="M305">
            <v>316.7</v>
          </cell>
          <cell r="N305">
            <v>-2.6</v>
          </cell>
          <cell r="O305">
            <v>95.2</v>
          </cell>
          <cell r="P305">
            <v>0.4</v>
          </cell>
          <cell r="Q305" t="str">
            <v>-</v>
          </cell>
          <cell r="R305" t="str">
            <v>-</v>
          </cell>
          <cell r="S305">
            <v>4.2300000000000004</v>
          </cell>
          <cell r="T305">
            <v>0.79</v>
          </cell>
          <cell r="U305">
            <v>7.17</v>
          </cell>
          <cell r="V305">
            <v>5.49</v>
          </cell>
          <cell r="W305">
            <v>142.1</v>
          </cell>
          <cell r="X305">
            <v>-1</v>
          </cell>
          <cell r="Y305">
            <v>143</v>
          </cell>
          <cell r="Z305">
            <v>-1</v>
          </cell>
          <cell r="AA305">
            <v>239</v>
          </cell>
          <cell r="AB305">
            <v>-6.8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86.7</v>
          </cell>
          <cell r="D306">
            <v>-7.3</v>
          </cell>
          <cell r="E306">
            <v>86.7</v>
          </cell>
          <cell r="F306">
            <v>-7.3</v>
          </cell>
          <cell r="G306">
            <v>86</v>
          </cell>
          <cell r="H306">
            <v>-7.2</v>
          </cell>
          <cell r="I306">
            <v>82.5</v>
          </cell>
          <cell r="J306">
            <v>-10.199999999999999</v>
          </cell>
          <cell r="K306">
            <v>82.2</v>
          </cell>
          <cell r="L306">
            <v>-9.1</v>
          </cell>
          <cell r="M306">
            <v>100</v>
          </cell>
          <cell r="N306">
            <v>-44</v>
          </cell>
          <cell r="O306">
            <v>88.7</v>
          </cell>
          <cell r="P306">
            <v>-9.5</v>
          </cell>
          <cell r="Q306" t="str">
            <v>-</v>
          </cell>
          <cell r="R306" t="str">
            <v>-</v>
          </cell>
          <cell r="S306">
            <v>1.8</v>
          </cell>
          <cell r="T306">
            <v>-0.13</v>
          </cell>
          <cell r="U306">
            <v>11</v>
          </cell>
          <cell r="V306">
            <v>-1.1399999999999999</v>
          </cell>
          <cell r="W306">
            <v>82.5</v>
          </cell>
          <cell r="X306">
            <v>-10.8</v>
          </cell>
          <cell r="Y306">
            <v>82.5</v>
          </cell>
          <cell r="Z306">
            <v>-10.8</v>
          </cell>
          <cell r="AA306">
            <v>123.5</v>
          </cell>
          <cell r="AB306">
            <v>-10.199999999999999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71.599999999999994</v>
          </cell>
          <cell r="D307">
            <v>3.2</v>
          </cell>
          <cell r="E307">
            <v>78.900000000000006</v>
          </cell>
          <cell r="F307">
            <v>3.1</v>
          </cell>
          <cell r="G307">
            <v>77.599999999999994</v>
          </cell>
          <cell r="H307">
            <v>9.4</v>
          </cell>
          <cell r="I307">
            <v>97.4</v>
          </cell>
          <cell r="J307">
            <v>-1</v>
          </cell>
          <cell r="K307">
            <v>97.5</v>
          </cell>
          <cell r="L307">
            <v>-1.3</v>
          </cell>
          <cell r="M307">
            <v>88.9</v>
          </cell>
          <cell r="N307">
            <v>14.3</v>
          </cell>
          <cell r="O307">
            <v>76.400000000000006</v>
          </cell>
          <cell r="P307">
            <v>-14.4</v>
          </cell>
          <cell r="Q307" t="str">
            <v>-</v>
          </cell>
          <cell r="R307" t="str">
            <v>-</v>
          </cell>
          <cell r="S307">
            <v>3.21</v>
          </cell>
          <cell r="T307">
            <v>1.45</v>
          </cell>
          <cell r="U307">
            <v>4.01</v>
          </cell>
          <cell r="V307">
            <v>2.4500000000000002</v>
          </cell>
          <cell r="W307">
            <v>68.099999999999994</v>
          </cell>
          <cell r="X307">
            <v>-0.7</v>
          </cell>
          <cell r="Y307">
            <v>75.099999999999994</v>
          </cell>
          <cell r="Z307">
            <v>-0.8</v>
          </cell>
          <cell r="AA307">
            <v>132.5</v>
          </cell>
          <cell r="AB307">
            <v>-54.5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84.7</v>
          </cell>
          <cell r="D308">
            <v>-12</v>
          </cell>
          <cell r="E308">
            <v>90.8</v>
          </cell>
          <cell r="F308">
            <v>-11.8</v>
          </cell>
          <cell r="G308">
            <v>90.2</v>
          </cell>
          <cell r="H308">
            <v>-11.7</v>
          </cell>
          <cell r="I308">
            <v>85.7</v>
          </cell>
          <cell r="J308">
            <v>-6.2</v>
          </cell>
          <cell r="K308">
            <v>85.6</v>
          </cell>
          <cell r="L308">
            <v>-6.1</v>
          </cell>
          <cell r="M308">
            <v>150</v>
          </cell>
          <cell r="N308">
            <v>-25</v>
          </cell>
          <cell r="O308">
            <v>160.9</v>
          </cell>
          <cell r="P308">
            <v>69.400000000000006</v>
          </cell>
          <cell r="Q308" t="str">
            <v>-</v>
          </cell>
          <cell r="R308" t="str">
            <v>-</v>
          </cell>
          <cell r="S308">
            <v>6.48</v>
          </cell>
          <cell r="T308">
            <v>-1.34</v>
          </cell>
          <cell r="U308">
            <v>4.17</v>
          </cell>
          <cell r="V308">
            <v>-8.5500000000000007</v>
          </cell>
          <cell r="W308">
            <v>80.599999999999994</v>
          </cell>
          <cell r="X308">
            <v>-15.3</v>
          </cell>
          <cell r="Y308">
            <v>86.4</v>
          </cell>
          <cell r="Z308">
            <v>-15.1</v>
          </cell>
          <cell r="AA308">
            <v>460.8</v>
          </cell>
          <cell r="AB308">
            <v>-25.4</v>
          </cell>
          <cell r="AC308">
            <v>0.2</v>
          </cell>
          <cell r="AD308">
            <v>-90.5</v>
          </cell>
        </row>
        <row r="309">
          <cell r="B309" t="str">
            <v>職業紹介・派遣業</v>
          </cell>
          <cell r="C309">
            <v>110.8</v>
          </cell>
          <cell r="D309">
            <v>6.1</v>
          </cell>
          <cell r="E309">
            <v>111.1</v>
          </cell>
          <cell r="F309">
            <v>6.5</v>
          </cell>
          <cell r="G309">
            <v>111.5</v>
          </cell>
          <cell r="H309">
            <v>6.6</v>
          </cell>
          <cell r="I309">
            <v>100.6</v>
          </cell>
          <cell r="J309">
            <v>3.2</v>
          </cell>
          <cell r="K309">
            <v>100.3</v>
          </cell>
          <cell r="L309">
            <v>3</v>
          </cell>
          <cell r="M309">
            <v>107.4</v>
          </cell>
          <cell r="N309">
            <v>11.5</v>
          </cell>
          <cell r="O309">
            <v>90.2</v>
          </cell>
          <cell r="P309">
            <v>-27.4</v>
          </cell>
          <cell r="Q309" t="str">
            <v>-</v>
          </cell>
          <cell r="R309" t="str">
            <v>-</v>
          </cell>
          <cell r="S309">
            <v>11.79</v>
          </cell>
          <cell r="T309">
            <v>-0.86</v>
          </cell>
          <cell r="U309">
            <v>10.48</v>
          </cell>
          <cell r="V309">
            <v>7.0000000000000007E-2</v>
          </cell>
          <cell r="W309">
            <v>105.4</v>
          </cell>
          <cell r="X309">
            <v>2</v>
          </cell>
          <cell r="Y309">
            <v>105.7</v>
          </cell>
          <cell r="Z309">
            <v>2.4</v>
          </cell>
          <cell r="AA309">
            <v>100.8</v>
          </cell>
          <cell r="AB309">
            <v>3.2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</v>
          </cell>
          <cell r="D311">
            <v>-15</v>
          </cell>
          <cell r="E311">
            <v>92.1</v>
          </cell>
          <cell r="F311">
            <v>-12.6</v>
          </cell>
          <cell r="G311">
            <v>93</v>
          </cell>
          <cell r="H311">
            <v>-11.1</v>
          </cell>
          <cell r="I311">
            <v>87.8</v>
          </cell>
          <cell r="J311">
            <v>-12.4</v>
          </cell>
          <cell r="K311">
            <v>88.9</v>
          </cell>
          <cell r="L311">
            <v>-11.1</v>
          </cell>
          <cell r="M311">
            <v>58.1</v>
          </cell>
          <cell r="N311">
            <v>-45.4</v>
          </cell>
          <cell r="O311">
            <v>100.8</v>
          </cell>
          <cell r="P311">
            <v>12.9</v>
          </cell>
          <cell r="Q311" t="str">
            <v>-</v>
          </cell>
          <cell r="R311" t="str">
            <v>-</v>
          </cell>
          <cell r="S311">
            <v>10.54</v>
          </cell>
          <cell r="T311">
            <v>4.8099999999999996</v>
          </cell>
          <cell r="U311">
            <v>11.03</v>
          </cell>
          <cell r="V311">
            <v>4.3899999999999997</v>
          </cell>
          <cell r="W311">
            <v>85.6</v>
          </cell>
          <cell r="X311">
            <v>-18.2</v>
          </cell>
          <cell r="Y311">
            <v>87.6</v>
          </cell>
          <cell r="Z311">
            <v>-16</v>
          </cell>
          <cell r="AA311">
            <v>67.099999999999994</v>
          </cell>
          <cell r="AB311">
            <v>-47.2</v>
          </cell>
          <cell r="AC311">
            <v>1.5</v>
          </cell>
          <cell r="AD311">
            <v>-98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90.3</v>
          </cell>
          <cell r="D326">
            <v>-2.8</v>
          </cell>
          <cell r="E326">
            <v>103.6</v>
          </cell>
          <cell r="F326">
            <v>-0.9</v>
          </cell>
          <cell r="G326">
            <v>103.1</v>
          </cell>
          <cell r="H326">
            <v>-0.6</v>
          </cell>
          <cell r="I326">
            <v>101.7</v>
          </cell>
          <cell r="J326">
            <v>-1.4</v>
          </cell>
          <cell r="K326">
            <v>100.5</v>
          </cell>
          <cell r="L326">
            <v>-1.5</v>
          </cell>
          <cell r="M326">
            <v>120.2</v>
          </cell>
          <cell r="N326">
            <v>0</v>
          </cell>
          <cell r="O326">
            <v>100.5</v>
          </cell>
          <cell r="P326">
            <v>0.9</v>
          </cell>
          <cell r="Q326">
            <v>28.4</v>
          </cell>
          <cell r="R326">
            <v>2.2000000000000002</v>
          </cell>
          <cell r="S326">
            <v>4.66</v>
          </cell>
          <cell r="T326">
            <v>-1.17</v>
          </cell>
          <cell r="U326">
            <v>4.21</v>
          </cell>
          <cell r="V326">
            <v>-0.36</v>
          </cell>
          <cell r="W326">
            <v>85.9</v>
          </cell>
          <cell r="X326">
            <v>-6.5</v>
          </cell>
          <cell r="Y326">
            <v>98.6</v>
          </cell>
          <cell r="Z326">
            <v>-4.5999999999999996</v>
          </cell>
          <cell r="AA326">
            <v>110.9</v>
          </cell>
          <cell r="AB326">
            <v>-5.5</v>
          </cell>
          <cell r="AC326">
            <v>13.5</v>
          </cell>
          <cell r="AD326">
            <v>-47.5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83.4</v>
          </cell>
          <cell r="D328">
            <v>-19.7</v>
          </cell>
          <cell r="E328">
            <v>93.8</v>
          </cell>
          <cell r="F328">
            <v>-1.2</v>
          </cell>
          <cell r="G328">
            <v>94.6</v>
          </cell>
          <cell r="H328">
            <v>-1.3</v>
          </cell>
          <cell r="I328">
            <v>102.6</v>
          </cell>
          <cell r="J328">
            <v>-0.9</v>
          </cell>
          <cell r="K328">
            <v>103.6</v>
          </cell>
          <cell r="L328">
            <v>0.7</v>
          </cell>
          <cell r="M328">
            <v>82.9</v>
          </cell>
          <cell r="N328">
            <v>-26.9</v>
          </cell>
          <cell r="O328">
            <v>89.9</v>
          </cell>
          <cell r="P328">
            <v>4.7</v>
          </cell>
          <cell r="Q328">
            <v>4.5</v>
          </cell>
          <cell r="R328">
            <v>1.5</v>
          </cell>
          <cell r="S328">
            <v>2.16</v>
          </cell>
          <cell r="T328">
            <v>0.01</v>
          </cell>
          <cell r="U328">
            <v>0.99</v>
          </cell>
          <cell r="V328">
            <v>-1.25</v>
          </cell>
          <cell r="W328">
            <v>79.400000000000006</v>
          </cell>
          <cell r="X328">
            <v>-22.7</v>
          </cell>
          <cell r="Y328">
            <v>89.2</v>
          </cell>
          <cell r="Z328">
            <v>-5</v>
          </cell>
          <cell r="AA328">
            <v>80</v>
          </cell>
          <cell r="AB328">
            <v>1.3</v>
          </cell>
          <cell r="AC328">
            <v>27.4</v>
          </cell>
          <cell r="AD328">
            <v>-77.599999999999994</v>
          </cell>
        </row>
        <row r="329">
          <cell r="B329" t="str">
            <v>製造業</v>
          </cell>
          <cell r="C329">
            <v>94.8</v>
          </cell>
          <cell r="D329">
            <v>-7.5</v>
          </cell>
          <cell r="E329">
            <v>109.9</v>
          </cell>
          <cell r="F329">
            <v>-1.8</v>
          </cell>
          <cell r="G329">
            <v>107.5</v>
          </cell>
          <cell r="H329">
            <v>-1.4</v>
          </cell>
          <cell r="I329">
            <v>104.2</v>
          </cell>
          <cell r="J329">
            <v>0.3</v>
          </cell>
          <cell r="K329">
            <v>102.8</v>
          </cell>
          <cell r="L329">
            <v>0.3</v>
          </cell>
          <cell r="M329">
            <v>122.9</v>
          </cell>
          <cell r="N329">
            <v>0</v>
          </cell>
          <cell r="O329">
            <v>98.4</v>
          </cell>
          <cell r="P329">
            <v>-3.1</v>
          </cell>
          <cell r="Q329">
            <v>16.8</v>
          </cell>
          <cell r="R329">
            <v>3.4</v>
          </cell>
          <cell r="S329">
            <v>2.98</v>
          </cell>
          <cell r="T329">
            <v>-0.32</v>
          </cell>
          <cell r="U329">
            <v>1.73</v>
          </cell>
          <cell r="V329">
            <v>-0.95</v>
          </cell>
          <cell r="W329">
            <v>90.2</v>
          </cell>
          <cell r="X329">
            <v>-11</v>
          </cell>
          <cell r="Y329">
            <v>104.6</v>
          </cell>
          <cell r="Z329">
            <v>-5.5</v>
          </cell>
          <cell r="AA329">
            <v>136.5</v>
          </cell>
          <cell r="AB329">
            <v>-5.9</v>
          </cell>
          <cell r="AC329">
            <v>15.4</v>
          </cell>
          <cell r="AD329">
            <v>-70.900000000000006</v>
          </cell>
        </row>
        <row r="330">
          <cell r="B330" t="str">
            <v>電気・ガス・熱供給・水道業</v>
          </cell>
          <cell r="C330">
            <v>103.3</v>
          </cell>
          <cell r="D330">
            <v>12.9</v>
          </cell>
          <cell r="E330">
            <v>129.5</v>
          </cell>
          <cell r="F330">
            <v>12.4</v>
          </cell>
          <cell r="G330">
            <v>119.6</v>
          </cell>
          <cell r="H330">
            <v>5.8</v>
          </cell>
          <cell r="I330">
            <v>106.7</v>
          </cell>
          <cell r="J330">
            <v>7.1</v>
          </cell>
          <cell r="K330">
            <v>103</v>
          </cell>
          <cell r="L330">
            <v>3.2</v>
          </cell>
          <cell r="M330">
            <v>157.80000000000001</v>
          </cell>
          <cell r="N330">
            <v>62.5</v>
          </cell>
          <cell r="O330">
            <v>210.8</v>
          </cell>
          <cell r="P330">
            <v>-1.2</v>
          </cell>
          <cell r="Q330">
            <v>5.2</v>
          </cell>
          <cell r="R330">
            <v>-2.2000000000000002</v>
          </cell>
          <cell r="S330">
            <v>11.31</v>
          </cell>
          <cell r="T330">
            <v>-2.1800000000000002</v>
          </cell>
          <cell r="U330">
            <v>4.9800000000000004</v>
          </cell>
          <cell r="V330">
            <v>-5.76</v>
          </cell>
          <cell r="W330">
            <v>98.3</v>
          </cell>
          <cell r="X330">
            <v>8.6</v>
          </cell>
          <cell r="Y330">
            <v>123.2</v>
          </cell>
          <cell r="Z330">
            <v>8.1999999999999993</v>
          </cell>
          <cell r="AA330">
            <v>253.5</v>
          </cell>
          <cell r="AB330">
            <v>79</v>
          </cell>
          <cell r="AC330">
            <v>2.9</v>
          </cell>
          <cell r="AD330">
            <v>190</v>
          </cell>
        </row>
        <row r="331">
          <cell r="B331" t="str">
            <v>情報通信業</v>
          </cell>
          <cell r="C331">
            <v>114.8</v>
          </cell>
          <cell r="D331">
            <v>-6.4</v>
          </cell>
          <cell r="E331">
            <v>136.30000000000001</v>
          </cell>
          <cell r="F331">
            <v>-8.1999999999999993</v>
          </cell>
          <cell r="G331">
            <v>132.6</v>
          </cell>
          <cell r="H331">
            <v>-8</v>
          </cell>
          <cell r="I331">
            <v>108.5</v>
          </cell>
          <cell r="J331">
            <v>3.6</v>
          </cell>
          <cell r="K331">
            <v>109.2</v>
          </cell>
          <cell r="L331">
            <v>3.7</v>
          </cell>
          <cell r="M331">
            <v>100</v>
          </cell>
          <cell r="N331">
            <v>1.7</v>
          </cell>
          <cell r="O331">
            <v>95.1</v>
          </cell>
          <cell r="P331">
            <v>-3.5</v>
          </cell>
          <cell r="Q331">
            <v>3.4</v>
          </cell>
          <cell r="R331">
            <v>-0.8</v>
          </cell>
          <cell r="S331">
            <v>2.85</v>
          </cell>
          <cell r="T331">
            <v>-0.17</v>
          </cell>
          <cell r="U331">
            <v>1.74</v>
          </cell>
          <cell r="V331">
            <v>-1.1599999999999999</v>
          </cell>
          <cell r="W331">
            <v>109.2</v>
          </cell>
          <cell r="X331">
            <v>-10</v>
          </cell>
          <cell r="Y331">
            <v>129.69999999999999</v>
          </cell>
          <cell r="Z331">
            <v>-11.6</v>
          </cell>
          <cell r="AA331">
            <v>188</v>
          </cell>
          <cell r="AB331">
            <v>-10.199999999999999</v>
          </cell>
          <cell r="AC331">
            <v>12.8</v>
          </cell>
          <cell r="AD331">
            <v>1063.5999999999999</v>
          </cell>
        </row>
        <row r="332">
          <cell r="B332" t="str">
            <v>運輸業，郵便業</v>
          </cell>
          <cell r="C332">
            <v>79.2</v>
          </cell>
          <cell r="D332">
            <v>-5</v>
          </cell>
          <cell r="E332">
            <v>89.2</v>
          </cell>
          <cell r="F332">
            <v>-4.9000000000000004</v>
          </cell>
          <cell r="G332">
            <v>92.2</v>
          </cell>
          <cell r="H332">
            <v>-2.1</v>
          </cell>
          <cell r="I332">
            <v>94.8</v>
          </cell>
          <cell r="J332">
            <v>-4.3</v>
          </cell>
          <cell r="K332">
            <v>97</v>
          </cell>
          <cell r="L332">
            <v>-3.3</v>
          </cell>
          <cell r="M332">
            <v>85.6</v>
          </cell>
          <cell r="N332">
            <v>-8.8000000000000007</v>
          </cell>
          <cell r="O332">
            <v>105.5</v>
          </cell>
          <cell r="P332">
            <v>-0.2</v>
          </cell>
          <cell r="Q332">
            <v>7.2</v>
          </cell>
          <cell r="R332">
            <v>-2.6</v>
          </cell>
          <cell r="S332">
            <v>1.46</v>
          </cell>
          <cell r="T332">
            <v>0.38</v>
          </cell>
          <cell r="U332">
            <v>2.21</v>
          </cell>
          <cell r="V332">
            <v>-0.08</v>
          </cell>
          <cell r="W332">
            <v>75.400000000000006</v>
          </cell>
          <cell r="X332">
            <v>-8.6</v>
          </cell>
          <cell r="Y332">
            <v>84.9</v>
          </cell>
          <cell r="Z332">
            <v>-8.5</v>
          </cell>
          <cell r="AA332">
            <v>76.2</v>
          </cell>
          <cell r="AB332">
            <v>-17.399999999999999</v>
          </cell>
          <cell r="AC332">
            <v>0.4</v>
          </cell>
          <cell r="AD332">
            <v>-81</v>
          </cell>
        </row>
        <row r="333">
          <cell r="B333" t="str">
            <v>卸売業，小売業</v>
          </cell>
          <cell r="C333">
            <v>99.8</v>
          </cell>
          <cell r="D333">
            <v>1.7</v>
          </cell>
          <cell r="E333">
            <v>108.3</v>
          </cell>
          <cell r="F333">
            <v>1.5</v>
          </cell>
          <cell r="G333">
            <v>107.4</v>
          </cell>
          <cell r="H333">
            <v>0.5</v>
          </cell>
          <cell r="I333">
            <v>99.6</v>
          </cell>
          <cell r="J333">
            <v>1.7</v>
          </cell>
          <cell r="K333">
            <v>98.4</v>
          </cell>
          <cell r="L333">
            <v>0</v>
          </cell>
          <cell r="M333">
            <v>124.6</v>
          </cell>
          <cell r="N333">
            <v>43.2</v>
          </cell>
          <cell r="O333">
            <v>100.3</v>
          </cell>
          <cell r="P333">
            <v>-0.9</v>
          </cell>
          <cell r="Q333">
            <v>44.1</v>
          </cell>
          <cell r="R333">
            <v>2.6</v>
          </cell>
          <cell r="S333">
            <v>2.9</v>
          </cell>
          <cell r="T333">
            <v>-2.64</v>
          </cell>
          <cell r="U333">
            <v>3.95</v>
          </cell>
          <cell r="V333">
            <v>1.5</v>
          </cell>
          <cell r="W333">
            <v>95</v>
          </cell>
          <cell r="X333">
            <v>-2.1</v>
          </cell>
          <cell r="Y333">
            <v>103</v>
          </cell>
          <cell r="Z333">
            <v>-2.4</v>
          </cell>
          <cell r="AA333">
            <v>126.4</v>
          </cell>
          <cell r="AB333">
            <v>24.3</v>
          </cell>
          <cell r="AC333">
            <v>24.8</v>
          </cell>
          <cell r="AD333">
            <v>11.7</v>
          </cell>
        </row>
        <row r="334">
          <cell r="B334" t="str">
            <v>金融業，保険業</v>
          </cell>
          <cell r="C334">
            <v>91.8</v>
          </cell>
          <cell r="D334">
            <v>21.9</v>
          </cell>
          <cell r="E334">
            <v>113.1</v>
          </cell>
          <cell r="F334">
            <v>21.1</v>
          </cell>
          <cell r="G334">
            <v>113.7</v>
          </cell>
          <cell r="H334">
            <v>18.899999999999999</v>
          </cell>
          <cell r="I334">
            <v>99.6</v>
          </cell>
          <cell r="J334">
            <v>13.1</v>
          </cell>
          <cell r="K334">
            <v>99</v>
          </cell>
          <cell r="L334">
            <v>10.7</v>
          </cell>
          <cell r="M334">
            <v>117</v>
          </cell>
          <cell r="N334">
            <v>113.9</v>
          </cell>
          <cell r="O334">
            <v>92.9</v>
          </cell>
          <cell r="P334">
            <v>-6.1</v>
          </cell>
          <cell r="Q334">
            <v>11.4</v>
          </cell>
          <cell r="R334">
            <v>4.0999999999999996</v>
          </cell>
          <cell r="S334">
            <v>3.01</v>
          </cell>
          <cell r="T334">
            <v>-2.1800000000000002</v>
          </cell>
          <cell r="U334">
            <v>2.16</v>
          </cell>
          <cell r="V334">
            <v>-1.95</v>
          </cell>
          <cell r="W334">
            <v>87.3</v>
          </cell>
          <cell r="X334">
            <v>17.2</v>
          </cell>
          <cell r="Y334">
            <v>107.6</v>
          </cell>
          <cell r="Z334">
            <v>16.5</v>
          </cell>
          <cell r="AA334">
            <v>100.3</v>
          </cell>
          <cell r="AB334">
            <v>134.30000000000001</v>
          </cell>
          <cell r="AC334">
            <v>3.1</v>
          </cell>
          <cell r="AD334">
            <v>0</v>
          </cell>
        </row>
        <row r="335">
          <cell r="B335" t="str">
            <v>不動産業，物品賃貸業</v>
          </cell>
          <cell r="C335">
            <v>92.3</v>
          </cell>
          <cell r="D335">
            <v>-25.5</v>
          </cell>
          <cell r="E335">
            <v>105.9</v>
          </cell>
          <cell r="F335">
            <v>-25.3</v>
          </cell>
          <cell r="G335">
            <v>109.7</v>
          </cell>
          <cell r="H335">
            <v>-21</v>
          </cell>
          <cell r="I335">
            <v>90.8</v>
          </cell>
          <cell r="J335">
            <v>-26.7</v>
          </cell>
          <cell r="K335">
            <v>91.6</v>
          </cell>
          <cell r="L335">
            <v>-23.8</v>
          </cell>
          <cell r="M335">
            <v>72.5</v>
          </cell>
          <cell r="N335">
            <v>-64.8</v>
          </cell>
          <cell r="O335">
            <v>91.8</v>
          </cell>
          <cell r="P335">
            <v>4.3</v>
          </cell>
          <cell r="Q335">
            <v>53.5</v>
          </cell>
          <cell r="R335">
            <v>28.2</v>
          </cell>
          <cell r="S335">
            <v>7.65</v>
          </cell>
          <cell r="T335">
            <v>4.3499999999999996</v>
          </cell>
          <cell r="U335">
            <v>7.28</v>
          </cell>
          <cell r="V335">
            <v>4.8099999999999996</v>
          </cell>
          <cell r="W335">
            <v>87.8</v>
          </cell>
          <cell r="X335">
            <v>-28.4</v>
          </cell>
          <cell r="Y335">
            <v>100.8</v>
          </cell>
          <cell r="Z335">
            <v>-28.1</v>
          </cell>
          <cell r="AA335">
            <v>35.799999999999997</v>
          </cell>
          <cell r="AB335">
            <v>-81.5</v>
          </cell>
          <cell r="AC335">
            <v>2.2000000000000002</v>
          </cell>
          <cell r="AD335">
            <v>-56.9</v>
          </cell>
        </row>
        <row r="336">
          <cell r="B336" t="str">
            <v>学術研究，専門・技術サービス業</v>
          </cell>
          <cell r="C336">
            <v>105.6</v>
          </cell>
          <cell r="D336">
            <v>27.4</v>
          </cell>
          <cell r="E336">
            <v>113.9</v>
          </cell>
          <cell r="F336">
            <v>10.199999999999999</v>
          </cell>
          <cell r="G336">
            <v>112.8</v>
          </cell>
          <cell r="H336">
            <v>8.9</v>
          </cell>
          <cell r="I336">
            <v>106.9</v>
          </cell>
          <cell r="J336">
            <v>6.2</v>
          </cell>
          <cell r="K336">
            <v>107.8</v>
          </cell>
          <cell r="L336">
            <v>8.6999999999999993</v>
          </cell>
          <cell r="M336">
            <v>90</v>
          </cell>
          <cell r="N336">
            <v>-29.4</v>
          </cell>
          <cell r="O336">
            <v>108.1</v>
          </cell>
          <cell r="P336">
            <v>6</v>
          </cell>
          <cell r="Q336">
            <v>12.5</v>
          </cell>
          <cell r="R336">
            <v>-10</v>
          </cell>
          <cell r="S336">
            <v>5.38</v>
          </cell>
          <cell r="T336">
            <v>-0.63</v>
          </cell>
          <cell r="U336">
            <v>3.56</v>
          </cell>
          <cell r="V336">
            <v>0.56000000000000005</v>
          </cell>
          <cell r="W336">
            <v>100.5</v>
          </cell>
          <cell r="X336">
            <v>22.6</v>
          </cell>
          <cell r="Y336">
            <v>108.4</v>
          </cell>
          <cell r="Z336">
            <v>6</v>
          </cell>
          <cell r="AA336">
            <v>139.30000000000001</v>
          </cell>
          <cell r="AB336">
            <v>40.4</v>
          </cell>
          <cell r="AC336">
            <v>59.9</v>
          </cell>
          <cell r="AD336">
            <v>59800</v>
          </cell>
        </row>
        <row r="337">
          <cell r="B337" t="str">
            <v>宿泊業，飲食サービス業</v>
          </cell>
          <cell r="C337">
            <v>96.7</v>
          </cell>
          <cell r="D337">
            <v>-9.8000000000000007</v>
          </cell>
          <cell r="E337">
            <v>98.5</v>
          </cell>
          <cell r="F337">
            <v>-11.2</v>
          </cell>
          <cell r="G337">
            <v>98.2</v>
          </cell>
          <cell r="H337">
            <v>-13.5</v>
          </cell>
          <cell r="I337">
            <v>100.8</v>
          </cell>
          <cell r="J337">
            <v>-14.3</v>
          </cell>
          <cell r="K337">
            <v>100.6</v>
          </cell>
          <cell r="L337">
            <v>-15.4</v>
          </cell>
          <cell r="M337">
            <v>105.9</v>
          </cell>
          <cell r="N337">
            <v>24.2</v>
          </cell>
          <cell r="O337">
            <v>98.4</v>
          </cell>
          <cell r="P337">
            <v>15.9</v>
          </cell>
          <cell r="Q337">
            <v>80.2</v>
          </cell>
          <cell r="R337">
            <v>3.8</v>
          </cell>
          <cell r="S337">
            <v>1.49</v>
          </cell>
          <cell r="T337">
            <v>-2.15</v>
          </cell>
          <cell r="U337">
            <v>5.2</v>
          </cell>
          <cell r="V337">
            <v>-1.64</v>
          </cell>
          <cell r="W337">
            <v>92</v>
          </cell>
          <cell r="X337">
            <v>-13.2</v>
          </cell>
          <cell r="Y337">
            <v>93.7</v>
          </cell>
          <cell r="Z337">
            <v>-14.6</v>
          </cell>
          <cell r="AA337">
            <v>105.1</v>
          </cell>
          <cell r="AB337">
            <v>109.8</v>
          </cell>
          <cell r="AC337">
            <v>36.9</v>
          </cell>
          <cell r="AD337">
            <v>3590</v>
          </cell>
        </row>
        <row r="338">
          <cell r="B338" t="str">
            <v>生活関連サービス業，娯楽業</v>
          </cell>
          <cell r="C338">
            <v>90.4</v>
          </cell>
          <cell r="D338">
            <v>-5.8</v>
          </cell>
          <cell r="E338">
            <v>96.3</v>
          </cell>
          <cell r="F338">
            <v>-5.5</v>
          </cell>
          <cell r="G338">
            <v>100.4</v>
          </cell>
          <cell r="H338">
            <v>-5.6</v>
          </cell>
          <cell r="I338">
            <v>93.7</v>
          </cell>
          <cell r="J338">
            <v>-10.1</v>
          </cell>
          <cell r="K338">
            <v>97.7</v>
          </cell>
          <cell r="L338">
            <v>-9.3000000000000007</v>
          </cell>
          <cell r="M338">
            <v>41.7</v>
          </cell>
          <cell r="N338">
            <v>-29.8</v>
          </cell>
          <cell r="O338">
            <v>91.1</v>
          </cell>
          <cell r="P338">
            <v>-3.8</v>
          </cell>
          <cell r="Q338">
            <v>41.9</v>
          </cell>
          <cell r="R338">
            <v>-0.5</v>
          </cell>
          <cell r="S338">
            <v>5.88</v>
          </cell>
          <cell r="T338">
            <v>-1.45</v>
          </cell>
          <cell r="U338">
            <v>6.17</v>
          </cell>
          <cell r="V338">
            <v>-0.1</v>
          </cell>
          <cell r="W338">
            <v>86</v>
          </cell>
          <cell r="X338">
            <v>-9.5</v>
          </cell>
          <cell r="Y338">
            <v>91.6</v>
          </cell>
          <cell r="Z338">
            <v>-9.1</v>
          </cell>
          <cell r="AA338">
            <v>41.8</v>
          </cell>
          <cell r="AB338">
            <v>-5.9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88.7</v>
          </cell>
          <cell r="D339">
            <v>-4.4000000000000004</v>
          </cell>
          <cell r="E339">
            <v>108.4</v>
          </cell>
          <cell r="F339">
            <v>-2.9</v>
          </cell>
          <cell r="G339">
            <v>106.9</v>
          </cell>
          <cell r="H339">
            <v>-1.9</v>
          </cell>
          <cell r="I339">
            <v>126</v>
          </cell>
          <cell r="J339">
            <v>1.6</v>
          </cell>
          <cell r="K339">
            <v>110.7</v>
          </cell>
          <cell r="L339">
            <v>2.2999999999999998</v>
          </cell>
          <cell r="M339">
            <v>404.3</v>
          </cell>
          <cell r="N339">
            <v>-1.8</v>
          </cell>
          <cell r="O339">
            <v>109.6</v>
          </cell>
          <cell r="P339">
            <v>1.7</v>
          </cell>
          <cell r="Q339">
            <v>16.8</v>
          </cell>
          <cell r="R339">
            <v>1.6</v>
          </cell>
          <cell r="S339">
            <v>13.49</v>
          </cell>
          <cell r="T339">
            <v>3.2</v>
          </cell>
          <cell r="U339">
            <v>11.6</v>
          </cell>
          <cell r="V339">
            <v>2.74</v>
          </cell>
          <cell r="W339">
            <v>84.4</v>
          </cell>
          <cell r="X339">
            <v>-8.1</v>
          </cell>
          <cell r="Y339">
            <v>103.1</v>
          </cell>
          <cell r="Z339">
            <v>-6.6</v>
          </cell>
          <cell r="AA339">
            <v>189.9</v>
          </cell>
          <cell r="AB339">
            <v>-22.6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85.6</v>
          </cell>
          <cell r="D340">
            <v>1.5</v>
          </cell>
          <cell r="E340">
            <v>101.4</v>
          </cell>
          <cell r="F340">
            <v>0.7</v>
          </cell>
          <cell r="G340">
            <v>100.4</v>
          </cell>
          <cell r="H340">
            <v>1.6</v>
          </cell>
          <cell r="I340">
            <v>99.8</v>
          </cell>
          <cell r="J340">
            <v>-1.3</v>
          </cell>
          <cell r="K340">
            <v>99.8</v>
          </cell>
          <cell r="L340">
            <v>-1.2</v>
          </cell>
          <cell r="M340">
            <v>100</v>
          </cell>
          <cell r="N340">
            <v>-6.8</v>
          </cell>
          <cell r="O340">
            <v>102.7</v>
          </cell>
          <cell r="P340">
            <v>2.1</v>
          </cell>
          <cell r="Q340">
            <v>26.2</v>
          </cell>
          <cell r="R340">
            <v>0.7</v>
          </cell>
          <cell r="S340">
            <v>4.92</v>
          </cell>
          <cell r="T340">
            <v>-3.62</v>
          </cell>
          <cell r="U340">
            <v>3.44</v>
          </cell>
          <cell r="V340">
            <v>-2.4700000000000002</v>
          </cell>
          <cell r="W340">
            <v>81.400000000000006</v>
          </cell>
          <cell r="X340">
            <v>-2.4</v>
          </cell>
          <cell r="Y340">
            <v>96.5</v>
          </cell>
          <cell r="Z340">
            <v>-3.1</v>
          </cell>
          <cell r="AA340">
            <v>131.1</v>
          </cell>
          <cell r="AB340">
            <v>-16.5</v>
          </cell>
          <cell r="AC340">
            <v>4.8</v>
          </cell>
          <cell r="AD340">
            <v>585.70000000000005</v>
          </cell>
        </row>
        <row r="341">
          <cell r="B341" t="str">
            <v>複合サービス事業</v>
          </cell>
          <cell r="C341">
            <v>79.7</v>
          </cell>
          <cell r="D341">
            <v>2.7</v>
          </cell>
          <cell r="E341">
            <v>96.4</v>
          </cell>
          <cell r="F341">
            <v>3.8</v>
          </cell>
          <cell r="G341">
            <v>99.2</v>
          </cell>
          <cell r="H341">
            <v>5.3</v>
          </cell>
          <cell r="I341">
            <v>104.2</v>
          </cell>
          <cell r="J341">
            <v>6.1</v>
          </cell>
          <cell r="K341">
            <v>106.3</v>
          </cell>
          <cell r="L341">
            <v>7</v>
          </cell>
          <cell r="M341">
            <v>67.900000000000006</v>
          </cell>
          <cell r="N341">
            <v>-14.9</v>
          </cell>
          <cell r="O341">
            <v>101.7</v>
          </cell>
          <cell r="P341">
            <v>2.4</v>
          </cell>
          <cell r="Q341">
            <v>11.5</v>
          </cell>
          <cell r="R341">
            <v>2.9</v>
          </cell>
          <cell r="S341">
            <v>11.5</v>
          </cell>
          <cell r="T341">
            <v>2.94</v>
          </cell>
          <cell r="U341">
            <v>5.5</v>
          </cell>
          <cell r="V341">
            <v>-3.65</v>
          </cell>
          <cell r="W341">
            <v>75.8</v>
          </cell>
          <cell r="X341">
            <v>-1.3</v>
          </cell>
          <cell r="Y341">
            <v>91.7</v>
          </cell>
          <cell r="Z341">
            <v>-0.2</v>
          </cell>
          <cell r="AA341">
            <v>49.6</v>
          </cell>
          <cell r="AB341">
            <v>-29.1</v>
          </cell>
          <cell r="AC341">
            <v>1.5</v>
          </cell>
          <cell r="AD341">
            <v>-75.400000000000006</v>
          </cell>
        </row>
        <row r="342">
          <cell r="B342" t="str">
            <v>サービス業（他に分類されないもの）</v>
          </cell>
          <cell r="C342">
            <v>84.7</v>
          </cell>
          <cell r="D342">
            <v>3.4</v>
          </cell>
          <cell r="E342">
            <v>93.2</v>
          </cell>
          <cell r="F342">
            <v>0.8</v>
          </cell>
          <cell r="G342">
            <v>95.1</v>
          </cell>
          <cell r="H342">
            <v>1.9</v>
          </cell>
          <cell r="I342">
            <v>96.5</v>
          </cell>
          <cell r="J342">
            <v>-4</v>
          </cell>
          <cell r="K342">
            <v>97.2</v>
          </cell>
          <cell r="L342">
            <v>-4.3</v>
          </cell>
          <cell r="M342">
            <v>87.2</v>
          </cell>
          <cell r="N342">
            <v>2.5</v>
          </cell>
          <cell r="O342">
            <v>99</v>
          </cell>
          <cell r="P342">
            <v>-2.2999999999999998</v>
          </cell>
          <cell r="Q342">
            <v>26.4</v>
          </cell>
          <cell r="R342">
            <v>2.6</v>
          </cell>
          <cell r="S342">
            <v>7.51</v>
          </cell>
          <cell r="T342">
            <v>2.11</v>
          </cell>
          <cell r="U342">
            <v>6.96</v>
          </cell>
          <cell r="V342">
            <v>1.61</v>
          </cell>
          <cell r="W342">
            <v>80.599999999999994</v>
          </cell>
          <cell r="X342">
            <v>-0.5</v>
          </cell>
          <cell r="Y342">
            <v>88.7</v>
          </cell>
          <cell r="Z342">
            <v>-3.1</v>
          </cell>
          <cell r="AA342">
            <v>72</v>
          </cell>
          <cell r="AB342">
            <v>-14.6</v>
          </cell>
          <cell r="AC342">
            <v>23.2</v>
          </cell>
          <cell r="AD342">
            <v>373.5</v>
          </cell>
        </row>
        <row r="343">
          <cell r="B343" t="str">
            <v>食料品・たばこ</v>
          </cell>
          <cell r="C343">
            <v>84.8</v>
          </cell>
          <cell r="D343">
            <v>-31.1</v>
          </cell>
          <cell r="E343">
            <v>100.6</v>
          </cell>
          <cell r="F343">
            <v>-13.9</v>
          </cell>
          <cell r="G343">
            <v>97.9</v>
          </cell>
          <cell r="H343">
            <v>-15.2</v>
          </cell>
          <cell r="I343">
            <v>102.6</v>
          </cell>
          <cell r="J343">
            <v>0.3</v>
          </cell>
          <cell r="K343">
            <v>101.6</v>
          </cell>
          <cell r="L343">
            <v>-0.7</v>
          </cell>
          <cell r="M343">
            <v>117</v>
          </cell>
          <cell r="N343">
            <v>13.8</v>
          </cell>
          <cell r="O343">
            <v>99.2</v>
          </cell>
          <cell r="P343">
            <v>1.2</v>
          </cell>
          <cell r="Q343">
            <v>31.1</v>
          </cell>
          <cell r="R343">
            <v>4.3</v>
          </cell>
          <cell r="S343">
            <v>3.63</v>
          </cell>
          <cell r="T343">
            <v>0.34</v>
          </cell>
          <cell r="U343">
            <v>2.5</v>
          </cell>
          <cell r="V343">
            <v>0.63</v>
          </cell>
          <cell r="W343">
            <v>80.7</v>
          </cell>
          <cell r="X343">
            <v>-33.700000000000003</v>
          </cell>
          <cell r="Y343">
            <v>95.7</v>
          </cell>
          <cell r="Z343">
            <v>-17.2</v>
          </cell>
          <cell r="AA343">
            <v>136.80000000000001</v>
          </cell>
          <cell r="AB343">
            <v>1.6</v>
          </cell>
          <cell r="AC343">
            <v>0.1</v>
          </cell>
          <cell r="AD343">
            <v>-99.9</v>
          </cell>
        </row>
        <row r="344">
          <cell r="B344" t="str">
            <v>繊維工業</v>
          </cell>
          <cell r="C344">
            <v>123.5</v>
          </cell>
          <cell r="D344">
            <v>3.3</v>
          </cell>
          <cell r="E344">
            <v>138.4</v>
          </cell>
          <cell r="F344">
            <v>3.7</v>
          </cell>
          <cell r="G344">
            <v>127.9</v>
          </cell>
          <cell r="H344">
            <v>-1.5</v>
          </cell>
          <cell r="I344">
            <v>104.3</v>
          </cell>
          <cell r="J344">
            <v>13.7</v>
          </cell>
          <cell r="K344">
            <v>100.6</v>
          </cell>
          <cell r="L344">
            <v>10.3</v>
          </cell>
          <cell r="M344">
            <v>181.9</v>
          </cell>
          <cell r="N344">
            <v>79.400000000000006</v>
          </cell>
          <cell r="O344">
            <v>93.6</v>
          </cell>
          <cell r="P344">
            <v>19.399999999999999</v>
          </cell>
          <cell r="Q344">
            <v>8.8000000000000007</v>
          </cell>
          <cell r="R344">
            <v>6.2</v>
          </cell>
          <cell r="S344">
            <v>2.21</v>
          </cell>
          <cell r="T344">
            <v>-0.32</v>
          </cell>
          <cell r="U344">
            <v>2.63</v>
          </cell>
          <cell r="V344">
            <v>0.25</v>
          </cell>
          <cell r="W344">
            <v>117.5</v>
          </cell>
          <cell r="X344">
            <v>-0.7</v>
          </cell>
          <cell r="Y344">
            <v>131.69999999999999</v>
          </cell>
          <cell r="Z344">
            <v>-0.2</v>
          </cell>
          <cell r="AA344">
            <v>364.1</v>
          </cell>
          <cell r="AB344">
            <v>73.2</v>
          </cell>
          <cell r="AC344">
            <v>1.6</v>
          </cell>
          <cell r="AD344">
            <v>-67.3</v>
          </cell>
        </row>
        <row r="345">
          <cell r="B345" t="str">
            <v>木材・木製品</v>
          </cell>
          <cell r="C345">
            <v>101.1</v>
          </cell>
          <cell r="D345">
            <v>-0.5</v>
          </cell>
          <cell r="E345">
            <v>115.8</v>
          </cell>
          <cell r="F345">
            <v>-1.4</v>
          </cell>
          <cell r="G345">
            <v>121.3</v>
          </cell>
          <cell r="H345">
            <v>5.3</v>
          </cell>
          <cell r="I345">
            <v>89</v>
          </cell>
          <cell r="J345">
            <v>-19.2</v>
          </cell>
          <cell r="K345">
            <v>90.2</v>
          </cell>
          <cell r="L345">
            <v>-16.399999999999999</v>
          </cell>
          <cell r="M345">
            <v>76.400000000000006</v>
          </cell>
          <cell r="N345">
            <v>-43.1</v>
          </cell>
          <cell r="O345">
            <v>100.4</v>
          </cell>
          <cell r="P345">
            <v>5</v>
          </cell>
          <cell r="Q345">
            <v>23.9</v>
          </cell>
          <cell r="R345">
            <v>17.899999999999999</v>
          </cell>
          <cell r="S345">
            <v>1.43</v>
          </cell>
          <cell r="T345">
            <v>-1.06</v>
          </cell>
          <cell r="U345">
            <v>0.23</v>
          </cell>
          <cell r="V345">
            <v>-2.2599999999999998</v>
          </cell>
          <cell r="W345">
            <v>96.2</v>
          </cell>
          <cell r="X345">
            <v>-4.3</v>
          </cell>
          <cell r="Y345">
            <v>110.2</v>
          </cell>
          <cell r="Z345">
            <v>-5.0999999999999996</v>
          </cell>
          <cell r="AA345">
            <v>63.6</v>
          </cell>
          <cell r="AB345">
            <v>-54.2</v>
          </cell>
          <cell r="AC345">
            <v>9.1</v>
          </cell>
          <cell r="AD345">
            <v>106.8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69.400000000000006</v>
          </cell>
          <cell r="D347">
            <v>1.6</v>
          </cell>
          <cell r="E347">
            <v>92</v>
          </cell>
          <cell r="F347">
            <v>1.8</v>
          </cell>
          <cell r="G347">
            <v>95.8</v>
          </cell>
          <cell r="H347">
            <v>4.7</v>
          </cell>
          <cell r="I347">
            <v>115.9</v>
          </cell>
          <cell r="J347">
            <v>5.6</v>
          </cell>
          <cell r="K347">
            <v>120.2</v>
          </cell>
          <cell r="L347">
            <v>6.7</v>
          </cell>
          <cell r="M347">
            <v>80.099999999999994</v>
          </cell>
          <cell r="N347">
            <v>-7.9</v>
          </cell>
          <cell r="O347">
            <v>120.2</v>
          </cell>
          <cell r="P347">
            <v>1.8</v>
          </cell>
          <cell r="Q347">
            <v>4.7</v>
          </cell>
          <cell r="R347">
            <v>-2.2999999999999998</v>
          </cell>
          <cell r="S347">
            <v>2.4300000000000002</v>
          </cell>
          <cell r="T347">
            <v>1.58</v>
          </cell>
          <cell r="U347">
            <v>0.49</v>
          </cell>
          <cell r="V347">
            <v>-0.36</v>
          </cell>
          <cell r="W347">
            <v>66</v>
          </cell>
          <cell r="X347">
            <v>-2.4</v>
          </cell>
          <cell r="Y347">
            <v>87.5</v>
          </cell>
          <cell r="Z347">
            <v>-2.1</v>
          </cell>
          <cell r="AA347">
            <v>67.400000000000006</v>
          </cell>
          <cell r="AB347">
            <v>-19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96.5</v>
          </cell>
          <cell r="D348">
            <v>-19.399999999999999</v>
          </cell>
          <cell r="E348">
            <v>105.7</v>
          </cell>
          <cell r="F348">
            <v>-19.399999999999999</v>
          </cell>
          <cell r="G348">
            <v>103</v>
          </cell>
          <cell r="H348">
            <v>-17</v>
          </cell>
          <cell r="I348">
            <v>100.4</v>
          </cell>
          <cell r="J348">
            <v>4.5</v>
          </cell>
          <cell r="K348">
            <v>100.9</v>
          </cell>
          <cell r="L348">
            <v>3.3</v>
          </cell>
          <cell r="M348">
            <v>87.5</v>
          </cell>
          <cell r="N348">
            <v>40</v>
          </cell>
          <cell r="O348">
            <v>102.6</v>
          </cell>
          <cell r="P348">
            <v>3.1</v>
          </cell>
          <cell r="Q348">
            <v>9.8000000000000007</v>
          </cell>
          <cell r="R348">
            <v>-0.2</v>
          </cell>
          <cell r="S348">
            <v>1.89</v>
          </cell>
          <cell r="T348">
            <v>-1.25</v>
          </cell>
          <cell r="U348">
            <v>1.1100000000000001</v>
          </cell>
          <cell r="V348">
            <v>0.41</v>
          </cell>
          <cell r="W348">
            <v>91.8</v>
          </cell>
          <cell r="X348">
            <v>-22.5</v>
          </cell>
          <cell r="Y348">
            <v>100.6</v>
          </cell>
          <cell r="Z348">
            <v>-22.4</v>
          </cell>
          <cell r="AA348">
            <v>160.1</v>
          </cell>
          <cell r="AB348">
            <v>-41.8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90.2</v>
          </cell>
          <cell r="D349">
            <v>5.9</v>
          </cell>
          <cell r="E349">
            <v>113.9</v>
          </cell>
          <cell r="F349">
            <v>2.2000000000000002</v>
          </cell>
          <cell r="G349">
            <v>115.8</v>
          </cell>
          <cell r="H349">
            <v>6</v>
          </cell>
          <cell r="I349">
            <v>98.6</v>
          </cell>
          <cell r="J349">
            <v>-2.1</v>
          </cell>
          <cell r="K349">
            <v>98</v>
          </cell>
          <cell r="L349">
            <v>-1</v>
          </cell>
          <cell r="M349">
            <v>104.4</v>
          </cell>
          <cell r="N349">
            <v>-10.8</v>
          </cell>
          <cell r="O349">
            <v>101.4</v>
          </cell>
          <cell r="P349">
            <v>-4.2</v>
          </cell>
          <cell r="Q349">
            <v>1.6</v>
          </cell>
          <cell r="R349">
            <v>0.2</v>
          </cell>
          <cell r="S349">
            <v>1.19</v>
          </cell>
          <cell r="T349">
            <v>-2.0499999999999998</v>
          </cell>
          <cell r="U349">
            <v>1.04</v>
          </cell>
          <cell r="V349">
            <v>-1.01</v>
          </cell>
          <cell r="W349">
            <v>85.8</v>
          </cell>
          <cell r="X349">
            <v>1.8</v>
          </cell>
          <cell r="Y349">
            <v>108.4</v>
          </cell>
          <cell r="Z349">
            <v>-1.7</v>
          </cell>
          <cell r="AA349">
            <v>102</v>
          </cell>
          <cell r="AB349">
            <v>-18.899999999999999</v>
          </cell>
          <cell r="AC349">
            <v>8.4</v>
          </cell>
          <cell r="AD349">
            <v>1300</v>
          </cell>
        </row>
        <row r="350">
          <cell r="B350" t="str">
            <v>プラスチック製品</v>
          </cell>
          <cell r="C350">
            <v>104.1</v>
          </cell>
          <cell r="D350">
            <v>-7.8</v>
          </cell>
          <cell r="E350">
            <v>114.6</v>
          </cell>
          <cell r="F350">
            <v>-7.4</v>
          </cell>
          <cell r="G350">
            <v>110.1</v>
          </cell>
          <cell r="H350">
            <v>-6.1</v>
          </cell>
          <cell r="I350">
            <v>107.3</v>
          </cell>
          <cell r="J350">
            <v>-8</v>
          </cell>
          <cell r="K350">
            <v>105.2</v>
          </cell>
          <cell r="L350">
            <v>-6.6</v>
          </cell>
          <cell r="M350">
            <v>140</v>
          </cell>
          <cell r="N350">
            <v>-21.3</v>
          </cell>
          <cell r="O350">
            <v>259.5</v>
          </cell>
          <cell r="P350">
            <v>-31.8</v>
          </cell>
          <cell r="Q350">
            <v>22.3</v>
          </cell>
          <cell r="R350">
            <v>19.399999999999999</v>
          </cell>
          <cell r="S350">
            <v>1.28</v>
          </cell>
          <cell r="T350">
            <v>-3.11</v>
          </cell>
          <cell r="U350">
            <v>0.56000000000000005</v>
          </cell>
          <cell r="V350">
            <v>-0.49</v>
          </cell>
          <cell r="W350">
            <v>99</v>
          </cell>
          <cell r="X350">
            <v>-11.4</v>
          </cell>
          <cell r="Y350">
            <v>109</v>
          </cell>
          <cell r="Z350">
            <v>-11</v>
          </cell>
          <cell r="AA350">
            <v>172.1</v>
          </cell>
          <cell r="AB350">
            <v>-17.100000000000001</v>
          </cell>
          <cell r="AC350">
            <v>0</v>
          </cell>
          <cell r="AD350">
            <v>-100</v>
          </cell>
        </row>
        <row r="351">
          <cell r="B351" t="str">
            <v>ゴム製品</v>
          </cell>
          <cell r="C351">
            <v>93.9</v>
          </cell>
          <cell r="D351">
            <v>-3.2</v>
          </cell>
          <cell r="E351">
            <v>120.8</v>
          </cell>
          <cell r="F351">
            <v>-3.1</v>
          </cell>
          <cell r="G351">
            <v>114.3</v>
          </cell>
          <cell r="H351">
            <v>-0.5</v>
          </cell>
          <cell r="I351">
            <v>108.6</v>
          </cell>
          <cell r="J351">
            <v>-0.9</v>
          </cell>
          <cell r="K351">
            <v>104.3</v>
          </cell>
          <cell r="L351">
            <v>1.4</v>
          </cell>
          <cell r="M351">
            <v>155.19999999999999</v>
          </cell>
          <cell r="N351">
            <v>-15.1</v>
          </cell>
          <cell r="O351">
            <v>98</v>
          </cell>
          <cell r="P351">
            <v>-0.3</v>
          </cell>
          <cell r="Q351">
            <v>1.5</v>
          </cell>
          <cell r="R351">
            <v>-0.4</v>
          </cell>
          <cell r="S351">
            <v>2.4700000000000002</v>
          </cell>
          <cell r="T351">
            <v>-0.64</v>
          </cell>
          <cell r="U351">
            <v>0.3</v>
          </cell>
          <cell r="V351">
            <v>-0.49</v>
          </cell>
          <cell r="W351">
            <v>89.3</v>
          </cell>
          <cell r="X351">
            <v>-6.9</v>
          </cell>
          <cell r="Y351">
            <v>114.9</v>
          </cell>
          <cell r="Z351">
            <v>-6.8</v>
          </cell>
          <cell r="AA351">
            <v>158.1</v>
          </cell>
          <cell r="AB351">
            <v>-12.9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106.3</v>
          </cell>
          <cell r="D352">
            <v>6.3</v>
          </cell>
          <cell r="E352">
            <v>121.8</v>
          </cell>
          <cell r="F352">
            <v>6.3</v>
          </cell>
          <cell r="G352">
            <v>121.3</v>
          </cell>
          <cell r="H352">
            <v>6.8</v>
          </cell>
          <cell r="I352">
            <v>108.1</v>
          </cell>
          <cell r="J352">
            <v>9.6999999999999993</v>
          </cell>
          <cell r="K352">
            <v>107.5</v>
          </cell>
          <cell r="L352">
            <v>8.4</v>
          </cell>
          <cell r="M352">
            <v>123.5</v>
          </cell>
          <cell r="N352">
            <v>47.4</v>
          </cell>
          <cell r="O352">
            <v>95.2</v>
          </cell>
          <cell r="P352">
            <v>-1.8</v>
          </cell>
          <cell r="Q352">
            <v>2.8</v>
          </cell>
          <cell r="R352">
            <v>-3.7</v>
          </cell>
          <cell r="S352">
            <v>3.97</v>
          </cell>
          <cell r="T352">
            <v>3.65</v>
          </cell>
          <cell r="U352">
            <v>1.96</v>
          </cell>
          <cell r="V352">
            <v>-0.74</v>
          </cell>
          <cell r="W352">
            <v>101.1</v>
          </cell>
          <cell r="X352">
            <v>2.2000000000000002</v>
          </cell>
          <cell r="Y352">
            <v>115.9</v>
          </cell>
          <cell r="Z352">
            <v>2.2000000000000002</v>
          </cell>
          <cell r="AA352">
            <v>131.4</v>
          </cell>
          <cell r="AB352">
            <v>-1.4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>
            <v>142.30000000000001</v>
          </cell>
          <cell r="D353">
            <v>3.6</v>
          </cell>
          <cell r="E353">
            <v>152.9</v>
          </cell>
          <cell r="F353">
            <v>3.7</v>
          </cell>
          <cell r="G353">
            <v>129.5</v>
          </cell>
          <cell r="H353">
            <v>4.7</v>
          </cell>
          <cell r="I353">
            <v>109.4</v>
          </cell>
          <cell r="J353">
            <v>-9.3000000000000007</v>
          </cell>
          <cell r="K353">
            <v>97.1</v>
          </cell>
          <cell r="L353">
            <v>-7.3</v>
          </cell>
          <cell r="M353">
            <v>1970</v>
          </cell>
          <cell r="N353">
            <v>-22.1</v>
          </cell>
          <cell r="O353">
            <v>345.3</v>
          </cell>
          <cell r="P353">
            <v>4.5</v>
          </cell>
          <cell r="Q353">
            <v>9.8000000000000007</v>
          </cell>
          <cell r="R353">
            <v>-0.4</v>
          </cell>
          <cell r="S353">
            <v>4.6900000000000004</v>
          </cell>
          <cell r="T353">
            <v>3.73</v>
          </cell>
          <cell r="U353">
            <v>2.19</v>
          </cell>
          <cell r="V353">
            <v>1.55</v>
          </cell>
          <cell r="W353">
            <v>135.4</v>
          </cell>
          <cell r="X353">
            <v>-0.3</v>
          </cell>
          <cell r="Y353">
            <v>145.5</v>
          </cell>
          <cell r="Z353">
            <v>-0.3</v>
          </cell>
          <cell r="AA353">
            <v>4759.3</v>
          </cell>
          <cell r="AB353">
            <v>-2.2000000000000002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132.69999999999999</v>
          </cell>
          <cell r="D355">
            <v>94.3</v>
          </cell>
          <cell r="E355">
            <v>103.8</v>
          </cell>
          <cell r="F355">
            <v>36.6</v>
          </cell>
          <cell r="G355">
            <v>103.8</v>
          </cell>
          <cell r="H355">
            <v>38.799999999999997</v>
          </cell>
          <cell r="I355">
            <v>103.6</v>
          </cell>
          <cell r="J355">
            <v>6.8</v>
          </cell>
          <cell r="K355">
            <v>102.4</v>
          </cell>
          <cell r="L355">
            <v>4.3</v>
          </cell>
          <cell r="M355">
            <v>118.3</v>
          </cell>
          <cell r="N355">
            <v>46.4</v>
          </cell>
          <cell r="O355">
            <v>280.10000000000002</v>
          </cell>
          <cell r="P355">
            <v>1.6</v>
          </cell>
          <cell r="Q355">
            <v>23.5</v>
          </cell>
          <cell r="R355">
            <v>-2.9</v>
          </cell>
          <cell r="S355">
            <v>3.12</v>
          </cell>
          <cell r="T355">
            <v>0.4</v>
          </cell>
          <cell r="U355">
            <v>1.39</v>
          </cell>
          <cell r="V355">
            <v>0.53</v>
          </cell>
          <cell r="W355">
            <v>126.3</v>
          </cell>
          <cell r="X355">
            <v>86.8</v>
          </cell>
          <cell r="Y355">
            <v>98.8</v>
          </cell>
          <cell r="Z355">
            <v>31.4</v>
          </cell>
          <cell r="AA355">
            <v>103.2</v>
          </cell>
          <cell r="AB355">
            <v>4.5999999999999996</v>
          </cell>
          <cell r="AC355">
            <v>97.1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94.1</v>
          </cell>
          <cell r="D358">
            <v>27</v>
          </cell>
          <cell r="E358">
            <v>114.6</v>
          </cell>
          <cell r="F358">
            <v>26.9</v>
          </cell>
          <cell r="G358">
            <v>114.8</v>
          </cell>
          <cell r="H358">
            <v>29.1</v>
          </cell>
          <cell r="I358">
            <v>105.8</v>
          </cell>
          <cell r="J358">
            <v>5.9</v>
          </cell>
          <cell r="K358">
            <v>105.5</v>
          </cell>
          <cell r="L358">
            <v>9.1</v>
          </cell>
          <cell r="M358">
            <v>108.6</v>
          </cell>
          <cell r="N358">
            <v>-31.3</v>
          </cell>
          <cell r="O358">
            <v>211.8</v>
          </cell>
          <cell r="P358">
            <v>-0.2</v>
          </cell>
          <cell r="Q358">
            <v>2.5</v>
          </cell>
          <cell r="R358">
            <v>-2.8</v>
          </cell>
          <cell r="S358">
            <v>4.0199999999999996</v>
          </cell>
          <cell r="T358">
            <v>-4.17</v>
          </cell>
          <cell r="U358">
            <v>2.79</v>
          </cell>
          <cell r="V358">
            <v>-17.98</v>
          </cell>
          <cell r="W358">
            <v>89.5</v>
          </cell>
          <cell r="X358">
            <v>22.1</v>
          </cell>
          <cell r="Y358">
            <v>109</v>
          </cell>
          <cell r="Z358">
            <v>22.1</v>
          </cell>
          <cell r="AA358">
            <v>113</v>
          </cell>
          <cell r="AB358">
            <v>7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72.599999999999994</v>
          </cell>
          <cell r="D359">
            <v>-2.2999999999999998</v>
          </cell>
          <cell r="E359">
            <v>83.1</v>
          </cell>
          <cell r="F359">
            <v>-2.2000000000000002</v>
          </cell>
          <cell r="G359">
            <v>83.2</v>
          </cell>
          <cell r="H359">
            <v>1.7</v>
          </cell>
          <cell r="I359">
            <v>98.4</v>
          </cell>
          <cell r="J359">
            <v>-2.7</v>
          </cell>
          <cell r="K359">
            <v>100.3</v>
          </cell>
          <cell r="L359">
            <v>0.8</v>
          </cell>
          <cell r="M359">
            <v>80.3</v>
          </cell>
          <cell r="N359">
            <v>-31.4</v>
          </cell>
          <cell r="O359">
            <v>75.8</v>
          </cell>
          <cell r="P359">
            <v>0.3</v>
          </cell>
          <cell r="Q359">
            <v>6</v>
          </cell>
          <cell r="R359">
            <v>0.4</v>
          </cell>
          <cell r="S359">
            <v>0.81</v>
          </cell>
          <cell r="T359">
            <v>-2.83</v>
          </cell>
          <cell r="U359">
            <v>0.7</v>
          </cell>
          <cell r="V359">
            <v>-2.12</v>
          </cell>
          <cell r="W359">
            <v>69.099999999999994</v>
          </cell>
          <cell r="X359">
            <v>-6</v>
          </cell>
          <cell r="Y359">
            <v>79.099999999999994</v>
          </cell>
          <cell r="Z359">
            <v>-5.9</v>
          </cell>
          <cell r="AA359">
            <v>82</v>
          </cell>
          <cell r="AB359">
            <v>-26.7</v>
          </cell>
          <cell r="AC359">
            <v>0.1</v>
          </cell>
          <cell r="AD359">
            <v>-50</v>
          </cell>
        </row>
        <row r="360">
          <cell r="B360" t="str">
            <v>電気機械器具</v>
          </cell>
          <cell r="C360">
            <v>149.80000000000001</v>
          </cell>
          <cell r="D360">
            <v>-17.899999999999999</v>
          </cell>
          <cell r="E360">
            <v>148.19999999999999</v>
          </cell>
          <cell r="F360">
            <v>0.1</v>
          </cell>
          <cell r="G360">
            <v>144.80000000000001</v>
          </cell>
          <cell r="H360">
            <v>-0.1</v>
          </cell>
          <cell r="I360">
            <v>121.8</v>
          </cell>
          <cell r="J360">
            <v>3</v>
          </cell>
          <cell r="K360">
            <v>119.7</v>
          </cell>
          <cell r="L360">
            <v>5.5</v>
          </cell>
          <cell r="M360">
            <v>170.2</v>
          </cell>
          <cell r="N360">
            <v>-25.9</v>
          </cell>
          <cell r="O360">
            <v>74.2</v>
          </cell>
          <cell r="P360">
            <v>-20.8</v>
          </cell>
          <cell r="Q360">
            <v>3.9</v>
          </cell>
          <cell r="R360">
            <v>-3.7</v>
          </cell>
          <cell r="S360">
            <v>2.97</v>
          </cell>
          <cell r="T360">
            <v>1.31</v>
          </cell>
          <cell r="U360">
            <v>0.99</v>
          </cell>
          <cell r="V360">
            <v>-2.2599999999999998</v>
          </cell>
          <cell r="W360">
            <v>142.5</v>
          </cell>
          <cell r="X360">
            <v>-21</v>
          </cell>
          <cell r="Y360">
            <v>141</v>
          </cell>
          <cell r="Z360">
            <v>-3.8</v>
          </cell>
          <cell r="AA360">
            <v>270.89999999999998</v>
          </cell>
          <cell r="AB360">
            <v>3.6</v>
          </cell>
          <cell r="AC360">
            <v>55</v>
          </cell>
          <cell r="AD360">
            <v>-67.8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102</v>
          </cell>
          <cell r="D362">
            <v>5.8</v>
          </cell>
          <cell r="E362">
            <v>131.5</v>
          </cell>
          <cell r="F362">
            <v>5.7</v>
          </cell>
          <cell r="G362">
            <v>119.5</v>
          </cell>
          <cell r="H362">
            <v>3.5</v>
          </cell>
          <cell r="I362">
            <v>115.6</v>
          </cell>
          <cell r="J362">
            <v>3.8</v>
          </cell>
          <cell r="K362">
            <v>107.8</v>
          </cell>
          <cell r="L362">
            <v>1.4</v>
          </cell>
          <cell r="M362">
            <v>214.7</v>
          </cell>
          <cell r="N362">
            <v>21.9</v>
          </cell>
          <cell r="O362">
            <v>74.599999999999994</v>
          </cell>
          <cell r="P362">
            <v>-2.6</v>
          </cell>
          <cell r="Q362">
            <v>0.3</v>
          </cell>
          <cell r="R362">
            <v>-0.5</v>
          </cell>
          <cell r="S362">
            <v>6.44</v>
          </cell>
          <cell r="T362">
            <v>-0.4</v>
          </cell>
          <cell r="U362">
            <v>0.77</v>
          </cell>
          <cell r="V362">
            <v>-1.0900000000000001</v>
          </cell>
          <cell r="W362">
            <v>97.1</v>
          </cell>
          <cell r="X362">
            <v>1.8</v>
          </cell>
          <cell r="Y362">
            <v>125.1</v>
          </cell>
          <cell r="Z362">
            <v>1.7</v>
          </cell>
          <cell r="AA362">
            <v>318.8</v>
          </cell>
          <cell r="AB362">
            <v>21.8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118</v>
          </cell>
          <cell r="D363">
            <v>34.700000000000003</v>
          </cell>
          <cell r="E363">
            <v>137.1</v>
          </cell>
          <cell r="F363">
            <v>34.700000000000003</v>
          </cell>
          <cell r="G363">
            <v>128.80000000000001</v>
          </cell>
          <cell r="H363">
            <v>25</v>
          </cell>
          <cell r="I363">
            <v>119</v>
          </cell>
          <cell r="J363">
            <v>6.7</v>
          </cell>
          <cell r="K363">
            <v>108.7</v>
          </cell>
          <cell r="L363">
            <v>-0.5</v>
          </cell>
          <cell r="M363">
            <v>261.2</v>
          </cell>
          <cell r="N363">
            <v>85.5</v>
          </cell>
          <cell r="O363">
            <v>77.099999999999994</v>
          </cell>
          <cell r="P363">
            <v>-43</v>
          </cell>
          <cell r="Q363">
            <v>5.2</v>
          </cell>
          <cell r="R363">
            <v>-4.0999999999999996</v>
          </cell>
          <cell r="S363">
            <v>1.61</v>
          </cell>
          <cell r="T363">
            <v>-0.01</v>
          </cell>
          <cell r="U363">
            <v>1.21</v>
          </cell>
          <cell r="V363">
            <v>0.63</v>
          </cell>
          <cell r="W363">
            <v>112.3</v>
          </cell>
          <cell r="X363">
            <v>29.7</v>
          </cell>
          <cell r="Y363">
            <v>130.4</v>
          </cell>
          <cell r="Z363">
            <v>29.5</v>
          </cell>
          <cell r="AA363">
            <v>254.4</v>
          </cell>
          <cell r="AB363">
            <v>197.2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104.2</v>
          </cell>
          <cell r="D364">
            <v>19.399999999999999</v>
          </cell>
          <cell r="E364">
            <v>119.5</v>
          </cell>
          <cell r="F364">
            <v>19.399999999999999</v>
          </cell>
          <cell r="G364">
            <v>113.6</v>
          </cell>
          <cell r="H364">
            <v>25.9</v>
          </cell>
          <cell r="I364">
            <v>113.6</v>
          </cell>
          <cell r="J364">
            <v>2.8</v>
          </cell>
          <cell r="K364">
            <v>108.5</v>
          </cell>
          <cell r="L364">
            <v>3.5</v>
          </cell>
          <cell r="M364">
            <v>210.1</v>
          </cell>
          <cell r="N364">
            <v>-3.5</v>
          </cell>
          <cell r="O364">
            <v>106.3</v>
          </cell>
          <cell r="P364">
            <v>37.700000000000003</v>
          </cell>
          <cell r="Q364">
            <v>6.3</v>
          </cell>
          <cell r="R364">
            <v>4.3</v>
          </cell>
          <cell r="S364">
            <v>3.96</v>
          </cell>
          <cell r="T364">
            <v>-0.19</v>
          </cell>
          <cell r="U364">
            <v>1.89</v>
          </cell>
          <cell r="V364">
            <v>-0.12</v>
          </cell>
          <cell r="W364">
            <v>99.1</v>
          </cell>
          <cell r="X364">
            <v>14.7</v>
          </cell>
          <cell r="Y364">
            <v>113.7</v>
          </cell>
          <cell r="Z364">
            <v>14.8</v>
          </cell>
          <cell r="AA364">
            <v>227.2</v>
          </cell>
          <cell r="AB364">
            <v>-18.600000000000001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108.6</v>
          </cell>
          <cell r="D367">
            <v>10.6</v>
          </cell>
          <cell r="E367">
            <v>122.7</v>
          </cell>
          <cell r="F367">
            <v>9.1999999999999993</v>
          </cell>
          <cell r="G367">
            <v>118.9</v>
          </cell>
          <cell r="H367">
            <v>5.2</v>
          </cell>
          <cell r="I367">
            <v>111.9</v>
          </cell>
          <cell r="J367">
            <v>15.1</v>
          </cell>
          <cell r="K367">
            <v>109.1</v>
          </cell>
          <cell r="L367">
            <v>9.6</v>
          </cell>
          <cell r="M367">
            <v>169.3</v>
          </cell>
          <cell r="N367">
            <v>225.6</v>
          </cell>
          <cell r="O367">
            <v>84.7</v>
          </cell>
          <cell r="P367">
            <v>-8.3000000000000007</v>
          </cell>
          <cell r="Q367">
            <v>10.5</v>
          </cell>
          <cell r="R367">
            <v>-6.7</v>
          </cell>
          <cell r="S367">
            <v>2.61</v>
          </cell>
          <cell r="T367">
            <v>-2.4900000000000002</v>
          </cell>
          <cell r="U367">
            <v>5.04</v>
          </cell>
          <cell r="V367">
            <v>2.58</v>
          </cell>
          <cell r="W367">
            <v>103.3</v>
          </cell>
          <cell r="X367">
            <v>6.4</v>
          </cell>
          <cell r="Y367">
            <v>116.7</v>
          </cell>
          <cell r="Z367">
            <v>4.9000000000000004</v>
          </cell>
          <cell r="AA367">
            <v>241.4</v>
          </cell>
          <cell r="AB367">
            <v>156</v>
          </cell>
          <cell r="AC367">
            <v>12.5</v>
          </cell>
          <cell r="AD367">
            <v>400</v>
          </cell>
        </row>
        <row r="368">
          <cell r="B368" t="str">
            <v>小売業</v>
          </cell>
          <cell r="C368">
            <v>98.4</v>
          </cell>
          <cell r="D368">
            <v>-1.3</v>
          </cell>
          <cell r="E368">
            <v>104.3</v>
          </cell>
          <cell r="F368">
            <v>-0.9</v>
          </cell>
          <cell r="G368">
            <v>104.9</v>
          </cell>
          <cell r="H368">
            <v>-0.6</v>
          </cell>
          <cell r="I368">
            <v>96</v>
          </cell>
          <cell r="J368">
            <v>-2.7</v>
          </cell>
          <cell r="K368">
            <v>95.3</v>
          </cell>
          <cell r="L368">
            <v>-3.4</v>
          </cell>
          <cell r="M368">
            <v>109</v>
          </cell>
          <cell r="N368">
            <v>9</v>
          </cell>
          <cell r="O368">
            <v>106.7</v>
          </cell>
          <cell r="P368">
            <v>1.8</v>
          </cell>
          <cell r="Q368">
            <v>54.9</v>
          </cell>
          <cell r="R368">
            <v>4.7</v>
          </cell>
          <cell r="S368">
            <v>2.99</v>
          </cell>
          <cell r="T368">
            <v>-2.71</v>
          </cell>
          <cell r="U368">
            <v>3.6</v>
          </cell>
          <cell r="V368">
            <v>1.1599999999999999</v>
          </cell>
          <cell r="W368">
            <v>93.6</v>
          </cell>
          <cell r="X368">
            <v>-5.0999999999999996</v>
          </cell>
          <cell r="Y368">
            <v>99.2</v>
          </cell>
          <cell r="Z368">
            <v>-4.8</v>
          </cell>
          <cell r="AA368">
            <v>94.5</v>
          </cell>
          <cell r="AB368">
            <v>-8.4</v>
          </cell>
          <cell r="AC368">
            <v>34.799999999999997</v>
          </cell>
          <cell r="AD368">
            <v>-11</v>
          </cell>
        </row>
        <row r="369">
          <cell r="B369" t="str">
            <v>宿泊業</v>
          </cell>
          <cell r="C369">
            <v>95.8</v>
          </cell>
          <cell r="D369">
            <v>4.8</v>
          </cell>
          <cell r="E369">
            <v>96.4</v>
          </cell>
          <cell r="F369">
            <v>-0.8</v>
          </cell>
          <cell r="G369">
            <v>96.9</v>
          </cell>
          <cell r="H369">
            <v>-0.8</v>
          </cell>
          <cell r="I369">
            <v>99.9</v>
          </cell>
          <cell r="J369">
            <v>-0.7</v>
          </cell>
          <cell r="K369">
            <v>97.6</v>
          </cell>
          <cell r="L369">
            <v>-1.8</v>
          </cell>
          <cell r="M369">
            <v>165.1</v>
          </cell>
          <cell r="N369">
            <v>24.5</v>
          </cell>
          <cell r="O369">
            <v>67.8</v>
          </cell>
          <cell r="P369">
            <v>-5.3</v>
          </cell>
          <cell r="Q369">
            <v>54.8</v>
          </cell>
          <cell r="R369">
            <v>-5.9</v>
          </cell>
          <cell r="S369">
            <v>2.4500000000000002</v>
          </cell>
          <cell r="T369">
            <v>-0.33</v>
          </cell>
          <cell r="U369">
            <v>3.88</v>
          </cell>
          <cell r="V369">
            <v>2.54</v>
          </cell>
          <cell r="W369">
            <v>91.2</v>
          </cell>
          <cell r="X369">
            <v>0.9</v>
          </cell>
          <cell r="Y369">
            <v>91.7</v>
          </cell>
          <cell r="Z369">
            <v>-4.5999999999999996</v>
          </cell>
          <cell r="AA369">
            <v>84.6</v>
          </cell>
          <cell r="AB369">
            <v>0.2</v>
          </cell>
          <cell r="AC369">
            <v>28.7</v>
          </cell>
          <cell r="AD369">
            <v>0</v>
          </cell>
        </row>
        <row r="370">
          <cell r="B370" t="str">
            <v>Ｍ一括分</v>
          </cell>
          <cell r="C370">
            <v>103.9</v>
          </cell>
          <cell r="D370">
            <v>-12.1</v>
          </cell>
          <cell r="E370">
            <v>105.5</v>
          </cell>
          <cell r="F370">
            <v>-12.4</v>
          </cell>
          <cell r="G370">
            <v>105</v>
          </cell>
          <cell r="H370">
            <v>-15.3</v>
          </cell>
          <cell r="I370">
            <v>105.7</v>
          </cell>
          <cell r="J370">
            <v>-16.399999999999999</v>
          </cell>
          <cell r="K370">
            <v>106</v>
          </cell>
          <cell r="L370">
            <v>-17.600000000000001</v>
          </cell>
          <cell r="M370">
            <v>96.8</v>
          </cell>
          <cell r="N370">
            <v>30.5</v>
          </cell>
          <cell r="O370">
            <v>107.1</v>
          </cell>
          <cell r="P370">
            <v>20.7</v>
          </cell>
          <cell r="Q370">
            <v>84.8</v>
          </cell>
          <cell r="R370">
            <v>4.8</v>
          </cell>
          <cell r="S370">
            <v>1.32</v>
          </cell>
          <cell r="T370">
            <v>-2.5099999999999998</v>
          </cell>
          <cell r="U370">
            <v>5.43</v>
          </cell>
          <cell r="V370">
            <v>-2.6</v>
          </cell>
          <cell r="W370">
            <v>98.9</v>
          </cell>
          <cell r="X370">
            <v>-15.4</v>
          </cell>
          <cell r="Y370">
            <v>100.4</v>
          </cell>
          <cell r="Z370">
            <v>-15.8</v>
          </cell>
          <cell r="AA370">
            <v>117.6</v>
          </cell>
          <cell r="AB370">
            <v>206.3</v>
          </cell>
          <cell r="AC370">
            <v>16.100000000000001</v>
          </cell>
          <cell r="AD370">
            <v>544</v>
          </cell>
        </row>
        <row r="371">
          <cell r="B371" t="str">
            <v>医療業</v>
          </cell>
          <cell r="C371">
            <v>81.099999999999994</v>
          </cell>
          <cell r="D371">
            <v>6.3</v>
          </cell>
          <cell r="E371">
            <v>97.2</v>
          </cell>
          <cell r="F371">
            <v>6.3</v>
          </cell>
          <cell r="G371">
            <v>95.2</v>
          </cell>
          <cell r="H371">
            <v>8.4</v>
          </cell>
          <cell r="I371">
            <v>97.3</v>
          </cell>
          <cell r="J371">
            <v>0.7</v>
          </cell>
          <cell r="K371">
            <v>97.1</v>
          </cell>
          <cell r="L371">
            <v>0.8</v>
          </cell>
          <cell r="M371">
            <v>102.1</v>
          </cell>
          <cell r="N371">
            <v>-4</v>
          </cell>
          <cell r="O371">
            <v>102</v>
          </cell>
          <cell r="P371">
            <v>0.4</v>
          </cell>
          <cell r="Q371">
            <v>23.5</v>
          </cell>
          <cell r="R371">
            <v>-2.5</v>
          </cell>
          <cell r="S371">
            <v>5.56</v>
          </cell>
          <cell r="T371">
            <v>-1.29</v>
          </cell>
          <cell r="U371">
            <v>2.98</v>
          </cell>
          <cell r="V371">
            <v>0.6</v>
          </cell>
          <cell r="W371">
            <v>77.2</v>
          </cell>
          <cell r="X371">
            <v>2.2999999999999998</v>
          </cell>
          <cell r="Y371">
            <v>92.5</v>
          </cell>
          <cell r="Z371">
            <v>2.2999999999999998</v>
          </cell>
          <cell r="AA371">
            <v>158.4</v>
          </cell>
          <cell r="AB371">
            <v>-22</v>
          </cell>
          <cell r="AC371">
            <v>0</v>
          </cell>
          <cell r="AD371">
            <v>-100</v>
          </cell>
        </row>
        <row r="372">
          <cell r="B372" t="str">
            <v>Ｐ一括分</v>
          </cell>
          <cell r="C372">
            <v>94.3</v>
          </cell>
          <cell r="D372">
            <v>-3.1</v>
          </cell>
          <cell r="E372">
            <v>110.1</v>
          </cell>
          <cell r="F372">
            <v>-4.8</v>
          </cell>
          <cell r="G372">
            <v>110.4</v>
          </cell>
          <cell r="H372">
            <v>-4.9000000000000004</v>
          </cell>
          <cell r="I372">
            <v>103</v>
          </cell>
          <cell r="J372">
            <v>-3.1</v>
          </cell>
          <cell r="K372">
            <v>103.2</v>
          </cell>
          <cell r="L372">
            <v>-2.9</v>
          </cell>
          <cell r="M372">
            <v>94.4</v>
          </cell>
          <cell r="N372">
            <v>-10.6</v>
          </cell>
          <cell r="O372">
            <v>103.4</v>
          </cell>
          <cell r="P372">
            <v>3.7</v>
          </cell>
          <cell r="Q372">
            <v>28.6</v>
          </cell>
          <cell r="R372">
            <v>3.6</v>
          </cell>
          <cell r="S372">
            <v>4.37</v>
          </cell>
          <cell r="T372">
            <v>-5.63</v>
          </cell>
          <cell r="U372">
            <v>3.84</v>
          </cell>
          <cell r="V372">
            <v>-5.12</v>
          </cell>
          <cell r="W372">
            <v>89.7</v>
          </cell>
          <cell r="X372">
            <v>-6.8</v>
          </cell>
          <cell r="Y372">
            <v>104.8</v>
          </cell>
          <cell r="Z372">
            <v>-8.4</v>
          </cell>
          <cell r="AA372">
            <v>102.1</v>
          </cell>
          <cell r="AB372">
            <v>-2.2999999999999998</v>
          </cell>
          <cell r="AC372">
            <v>11.5</v>
          </cell>
          <cell r="AD372">
            <v>945.5</v>
          </cell>
        </row>
        <row r="373">
          <cell r="B373" t="str">
            <v>職業紹介・派遣業</v>
          </cell>
          <cell r="C373">
            <v>106.8</v>
          </cell>
          <cell r="D373">
            <v>11</v>
          </cell>
          <cell r="E373">
            <v>108.7</v>
          </cell>
          <cell r="F373">
            <v>11.1</v>
          </cell>
          <cell r="G373">
            <v>109.3</v>
          </cell>
          <cell r="H373">
            <v>10.199999999999999</v>
          </cell>
          <cell r="I373">
            <v>108.7</v>
          </cell>
          <cell r="J373">
            <v>8.4</v>
          </cell>
          <cell r="K373">
            <v>109</v>
          </cell>
          <cell r="L373">
            <v>7.4</v>
          </cell>
          <cell r="M373">
            <v>102.7</v>
          </cell>
          <cell r="N373">
            <v>29.2</v>
          </cell>
          <cell r="O373">
            <v>126</v>
          </cell>
          <cell r="P373">
            <v>-2.2999999999999998</v>
          </cell>
          <cell r="Q373">
            <v>17.100000000000001</v>
          </cell>
          <cell r="R373">
            <v>-8.1999999999999993</v>
          </cell>
          <cell r="S373">
            <v>7.59</v>
          </cell>
          <cell r="T373">
            <v>-1.39</v>
          </cell>
          <cell r="U373">
            <v>7.83</v>
          </cell>
          <cell r="V373">
            <v>-1.79</v>
          </cell>
          <cell r="W373">
            <v>101.6</v>
          </cell>
          <cell r="X373">
            <v>6.7</v>
          </cell>
          <cell r="Y373">
            <v>103.4</v>
          </cell>
          <cell r="Z373">
            <v>6.9</v>
          </cell>
          <cell r="AA373">
            <v>101.9</v>
          </cell>
          <cell r="AB373">
            <v>23.8</v>
          </cell>
          <cell r="AC373">
            <v>31</v>
          </cell>
          <cell r="AD373">
            <v>9.1999999999999993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82.4</v>
          </cell>
          <cell r="D375">
            <v>2.1</v>
          </cell>
          <cell r="E375">
            <v>91.3</v>
          </cell>
          <cell r="F375">
            <v>-1.1000000000000001</v>
          </cell>
          <cell r="G375">
            <v>93.4</v>
          </cell>
          <cell r="H375">
            <v>0.5</v>
          </cell>
          <cell r="I375">
            <v>94.5</v>
          </cell>
          <cell r="J375">
            <v>-6.3</v>
          </cell>
          <cell r="K375">
            <v>95.1</v>
          </cell>
          <cell r="L375">
            <v>-6.6</v>
          </cell>
          <cell r="M375">
            <v>85.6</v>
          </cell>
          <cell r="N375">
            <v>-1.2</v>
          </cell>
          <cell r="O375">
            <v>95</v>
          </cell>
          <cell r="P375">
            <v>-2.2999999999999998</v>
          </cell>
          <cell r="Q375">
            <v>28.2</v>
          </cell>
          <cell r="R375">
            <v>4.7</v>
          </cell>
          <cell r="S375">
            <v>7.5</v>
          </cell>
          <cell r="T375">
            <v>2.79</v>
          </cell>
          <cell r="U375">
            <v>6.79</v>
          </cell>
          <cell r="V375">
            <v>2.25</v>
          </cell>
          <cell r="W375">
            <v>78.400000000000006</v>
          </cell>
          <cell r="X375">
            <v>-1.8</v>
          </cell>
          <cell r="Y375">
            <v>86.9</v>
          </cell>
          <cell r="Z375">
            <v>-4.8</v>
          </cell>
          <cell r="AA375">
            <v>68.099999999999994</v>
          </cell>
          <cell r="AB375">
            <v>-20.3</v>
          </cell>
          <cell r="AC375">
            <v>23.9</v>
          </cell>
          <cell r="AD375">
            <v>431.1</v>
          </cell>
        </row>
        <row r="376">
          <cell r="B376" t="str">
            <v>特掲産業１</v>
          </cell>
          <cell r="C376">
            <v>84.7</v>
          </cell>
          <cell r="D376">
            <v>-28.8</v>
          </cell>
          <cell r="E376">
            <v>89.3</v>
          </cell>
          <cell r="F376">
            <v>-28.6</v>
          </cell>
          <cell r="G376">
            <v>90</v>
          </cell>
          <cell r="H376">
            <v>-30</v>
          </cell>
          <cell r="I376">
            <v>103.9</v>
          </cell>
          <cell r="J376">
            <v>-19.8</v>
          </cell>
          <cell r="K376">
            <v>103.5</v>
          </cell>
          <cell r="L376">
            <v>-19.3</v>
          </cell>
          <cell r="M376">
            <v>126.1</v>
          </cell>
          <cell r="N376">
            <v>-32.6</v>
          </cell>
          <cell r="O376">
            <v>82.8</v>
          </cell>
          <cell r="P376">
            <v>-10.1</v>
          </cell>
          <cell r="Q376">
            <v>45.2</v>
          </cell>
          <cell r="R376">
            <v>5.4</v>
          </cell>
          <cell r="S376">
            <v>19.89</v>
          </cell>
          <cell r="T376">
            <v>11.24</v>
          </cell>
          <cell r="U376">
            <v>28.88</v>
          </cell>
          <cell r="V376">
            <v>21.86</v>
          </cell>
          <cell r="W376">
            <v>80.599999999999994</v>
          </cell>
          <cell r="X376">
            <v>-31.5</v>
          </cell>
          <cell r="Y376">
            <v>85</v>
          </cell>
          <cell r="Z376">
            <v>-31.3</v>
          </cell>
          <cell r="AA376">
            <v>77.599999999999994</v>
          </cell>
          <cell r="AB376">
            <v>4.7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85.5</v>
          </cell>
          <cell r="D377">
            <v>-5.6</v>
          </cell>
          <cell r="E377">
            <v>104.5</v>
          </cell>
          <cell r="F377">
            <v>-5.5</v>
          </cell>
          <cell r="G377">
            <v>126.8</v>
          </cell>
          <cell r="H377">
            <v>3.3</v>
          </cell>
          <cell r="I377">
            <v>75.8</v>
          </cell>
          <cell r="J377">
            <v>-16.600000000000001</v>
          </cell>
          <cell r="K377">
            <v>83.9</v>
          </cell>
          <cell r="L377">
            <v>-12.8</v>
          </cell>
          <cell r="M377">
            <v>18.3</v>
          </cell>
          <cell r="N377">
            <v>-65.599999999999994</v>
          </cell>
          <cell r="O377">
            <v>101.4</v>
          </cell>
          <cell r="P377">
            <v>-1.4</v>
          </cell>
          <cell r="Q377">
            <v>10</v>
          </cell>
          <cell r="R377">
            <v>10</v>
          </cell>
          <cell r="S377">
            <v>0.28999999999999998</v>
          </cell>
          <cell r="T377">
            <v>7.0000000000000007E-2</v>
          </cell>
          <cell r="U377">
            <v>0.47</v>
          </cell>
          <cell r="V377">
            <v>-5.15</v>
          </cell>
          <cell r="W377">
            <v>81.400000000000006</v>
          </cell>
          <cell r="X377">
            <v>-9.1999999999999993</v>
          </cell>
          <cell r="Y377">
            <v>99.4</v>
          </cell>
          <cell r="Z377">
            <v>-9.1</v>
          </cell>
          <cell r="AA377">
            <v>11.3</v>
          </cell>
          <cell r="AB377">
            <v>-81.2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89.1</v>
          </cell>
          <cell r="D518">
            <v>-0.3</v>
          </cell>
          <cell r="E518">
            <v>103.7</v>
          </cell>
          <cell r="F518">
            <v>2</v>
          </cell>
          <cell r="G518">
            <v>103.2</v>
          </cell>
          <cell r="H518">
            <v>2.2999999999999998</v>
          </cell>
          <cell r="I518">
            <v>102.4</v>
          </cell>
          <cell r="J518">
            <v>1.5</v>
          </cell>
          <cell r="K518">
            <v>101.1</v>
          </cell>
          <cell r="L518">
            <v>1.4</v>
          </cell>
          <cell r="M518">
            <v>119.8</v>
          </cell>
          <cell r="N518">
            <v>2.2999999999999998</v>
          </cell>
          <cell r="O518">
            <v>97.8</v>
          </cell>
          <cell r="P518">
            <v>-2.2000000000000002</v>
          </cell>
          <cell r="Q518" t="str">
            <v>-</v>
          </cell>
          <cell r="R518" t="str">
            <v>-</v>
          </cell>
          <cell r="S518">
            <v>5.22</v>
          </cell>
          <cell r="T518">
            <v>-0.66</v>
          </cell>
          <cell r="U518">
            <v>3.68</v>
          </cell>
          <cell r="V518">
            <v>-0.47</v>
          </cell>
          <cell r="W518">
            <v>84.8</v>
          </cell>
          <cell r="X518">
            <v>-4.0999999999999996</v>
          </cell>
          <cell r="Y518">
            <v>98.7</v>
          </cell>
          <cell r="Z518">
            <v>-1.9</v>
          </cell>
          <cell r="AA518">
            <v>111.1</v>
          </cell>
          <cell r="AB518">
            <v>-1.6</v>
          </cell>
          <cell r="AC518">
            <v>13.2</v>
          </cell>
          <cell r="AD518">
            <v>-47.6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80.2</v>
          </cell>
          <cell r="D520">
            <v>-19</v>
          </cell>
          <cell r="E520">
            <v>90.8</v>
          </cell>
          <cell r="F520">
            <v>0</v>
          </cell>
          <cell r="G520">
            <v>91.6</v>
          </cell>
          <cell r="H520">
            <v>-0.1</v>
          </cell>
          <cell r="I520">
            <v>100.2</v>
          </cell>
          <cell r="J520">
            <v>-0.1</v>
          </cell>
          <cell r="K520">
            <v>101.3</v>
          </cell>
          <cell r="L520">
            <v>1.4</v>
          </cell>
          <cell r="M520">
            <v>79.8</v>
          </cell>
          <cell r="N520">
            <v>-25.2</v>
          </cell>
          <cell r="O520">
            <v>93.7</v>
          </cell>
          <cell r="P520">
            <v>3</v>
          </cell>
          <cell r="Q520" t="str">
            <v>-</v>
          </cell>
          <cell r="R520" t="str">
            <v>-</v>
          </cell>
          <cell r="S520">
            <v>2.2200000000000002</v>
          </cell>
          <cell r="T520">
            <v>0.08</v>
          </cell>
          <cell r="U520">
            <v>0.97</v>
          </cell>
          <cell r="V520">
            <v>-1.33</v>
          </cell>
          <cell r="W520">
            <v>76.3</v>
          </cell>
          <cell r="X520">
            <v>-22.1</v>
          </cell>
          <cell r="Y520">
            <v>86.4</v>
          </cell>
          <cell r="Z520">
            <v>-3.8</v>
          </cell>
          <cell r="AA520">
            <v>77.099999999999994</v>
          </cell>
          <cell r="AB520">
            <v>3.5</v>
          </cell>
          <cell r="AC520">
            <v>25.3</v>
          </cell>
          <cell r="AD520">
            <v>-77.900000000000006</v>
          </cell>
        </row>
        <row r="521">
          <cell r="B521" t="str">
            <v>製造業</v>
          </cell>
          <cell r="C521">
            <v>94.2</v>
          </cell>
          <cell r="D521">
            <v>-6.3</v>
          </cell>
          <cell r="E521">
            <v>110</v>
          </cell>
          <cell r="F521">
            <v>-0.3</v>
          </cell>
          <cell r="G521">
            <v>107.4</v>
          </cell>
          <cell r="H521">
            <v>0</v>
          </cell>
          <cell r="I521">
            <v>103.8</v>
          </cell>
          <cell r="J521">
            <v>0.9</v>
          </cell>
          <cell r="K521">
            <v>102</v>
          </cell>
          <cell r="L521">
            <v>0.6</v>
          </cell>
          <cell r="M521">
            <v>125.2</v>
          </cell>
          <cell r="N521">
            <v>3.4</v>
          </cell>
          <cell r="O521">
            <v>93.4</v>
          </cell>
          <cell r="P521">
            <v>-6.8</v>
          </cell>
          <cell r="Q521" t="str">
            <v>-</v>
          </cell>
          <cell r="R521" t="str">
            <v>-</v>
          </cell>
          <cell r="S521">
            <v>2.82</v>
          </cell>
          <cell r="T521">
            <v>-0.17</v>
          </cell>
          <cell r="U521">
            <v>1.8</v>
          </cell>
          <cell r="V521">
            <v>-0.5</v>
          </cell>
          <cell r="W521">
            <v>89.6</v>
          </cell>
          <cell r="X521">
            <v>-9.9</v>
          </cell>
          <cell r="Y521">
            <v>104.7</v>
          </cell>
          <cell r="Z521">
            <v>-4</v>
          </cell>
          <cell r="AA521">
            <v>138.19999999999999</v>
          </cell>
          <cell r="AB521">
            <v>-2.1</v>
          </cell>
          <cell r="AC521">
            <v>15.7</v>
          </cell>
          <cell r="AD521">
            <v>-69.900000000000006</v>
          </cell>
        </row>
        <row r="522">
          <cell r="B522" t="str">
            <v>電気・ガス・熱供給・水道業</v>
          </cell>
          <cell r="C522">
            <v>102.4</v>
          </cell>
          <cell r="D522">
            <v>10.9</v>
          </cell>
          <cell r="E522">
            <v>128.9</v>
          </cell>
          <cell r="F522">
            <v>10.5</v>
          </cell>
          <cell r="G522">
            <v>119</v>
          </cell>
          <cell r="H522">
            <v>3.8</v>
          </cell>
          <cell r="I522">
            <v>106.5</v>
          </cell>
          <cell r="J522">
            <v>6.5</v>
          </cell>
          <cell r="K522">
            <v>102.7</v>
          </cell>
          <cell r="L522">
            <v>2.6</v>
          </cell>
          <cell r="M522">
            <v>155</v>
          </cell>
          <cell r="N522">
            <v>57.8</v>
          </cell>
          <cell r="O522">
            <v>214.1</v>
          </cell>
          <cell r="P522">
            <v>1.2</v>
          </cell>
          <cell r="Q522" t="str">
            <v>-</v>
          </cell>
          <cell r="R522" t="str">
            <v>-</v>
          </cell>
          <cell r="S522">
            <v>9.8699999999999992</v>
          </cell>
          <cell r="T522">
            <v>-3.24</v>
          </cell>
          <cell r="U522">
            <v>4.28</v>
          </cell>
          <cell r="V522">
            <v>-5.43</v>
          </cell>
          <cell r="W522">
            <v>97.4</v>
          </cell>
          <cell r="X522">
            <v>6.7</v>
          </cell>
          <cell r="Y522">
            <v>122.6</v>
          </cell>
          <cell r="Z522">
            <v>6.2</v>
          </cell>
          <cell r="AA522">
            <v>248.5</v>
          </cell>
          <cell r="AB522">
            <v>73.900000000000006</v>
          </cell>
          <cell r="AC522">
            <v>2.8</v>
          </cell>
          <cell r="AD522">
            <v>180</v>
          </cell>
        </row>
        <row r="523">
          <cell r="B523" t="str">
            <v>情報通信業</v>
          </cell>
          <cell r="C523">
            <v>106.9</v>
          </cell>
          <cell r="D523">
            <v>-7</v>
          </cell>
          <cell r="E523">
            <v>128.5</v>
          </cell>
          <cell r="F523">
            <v>-8.6999999999999993</v>
          </cell>
          <cell r="G523">
            <v>125.4</v>
          </cell>
          <cell r="H523">
            <v>-8.5</v>
          </cell>
          <cell r="I523">
            <v>104.5</v>
          </cell>
          <cell r="J523">
            <v>3.2</v>
          </cell>
          <cell r="K523">
            <v>105.9</v>
          </cell>
          <cell r="L523">
            <v>3.1</v>
          </cell>
          <cell r="M523">
            <v>90.2</v>
          </cell>
          <cell r="N523">
            <v>4.4000000000000004</v>
          </cell>
          <cell r="O523">
            <v>107.8</v>
          </cell>
          <cell r="P523">
            <v>-2.7</v>
          </cell>
          <cell r="Q523" t="str">
            <v>-</v>
          </cell>
          <cell r="R523" t="str">
            <v>-</v>
          </cell>
          <cell r="S523">
            <v>2.81</v>
          </cell>
          <cell r="T523">
            <v>0.54</v>
          </cell>
          <cell r="U523">
            <v>1.57</v>
          </cell>
          <cell r="V523">
            <v>-1.08</v>
          </cell>
          <cell r="W523">
            <v>101.7</v>
          </cell>
          <cell r="X523">
            <v>-10.6</v>
          </cell>
          <cell r="Y523">
            <v>122.3</v>
          </cell>
          <cell r="Z523">
            <v>-12.1</v>
          </cell>
          <cell r="AA523">
            <v>170.7</v>
          </cell>
          <cell r="AB523">
            <v>-9.3000000000000007</v>
          </cell>
          <cell r="AC523">
            <v>11</v>
          </cell>
          <cell r="AD523">
            <v>1275</v>
          </cell>
        </row>
        <row r="524">
          <cell r="B524" t="str">
            <v>運輸業，郵便業</v>
          </cell>
          <cell r="C524">
            <v>75.400000000000006</v>
          </cell>
          <cell r="D524">
            <v>-6.1</v>
          </cell>
          <cell r="E524">
            <v>85.5</v>
          </cell>
          <cell r="F524">
            <v>-5.9</v>
          </cell>
          <cell r="G524">
            <v>88.5</v>
          </cell>
          <cell r="H524">
            <v>-2.9</v>
          </cell>
          <cell r="I524">
            <v>93</v>
          </cell>
          <cell r="J524">
            <v>-4</v>
          </cell>
          <cell r="K524">
            <v>95.9</v>
          </cell>
          <cell r="L524">
            <v>-2.5</v>
          </cell>
          <cell r="M524">
            <v>81.8</v>
          </cell>
          <cell r="N524">
            <v>-10.3</v>
          </cell>
          <cell r="O524">
            <v>112.1</v>
          </cell>
          <cell r="P524">
            <v>2.7</v>
          </cell>
          <cell r="Q524" t="str">
            <v>-</v>
          </cell>
          <cell r="R524" t="str">
            <v>-</v>
          </cell>
          <cell r="S524">
            <v>1.59</v>
          </cell>
          <cell r="T524">
            <v>0.51</v>
          </cell>
          <cell r="U524">
            <v>1.51</v>
          </cell>
          <cell r="V524">
            <v>-0.47</v>
          </cell>
          <cell r="W524">
            <v>71.7</v>
          </cell>
          <cell r="X524">
            <v>-9.6999999999999993</v>
          </cell>
          <cell r="Y524">
            <v>81.400000000000006</v>
          </cell>
          <cell r="Z524">
            <v>-9.5</v>
          </cell>
          <cell r="AA524">
            <v>72.7</v>
          </cell>
          <cell r="AB524">
            <v>-19</v>
          </cell>
          <cell r="AC524">
            <v>0.4</v>
          </cell>
          <cell r="AD524">
            <v>-80</v>
          </cell>
        </row>
        <row r="525">
          <cell r="B525" t="str">
            <v>卸売業，小売業</v>
          </cell>
          <cell r="C525">
            <v>97.8</v>
          </cell>
          <cell r="D525">
            <v>5.4</v>
          </cell>
          <cell r="E525">
            <v>108</v>
          </cell>
          <cell r="F525">
            <v>5</v>
          </cell>
          <cell r="G525">
            <v>107.1</v>
          </cell>
          <cell r="H525">
            <v>3.6</v>
          </cell>
          <cell r="I525">
            <v>99.8</v>
          </cell>
          <cell r="J525">
            <v>5.8</v>
          </cell>
          <cell r="K525">
            <v>98.5</v>
          </cell>
          <cell r="L525">
            <v>3.4</v>
          </cell>
          <cell r="M525">
            <v>119.1</v>
          </cell>
          <cell r="N525">
            <v>50.6</v>
          </cell>
          <cell r="O525">
            <v>92.8</v>
          </cell>
          <cell r="P525">
            <v>-5.3</v>
          </cell>
          <cell r="Q525" t="str">
            <v>-</v>
          </cell>
          <cell r="R525" t="str">
            <v>-</v>
          </cell>
          <cell r="S525">
            <v>3.47</v>
          </cell>
          <cell r="T525">
            <v>-1.91</v>
          </cell>
          <cell r="U525">
            <v>2.91</v>
          </cell>
          <cell r="V525">
            <v>1.19</v>
          </cell>
          <cell r="W525">
            <v>93.1</v>
          </cell>
          <cell r="X525">
            <v>1.4</v>
          </cell>
          <cell r="Y525">
            <v>102.8</v>
          </cell>
          <cell r="Z525">
            <v>1</v>
          </cell>
          <cell r="AA525">
            <v>122.4</v>
          </cell>
          <cell r="AB525">
            <v>29.5</v>
          </cell>
          <cell r="AC525">
            <v>25.7</v>
          </cell>
          <cell r="AD525">
            <v>21.2</v>
          </cell>
        </row>
        <row r="526">
          <cell r="B526" t="str">
            <v>金融業，保険業</v>
          </cell>
          <cell r="C526">
            <v>95.2</v>
          </cell>
          <cell r="D526">
            <v>26.6</v>
          </cell>
          <cell r="E526">
            <v>118.1</v>
          </cell>
          <cell r="F526">
            <v>25.8</v>
          </cell>
          <cell r="G526">
            <v>118.6</v>
          </cell>
          <cell r="H526">
            <v>23.2</v>
          </cell>
          <cell r="I526">
            <v>101.6</v>
          </cell>
          <cell r="J526">
            <v>14.5</v>
          </cell>
          <cell r="K526">
            <v>100.6</v>
          </cell>
          <cell r="L526">
            <v>11.5</v>
          </cell>
          <cell r="M526">
            <v>127.3</v>
          </cell>
          <cell r="N526">
            <v>159.30000000000001</v>
          </cell>
          <cell r="O526">
            <v>86.4</v>
          </cell>
          <cell r="P526">
            <v>-10.3</v>
          </cell>
          <cell r="Q526" t="str">
            <v>-</v>
          </cell>
          <cell r="R526" t="str">
            <v>-</v>
          </cell>
          <cell r="S526">
            <v>3.4</v>
          </cell>
          <cell r="T526">
            <v>-1.45</v>
          </cell>
          <cell r="U526">
            <v>2.44</v>
          </cell>
          <cell r="V526">
            <v>-1.6</v>
          </cell>
          <cell r="W526">
            <v>90.6</v>
          </cell>
          <cell r="X526">
            <v>21.8</v>
          </cell>
          <cell r="Y526">
            <v>112.4</v>
          </cell>
          <cell r="Z526">
            <v>21</v>
          </cell>
          <cell r="AA526">
            <v>107.7</v>
          </cell>
          <cell r="AB526">
            <v>165.9</v>
          </cell>
          <cell r="AC526">
            <v>3.3</v>
          </cell>
          <cell r="AD526">
            <v>0</v>
          </cell>
        </row>
        <row r="527">
          <cell r="B527" t="str">
            <v>不動産業，物品賃貸業</v>
          </cell>
          <cell r="C527">
            <v>87.3</v>
          </cell>
          <cell r="D527">
            <v>-2</v>
          </cell>
          <cell r="E527">
            <v>103.7</v>
          </cell>
          <cell r="F527">
            <v>-1.9</v>
          </cell>
          <cell r="G527">
            <v>107.2</v>
          </cell>
          <cell r="H527">
            <v>3.4</v>
          </cell>
          <cell r="I527">
            <v>107.1</v>
          </cell>
          <cell r="J527">
            <v>4.8</v>
          </cell>
          <cell r="K527">
            <v>107.9</v>
          </cell>
          <cell r="L527">
            <v>8.1999999999999993</v>
          </cell>
          <cell r="M527">
            <v>93.3</v>
          </cell>
          <cell r="N527">
            <v>-35.4</v>
          </cell>
          <cell r="O527">
            <v>84.4</v>
          </cell>
          <cell r="P527">
            <v>-35</v>
          </cell>
          <cell r="Q527" t="str">
            <v>-</v>
          </cell>
          <cell r="R527" t="str">
            <v>-</v>
          </cell>
          <cell r="S527">
            <v>18.239999999999998</v>
          </cell>
          <cell r="T527">
            <v>14.28</v>
          </cell>
          <cell r="U527">
            <v>5.35</v>
          </cell>
          <cell r="V527">
            <v>3.77</v>
          </cell>
          <cell r="W527">
            <v>83.1</v>
          </cell>
          <cell r="X527">
            <v>-5.7</v>
          </cell>
          <cell r="Y527">
            <v>98.7</v>
          </cell>
          <cell r="Z527">
            <v>-5.6</v>
          </cell>
          <cell r="AA527">
            <v>45.9</v>
          </cell>
          <cell r="AB527">
            <v>-66.900000000000006</v>
          </cell>
          <cell r="AC527">
            <v>2.5</v>
          </cell>
          <cell r="AD527">
            <v>-26.5</v>
          </cell>
        </row>
        <row r="528">
          <cell r="B528" t="str">
            <v>学術研究，専門・技術サービス業</v>
          </cell>
          <cell r="C528">
            <v>96.7</v>
          </cell>
          <cell r="D528">
            <v>19.2</v>
          </cell>
          <cell r="E528">
            <v>106.4</v>
          </cell>
          <cell r="F528">
            <v>3.1</v>
          </cell>
          <cell r="G528">
            <v>105.3</v>
          </cell>
          <cell r="H528">
            <v>1.8</v>
          </cell>
          <cell r="I528">
            <v>104.1</v>
          </cell>
          <cell r="J528">
            <v>1.5</v>
          </cell>
          <cell r="K528">
            <v>105.7</v>
          </cell>
          <cell r="L528">
            <v>4.7</v>
          </cell>
          <cell r="M528">
            <v>79.2</v>
          </cell>
          <cell r="N528">
            <v>-38.200000000000003</v>
          </cell>
          <cell r="O528">
            <v>120.7</v>
          </cell>
          <cell r="P528">
            <v>19.7</v>
          </cell>
          <cell r="Q528" t="str">
            <v>-</v>
          </cell>
          <cell r="R528" t="str">
            <v>-</v>
          </cell>
          <cell r="S528">
            <v>4.63</v>
          </cell>
          <cell r="T528">
            <v>1.1000000000000001</v>
          </cell>
          <cell r="U528">
            <v>3.93</v>
          </cell>
          <cell r="V528">
            <v>1.22</v>
          </cell>
          <cell r="W528">
            <v>92</v>
          </cell>
          <cell r="X528">
            <v>14.7</v>
          </cell>
          <cell r="Y528">
            <v>101.2</v>
          </cell>
          <cell r="Z528">
            <v>-0.9</v>
          </cell>
          <cell r="AA528">
            <v>129.4</v>
          </cell>
          <cell r="AB528">
            <v>29.8</v>
          </cell>
          <cell r="AC528">
            <v>50.9</v>
          </cell>
          <cell r="AD528">
            <v>50800</v>
          </cell>
        </row>
        <row r="529">
          <cell r="B529" t="str">
            <v>宿泊業，飲食サービス業</v>
          </cell>
          <cell r="C529">
            <v>88.2</v>
          </cell>
          <cell r="D529">
            <v>-1.3</v>
          </cell>
          <cell r="E529">
            <v>90.4</v>
          </cell>
          <cell r="F529">
            <v>-4.7</v>
          </cell>
          <cell r="G529">
            <v>89.7</v>
          </cell>
          <cell r="H529">
            <v>-9.6</v>
          </cell>
          <cell r="I529">
            <v>93</v>
          </cell>
          <cell r="J529">
            <v>-13.6</v>
          </cell>
          <cell r="K529">
            <v>94.7</v>
          </cell>
          <cell r="L529">
            <v>-15.5</v>
          </cell>
          <cell r="M529">
            <v>68.5</v>
          </cell>
          <cell r="N529">
            <v>50.9</v>
          </cell>
          <cell r="O529">
            <v>89.8</v>
          </cell>
          <cell r="P529">
            <v>-2.8</v>
          </cell>
          <cell r="Q529" t="str">
            <v>-</v>
          </cell>
          <cell r="R529" t="str">
            <v>-</v>
          </cell>
          <cell r="S529">
            <v>1.06</v>
          </cell>
          <cell r="T529">
            <v>0.32</v>
          </cell>
          <cell r="U529">
            <v>1.08</v>
          </cell>
          <cell r="V529">
            <v>0.53</v>
          </cell>
          <cell r="W529">
            <v>83.9</v>
          </cell>
          <cell r="X529">
            <v>-5.0999999999999996</v>
          </cell>
          <cell r="Y529">
            <v>86</v>
          </cell>
          <cell r="Z529">
            <v>-8.4</v>
          </cell>
          <cell r="AA529">
            <v>100.8</v>
          </cell>
          <cell r="AB529">
            <v>200.9</v>
          </cell>
          <cell r="AC529">
            <v>35.700000000000003</v>
          </cell>
          <cell r="AD529">
            <v>35600</v>
          </cell>
        </row>
        <row r="530">
          <cell r="B530" t="str">
            <v>生活関連サービス業，娯楽業</v>
          </cell>
          <cell r="C530">
            <v>89.4</v>
          </cell>
          <cell r="D530">
            <v>4</v>
          </cell>
          <cell r="E530">
            <v>96.5</v>
          </cell>
          <cell r="F530">
            <v>4</v>
          </cell>
          <cell r="G530">
            <v>100.7</v>
          </cell>
          <cell r="H530">
            <v>3.7</v>
          </cell>
          <cell r="I530">
            <v>97.6</v>
          </cell>
          <cell r="J530">
            <v>3.6</v>
          </cell>
          <cell r="K530">
            <v>103.8</v>
          </cell>
          <cell r="L530">
            <v>5.3</v>
          </cell>
          <cell r="M530">
            <v>37.299999999999997</v>
          </cell>
          <cell r="N530">
            <v>-28.1</v>
          </cell>
          <cell r="O530">
            <v>116.3</v>
          </cell>
          <cell r="P530">
            <v>-2.8</v>
          </cell>
          <cell r="Q530" t="str">
            <v>-</v>
          </cell>
          <cell r="R530" t="str">
            <v>-</v>
          </cell>
          <cell r="S530">
            <v>8.1199999999999992</v>
          </cell>
          <cell r="T530">
            <v>-1.56</v>
          </cell>
          <cell r="U530">
            <v>3.22</v>
          </cell>
          <cell r="V530">
            <v>-3.77</v>
          </cell>
          <cell r="W530">
            <v>85.1</v>
          </cell>
          <cell r="X530">
            <v>0</v>
          </cell>
          <cell r="Y530">
            <v>91.8</v>
          </cell>
          <cell r="Z530">
            <v>0</v>
          </cell>
          <cell r="AA530">
            <v>44.8</v>
          </cell>
          <cell r="AB530">
            <v>16.7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81.599999999999994</v>
          </cell>
          <cell r="D531">
            <v>-3.9</v>
          </cell>
          <cell r="E531">
            <v>101.1</v>
          </cell>
          <cell r="F531">
            <v>-2.1</v>
          </cell>
          <cell r="G531">
            <v>99.6</v>
          </cell>
          <cell r="H531">
            <v>-1.3</v>
          </cell>
          <cell r="I531">
            <v>118.3</v>
          </cell>
          <cell r="J531">
            <v>2.5</v>
          </cell>
          <cell r="K531">
            <v>102.7</v>
          </cell>
          <cell r="L531">
            <v>3</v>
          </cell>
          <cell r="M531">
            <v>381.8</v>
          </cell>
          <cell r="N531">
            <v>0.3</v>
          </cell>
          <cell r="O531">
            <v>111.4</v>
          </cell>
          <cell r="P531">
            <v>-0.3</v>
          </cell>
          <cell r="Q531" t="str">
            <v>-</v>
          </cell>
          <cell r="R531" t="str">
            <v>-</v>
          </cell>
          <cell r="S531">
            <v>14.37</v>
          </cell>
          <cell r="T531">
            <v>4.2300000000000004</v>
          </cell>
          <cell r="U531">
            <v>11.7</v>
          </cell>
          <cell r="V531">
            <v>3.49</v>
          </cell>
          <cell r="W531">
            <v>77.599999999999994</v>
          </cell>
          <cell r="X531">
            <v>-7.6</v>
          </cell>
          <cell r="Y531">
            <v>96.2</v>
          </cell>
          <cell r="Z531">
            <v>-5.9</v>
          </cell>
          <cell r="AA531">
            <v>177.9</v>
          </cell>
          <cell r="AB531">
            <v>-21.3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86.6</v>
          </cell>
          <cell r="D532">
            <v>3.8</v>
          </cell>
          <cell r="E532">
            <v>104.3</v>
          </cell>
          <cell r="F532">
            <v>3.1</v>
          </cell>
          <cell r="G532">
            <v>103.2</v>
          </cell>
          <cell r="H532">
            <v>3.9</v>
          </cell>
          <cell r="I532">
            <v>102.8</v>
          </cell>
          <cell r="J532">
            <v>1.3</v>
          </cell>
          <cell r="K532">
            <v>102.8</v>
          </cell>
          <cell r="L532">
            <v>1.6</v>
          </cell>
          <cell r="M532">
            <v>103.9</v>
          </cell>
          <cell r="N532">
            <v>-5.4</v>
          </cell>
          <cell r="O532">
            <v>95.3</v>
          </cell>
          <cell r="P532">
            <v>1.1000000000000001</v>
          </cell>
          <cell r="Q532" t="str">
            <v>-</v>
          </cell>
          <cell r="R532" t="str">
            <v>-</v>
          </cell>
          <cell r="S532">
            <v>5.43</v>
          </cell>
          <cell r="T532">
            <v>-4.2300000000000004</v>
          </cell>
          <cell r="U532">
            <v>3.54</v>
          </cell>
          <cell r="V532">
            <v>-2.71</v>
          </cell>
          <cell r="W532">
            <v>82.4</v>
          </cell>
          <cell r="X532">
            <v>-0.1</v>
          </cell>
          <cell r="Y532">
            <v>99.2</v>
          </cell>
          <cell r="Z532">
            <v>-0.9</v>
          </cell>
          <cell r="AA532">
            <v>135.1</v>
          </cell>
          <cell r="AB532">
            <v>-11.5</v>
          </cell>
          <cell r="AC532">
            <v>3.9</v>
          </cell>
          <cell r="AD532">
            <v>550</v>
          </cell>
        </row>
        <row r="533">
          <cell r="B533" t="str">
            <v>複合サービス事業</v>
          </cell>
          <cell r="C533">
            <v>82.2</v>
          </cell>
          <cell r="D533">
            <v>3.5</v>
          </cell>
          <cell r="E533">
            <v>99.5</v>
          </cell>
          <cell r="F533">
            <v>4.5</v>
          </cell>
          <cell r="G533">
            <v>102.2</v>
          </cell>
          <cell r="H533">
            <v>5.9</v>
          </cell>
          <cell r="I533">
            <v>105.8</v>
          </cell>
          <cell r="J533">
            <v>5.9</v>
          </cell>
          <cell r="K533">
            <v>107.6</v>
          </cell>
          <cell r="L533">
            <v>6.6</v>
          </cell>
          <cell r="M533">
            <v>73.599999999999994</v>
          </cell>
          <cell r="N533">
            <v>-11.1</v>
          </cell>
          <cell r="O533">
            <v>96.6</v>
          </cell>
          <cell r="P533">
            <v>-0.8</v>
          </cell>
          <cell r="Q533" t="str">
            <v>-</v>
          </cell>
          <cell r="R533" t="str">
            <v>-</v>
          </cell>
          <cell r="S533">
            <v>13.09</v>
          </cell>
          <cell r="T533">
            <v>3.74</v>
          </cell>
          <cell r="U533">
            <v>6.26</v>
          </cell>
          <cell r="V533">
            <v>-3.74</v>
          </cell>
          <cell r="W533">
            <v>78.2</v>
          </cell>
          <cell r="X533">
            <v>-0.4</v>
          </cell>
          <cell r="Y533">
            <v>94.7</v>
          </cell>
          <cell r="Z533">
            <v>0.5</v>
          </cell>
          <cell r="AA533">
            <v>54.3</v>
          </cell>
          <cell r="AB533">
            <v>-26.1</v>
          </cell>
          <cell r="AC533">
            <v>1.7</v>
          </cell>
          <cell r="AD533">
            <v>-69.599999999999994</v>
          </cell>
        </row>
        <row r="534">
          <cell r="B534" t="str">
            <v>サービス業（他に分類されないもの）</v>
          </cell>
          <cell r="C534">
            <v>84.7</v>
          </cell>
          <cell r="D534">
            <v>6.7</v>
          </cell>
          <cell r="E534">
            <v>94.1</v>
          </cell>
          <cell r="F534">
            <v>3.3</v>
          </cell>
          <cell r="G534">
            <v>96.2</v>
          </cell>
          <cell r="H534">
            <v>4.5999999999999996</v>
          </cell>
          <cell r="I534">
            <v>98.6</v>
          </cell>
          <cell r="J534">
            <v>-2.1</v>
          </cell>
          <cell r="K534">
            <v>99.1</v>
          </cell>
          <cell r="L534">
            <v>-2.8</v>
          </cell>
          <cell r="M534">
            <v>91.4</v>
          </cell>
          <cell r="N534">
            <v>9.3000000000000007</v>
          </cell>
          <cell r="O534">
            <v>95.5</v>
          </cell>
          <cell r="P534">
            <v>-5.6</v>
          </cell>
          <cell r="Q534" t="str">
            <v>-</v>
          </cell>
          <cell r="R534" t="str">
            <v>-</v>
          </cell>
          <cell r="S534">
            <v>6.95</v>
          </cell>
          <cell r="T534">
            <v>1.94</v>
          </cell>
          <cell r="U534">
            <v>5.96</v>
          </cell>
          <cell r="V534">
            <v>1.42</v>
          </cell>
          <cell r="W534">
            <v>80.599999999999994</v>
          </cell>
          <cell r="X534">
            <v>2.7</v>
          </cell>
          <cell r="Y534">
            <v>89.5</v>
          </cell>
          <cell r="Z534">
            <v>-0.7</v>
          </cell>
          <cell r="AA534">
            <v>72.2</v>
          </cell>
          <cell r="AB534">
            <v>-12.1</v>
          </cell>
          <cell r="AC534">
            <v>24.1</v>
          </cell>
          <cell r="AD534">
            <v>630.29999999999995</v>
          </cell>
        </row>
        <row r="535">
          <cell r="B535" t="str">
            <v>食料品・たばこ</v>
          </cell>
          <cell r="C535">
            <v>83.1</v>
          </cell>
          <cell r="D535">
            <v>-32.6</v>
          </cell>
          <cell r="E535">
            <v>101</v>
          </cell>
          <cell r="F535">
            <v>-13.2</v>
          </cell>
          <cell r="G535">
            <v>97.5</v>
          </cell>
          <cell r="H535">
            <v>-15.2</v>
          </cell>
          <cell r="I535">
            <v>102.8</v>
          </cell>
          <cell r="J535">
            <v>1.8</v>
          </cell>
          <cell r="K535">
            <v>100.8</v>
          </cell>
          <cell r="L535">
            <v>0</v>
          </cell>
          <cell r="M535">
            <v>126.9</v>
          </cell>
          <cell r="N535">
            <v>22.3</v>
          </cell>
          <cell r="O535">
            <v>94.9</v>
          </cell>
          <cell r="P535">
            <v>-4.8</v>
          </cell>
          <cell r="Q535" t="str">
            <v>-</v>
          </cell>
          <cell r="R535" t="str">
            <v>-</v>
          </cell>
          <cell r="S535">
            <v>3.3</v>
          </cell>
          <cell r="T535">
            <v>0.84</v>
          </cell>
          <cell r="U535">
            <v>3.13</v>
          </cell>
          <cell r="V535">
            <v>2.2000000000000002</v>
          </cell>
          <cell r="W535">
            <v>79.099999999999994</v>
          </cell>
          <cell r="X535">
            <v>-35.200000000000003</v>
          </cell>
          <cell r="Y535">
            <v>96.1</v>
          </cell>
          <cell r="Z535">
            <v>-16.5</v>
          </cell>
          <cell r="AA535">
            <v>143.30000000000001</v>
          </cell>
          <cell r="AB535">
            <v>8.1999999999999993</v>
          </cell>
          <cell r="AC535">
            <v>0.1</v>
          </cell>
          <cell r="AD535">
            <v>-99.9</v>
          </cell>
        </row>
        <row r="536">
          <cell r="B536" t="str">
            <v>繊維工業</v>
          </cell>
          <cell r="C536">
            <v>118.9</v>
          </cell>
          <cell r="D536">
            <v>6.1</v>
          </cell>
          <cell r="E536">
            <v>133.69999999999999</v>
          </cell>
          <cell r="F536">
            <v>6.4</v>
          </cell>
          <cell r="G536">
            <v>123.5</v>
          </cell>
          <cell r="H536">
            <v>0.7</v>
          </cell>
          <cell r="I536">
            <v>100.1</v>
          </cell>
          <cell r="J536">
            <v>15.5</v>
          </cell>
          <cell r="K536">
            <v>96.6</v>
          </cell>
          <cell r="L536">
            <v>11.5</v>
          </cell>
          <cell r="M536">
            <v>165.9</v>
          </cell>
          <cell r="N536">
            <v>88.1</v>
          </cell>
          <cell r="O536">
            <v>96.9</v>
          </cell>
          <cell r="P536">
            <v>11.6</v>
          </cell>
          <cell r="Q536" t="str">
            <v>-</v>
          </cell>
          <cell r="R536" t="str">
            <v>-</v>
          </cell>
          <cell r="S536">
            <v>2.2599999999999998</v>
          </cell>
          <cell r="T536">
            <v>-0.25</v>
          </cell>
          <cell r="U536">
            <v>2.5299999999999998</v>
          </cell>
          <cell r="V536">
            <v>0.36</v>
          </cell>
          <cell r="W536">
            <v>113.1</v>
          </cell>
          <cell r="X536">
            <v>2</v>
          </cell>
          <cell r="Y536">
            <v>127.2</v>
          </cell>
          <cell r="Z536">
            <v>2.4</v>
          </cell>
          <cell r="AA536">
            <v>334.7</v>
          </cell>
          <cell r="AB536">
            <v>82.1</v>
          </cell>
          <cell r="AC536">
            <v>1.6</v>
          </cell>
          <cell r="AD536">
            <v>-64.400000000000006</v>
          </cell>
        </row>
        <row r="537">
          <cell r="B537" t="str">
            <v>木材・木製品</v>
          </cell>
          <cell r="C537">
            <v>105.7</v>
          </cell>
          <cell r="D537">
            <v>8.9</v>
          </cell>
          <cell r="E537">
            <v>121.3</v>
          </cell>
          <cell r="F537">
            <v>7.6</v>
          </cell>
          <cell r="G537">
            <v>126.4</v>
          </cell>
          <cell r="H537">
            <v>14.5</v>
          </cell>
          <cell r="I537">
            <v>86.5</v>
          </cell>
          <cell r="J537">
            <v>-18.3</v>
          </cell>
          <cell r="K537">
            <v>87</v>
          </cell>
          <cell r="L537">
            <v>-16.100000000000001</v>
          </cell>
          <cell r="M537">
            <v>81.3</v>
          </cell>
          <cell r="N537">
            <v>-37</v>
          </cell>
          <cell r="O537">
            <v>84.2</v>
          </cell>
          <cell r="P537">
            <v>-15</v>
          </cell>
          <cell r="Q537" t="str">
            <v>-</v>
          </cell>
          <cell r="R537" t="str">
            <v>-</v>
          </cell>
          <cell r="S537">
            <v>1.63</v>
          </cell>
          <cell r="T537">
            <v>-1.04</v>
          </cell>
          <cell r="U537">
            <v>0.3</v>
          </cell>
          <cell r="V537">
            <v>-1.74</v>
          </cell>
          <cell r="W537">
            <v>100.6</v>
          </cell>
          <cell r="X537">
            <v>4.8</v>
          </cell>
          <cell r="Y537">
            <v>115.4</v>
          </cell>
          <cell r="Z537">
            <v>3.5</v>
          </cell>
          <cell r="AA537">
            <v>74.3</v>
          </cell>
          <cell r="AB537">
            <v>-44.3</v>
          </cell>
          <cell r="AC537">
            <v>10.1</v>
          </cell>
          <cell r="AD537">
            <v>140.5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71.5</v>
          </cell>
          <cell r="D539">
            <v>0.1</v>
          </cell>
          <cell r="E539">
            <v>94.8</v>
          </cell>
          <cell r="F539">
            <v>0.3</v>
          </cell>
          <cell r="G539">
            <v>98.5</v>
          </cell>
          <cell r="H539">
            <v>3.4</v>
          </cell>
          <cell r="I539">
            <v>118.3</v>
          </cell>
          <cell r="J539">
            <v>4.2</v>
          </cell>
          <cell r="K539">
            <v>122.5</v>
          </cell>
          <cell r="L539">
            <v>5.7</v>
          </cell>
          <cell r="M539">
            <v>83.9</v>
          </cell>
          <cell r="N539">
            <v>-10.6</v>
          </cell>
          <cell r="O539">
            <v>115.1</v>
          </cell>
          <cell r="P539">
            <v>4.4000000000000004</v>
          </cell>
          <cell r="Q539" t="str">
            <v>-</v>
          </cell>
          <cell r="R539" t="str">
            <v>-</v>
          </cell>
          <cell r="S539">
            <v>2.56</v>
          </cell>
          <cell r="T539">
            <v>1.64</v>
          </cell>
          <cell r="U539">
            <v>0.51</v>
          </cell>
          <cell r="V539">
            <v>-0.41</v>
          </cell>
          <cell r="W539">
            <v>68</v>
          </cell>
          <cell r="X539">
            <v>-3.7</v>
          </cell>
          <cell r="Y539">
            <v>90.2</v>
          </cell>
          <cell r="Z539">
            <v>-3.5</v>
          </cell>
          <cell r="AA539">
            <v>70.599999999999994</v>
          </cell>
          <cell r="AB539">
            <v>-21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100.1</v>
          </cell>
          <cell r="D540">
            <v>-20.5</v>
          </cell>
          <cell r="E540">
            <v>109.6</v>
          </cell>
          <cell r="F540">
            <v>-20.5</v>
          </cell>
          <cell r="G540">
            <v>106.6</v>
          </cell>
          <cell r="H540">
            <v>-18</v>
          </cell>
          <cell r="I540">
            <v>102.8</v>
          </cell>
          <cell r="J540">
            <v>4.8</v>
          </cell>
          <cell r="K540">
            <v>103.1</v>
          </cell>
          <cell r="L540">
            <v>3.5</v>
          </cell>
          <cell r="M540">
            <v>95.9</v>
          </cell>
          <cell r="N540">
            <v>42.9</v>
          </cell>
          <cell r="O540">
            <v>103.7</v>
          </cell>
          <cell r="P540">
            <v>3.3</v>
          </cell>
          <cell r="Q540" t="str">
            <v>-</v>
          </cell>
          <cell r="R540" t="str">
            <v>-</v>
          </cell>
          <cell r="S540">
            <v>1.85</v>
          </cell>
          <cell r="T540">
            <v>-1.65</v>
          </cell>
          <cell r="U540">
            <v>1.23</v>
          </cell>
          <cell r="V540">
            <v>0.45</v>
          </cell>
          <cell r="W540">
            <v>95.2</v>
          </cell>
          <cell r="X540">
            <v>-23.5</v>
          </cell>
          <cell r="Y540">
            <v>104.3</v>
          </cell>
          <cell r="Z540">
            <v>-23.5</v>
          </cell>
          <cell r="AA540">
            <v>172.5</v>
          </cell>
          <cell r="AB540">
            <v>-41.9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90.4</v>
          </cell>
          <cell r="D541">
            <v>5.6</v>
          </cell>
          <cell r="E541">
            <v>114.1</v>
          </cell>
          <cell r="F541">
            <v>1.9</v>
          </cell>
          <cell r="G541">
            <v>116</v>
          </cell>
          <cell r="H541">
            <v>5.7</v>
          </cell>
          <cell r="I541">
            <v>98.8</v>
          </cell>
          <cell r="J541">
            <v>-2.4</v>
          </cell>
          <cell r="K541">
            <v>98</v>
          </cell>
          <cell r="L541">
            <v>-1.3</v>
          </cell>
          <cell r="M541">
            <v>105.7</v>
          </cell>
          <cell r="N541">
            <v>-10.6</v>
          </cell>
          <cell r="O541">
            <v>101</v>
          </cell>
          <cell r="P541">
            <v>-4.4000000000000004</v>
          </cell>
          <cell r="Q541" t="str">
            <v>-</v>
          </cell>
          <cell r="R541" t="str">
            <v>-</v>
          </cell>
          <cell r="S541">
            <v>1.21</v>
          </cell>
          <cell r="T541">
            <v>-1.85</v>
          </cell>
          <cell r="U541">
            <v>1.06</v>
          </cell>
          <cell r="V541">
            <v>-0.83</v>
          </cell>
          <cell r="W541">
            <v>86</v>
          </cell>
          <cell r="X541">
            <v>1.5</v>
          </cell>
          <cell r="Y541">
            <v>108.6</v>
          </cell>
          <cell r="Z541">
            <v>-2</v>
          </cell>
          <cell r="AA541">
            <v>102.6</v>
          </cell>
          <cell r="AB541">
            <v>-18.8</v>
          </cell>
          <cell r="AC541">
            <v>7.2</v>
          </cell>
          <cell r="AD541">
            <v>1340</v>
          </cell>
        </row>
        <row r="542">
          <cell r="B542" t="str">
            <v>プラスチック製品</v>
          </cell>
          <cell r="C542">
            <v>112.8</v>
          </cell>
          <cell r="D542">
            <v>5.3</v>
          </cell>
          <cell r="E542">
            <v>124.1</v>
          </cell>
          <cell r="F542">
            <v>5.7</v>
          </cell>
          <cell r="G542">
            <v>118.2</v>
          </cell>
          <cell r="H542">
            <v>6.1</v>
          </cell>
          <cell r="I542">
            <v>109</v>
          </cell>
          <cell r="J542">
            <v>-1.8</v>
          </cell>
          <cell r="K542">
            <v>105.5</v>
          </cell>
          <cell r="L542">
            <v>-1.7</v>
          </cell>
          <cell r="M542">
            <v>160.6</v>
          </cell>
          <cell r="N542">
            <v>-2.2999999999999998</v>
          </cell>
          <cell r="O542">
            <v>130</v>
          </cell>
          <cell r="P542">
            <v>-45.5</v>
          </cell>
          <cell r="Q542" t="str">
            <v>-</v>
          </cell>
          <cell r="R542" t="str">
            <v>-</v>
          </cell>
          <cell r="S542">
            <v>0.64</v>
          </cell>
          <cell r="T542">
            <v>-2.85</v>
          </cell>
          <cell r="U542">
            <v>0.5</v>
          </cell>
          <cell r="V542">
            <v>-0.56999999999999995</v>
          </cell>
          <cell r="W542">
            <v>107.3</v>
          </cell>
          <cell r="X542">
            <v>1.3</v>
          </cell>
          <cell r="Y542">
            <v>118.1</v>
          </cell>
          <cell r="Z542">
            <v>1.7</v>
          </cell>
          <cell r="AA542">
            <v>197</v>
          </cell>
          <cell r="AB542">
            <v>2.8</v>
          </cell>
          <cell r="AC542">
            <v>0</v>
          </cell>
          <cell r="AD542">
            <v>-100</v>
          </cell>
        </row>
        <row r="543">
          <cell r="B543" t="str">
            <v>ゴム製品</v>
          </cell>
          <cell r="C543">
            <v>92.4</v>
          </cell>
          <cell r="D543">
            <v>-3.4</v>
          </cell>
          <cell r="E543">
            <v>119</v>
          </cell>
          <cell r="F543">
            <v>-3.5</v>
          </cell>
          <cell r="G543">
            <v>112.7</v>
          </cell>
          <cell r="H543">
            <v>-0.8</v>
          </cell>
          <cell r="I543">
            <v>107.5</v>
          </cell>
          <cell r="J543">
            <v>-1.1000000000000001</v>
          </cell>
          <cell r="K543">
            <v>103.3</v>
          </cell>
          <cell r="L543">
            <v>1.3</v>
          </cell>
          <cell r="M543">
            <v>151.80000000000001</v>
          </cell>
          <cell r="N543">
            <v>-15.6</v>
          </cell>
          <cell r="O543">
            <v>100.6</v>
          </cell>
          <cell r="P543">
            <v>0.1</v>
          </cell>
          <cell r="Q543" t="str">
            <v>-</v>
          </cell>
          <cell r="R543" t="str">
            <v>-</v>
          </cell>
          <cell r="S543">
            <v>2.5099999999999998</v>
          </cell>
          <cell r="T543">
            <v>-0.66</v>
          </cell>
          <cell r="U543">
            <v>0.3</v>
          </cell>
          <cell r="V543">
            <v>-0.5</v>
          </cell>
          <cell r="W543">
            <v>87.9</v>
          </cell>
          <cell r="X543">
            <v>-7.2</v>
          </cell>
          <cell r="Y543">
            <v>113.2</v>
          </cell>
          <cell r="Z543">
            <v>-7.2</v>
          </cell>
          <cell r="AA543">
            <v>155</v>
          </cell>
          <cell r="AB543">
            <v>-13.2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104.1</v>
          </cell>
          <cell r="D544">
            <v>4.3</v>
          </cell>
          <cell r="E544">
            <v>120</v>
          </cell>
          <cell r="F544">
            <v>4.3</v>
          </cell>
          <cell r="G544">
            <v>119.6</v>
          </cell>
          <cell r="H544">
            <v>4.7</v>
          </cell>
          <cell r="I544">
            <v>107.2</v>
          </cell>
          <cell r="J544">
            <v>7.7</v>
          </cell>
          <cell r="K544">
            <v>106.6</v>
          </cell>
          <cell r="L544">
            <v>6.4</v>
          </cell>
          <cell r="M544">
            <v>121.1</v>
          </cell>
          <cell r="N544">
            <v>45.7</v>
          </cell>
          <cell r="O544">
            <v>109.2</v>
          </cell>
          <cell r="P544">
            <v>2.1</v>
          </cell>
          <cell r="Q544" t="str">
            <v>-</v>
          </cell>
          <cell r="R544" t="str">
            <v>-</v>
          </cell>
          <cell r="S544">
            <v>4.09</v>
          </cell>
          <cell r="T544">
            <v>3.92</v>
          </cell>
          <cell r="U544">
            <v>2.0099999999999998</v>
          </cell>
          <cell r="V544">
            <v>-0.7</v>
          </cell>
          <cell r="W544">
            <v>99</v>
          </cell>
          <cell r="X544">
            <v>0.3</v>
          </cell>
          <cell r="Y544">
            <v>114.2</v>
          </cell>
          <cell r="Z544">
            <v>0.4</v>
          </cell>
          <cell r="AA544">
            <v>128.80000000000001</v>
          </cell>
          <cell r="AB544">
            <v>-3.1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>
            <v>149.6</v>
          </cell>
          <cell r="D545">
            <v>3.7</v>
          </cell>
          <cell r="E545">
            <v>160.69999999999999</v>
          </cell>
          <cell r="F545">
            <v>3.7</v>
          </cell>
          <cell r="G545">
            <v>135.1</v>
          </cell>
          <cell r="H545">
            <v>4.7</v>
          </cell>
          <cell r="I545">
            <v>110.1</v>
          </cell>
          <cell r="J545">
            <v>-8.4</v>
          </cell>
          <cell r="K545">
            <v>96.7</v>
          </cell>
          <cell r="L545">
            <v>-6.3</v>
          </cell>
          <cell r="M545">
            <v>2150</v>
          </cell>
          <cell r="N545">
            <v>-21</v>
          </cell>
          <cell r="O545">
            <v>740</v>
          </cell>
          <cell r="P545">
            <v>5</v>
          </cell>
          <cell r="Q545" t="str">
            <v>-</v>
          </cell>
          <cell r="R545" t="str">
            <v>-</v>
          </cell>
          <cell r="S545">
            <v>5.21</v>
          </cell>
          <cell r="T545">
            <v>4.1399999999999997</v>
          </cell>
          <cell r="U545">
            <v>2.4300000000000002</v>
          </cell>
          <cell r="V545">
            <v>1.72</v>
          </cell>
          <cell r="W545">
            <v>142.30000000000001</v>
          </cell>
          <cell r="X545">
            <v>-0.2</v>
          </cell>
          <cell r="Y545">
            <v>152.9</v>
          </cell>
          <cell r="Z545">
            <v>-0.2</v>
          </cell>
          <cell r="AA545">
            <v>5227.1000000000004</v>
          </cell>
          <cell r="AB545">
            <v>-1.3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145.5</v>
          </cell>
          <cell r="D547">
            <v>89.7</v>
          </cell>
          <cell r="E547">
            <v>107.9</v>
          </cell>
          <cell r="F547">
            <v>26.1</v>
          </cell>
          <cell r="G547">
            <v>108.6</v>
          </cell>
          <cell r="H547">
            <v>28.4</v>
          </cell>
          <cell r="I547">
            <v>105.4</v>
          </cell>
          <cell r="J547">
            <v>-2.9</v>
          </cell>
          <cell r="K547">
            <v>104.4</v>
          </cell>
          <cell r="L547">
            <v>-5.6</v>
          </cell>
          <cell r="M547">
            <v>116.9</v>
          </cell>
          <cell r="N547">
            <v>42</v>
          </cell>
          <cell r="O547">
            <v>244.3</v>
          </cell>
          <cell r="P547">
            <v>5.7</v>
          </cell>
          <cell r="Q547" t="str">
            <v>-</v>
          </cell>
          <cell r="R547" t="str">
            <v>-</v>
          </cell>
          <cell r="S547">
            <v>1.35</v>
          </cell>
          <cell r="T547">
            <v>-0.83</v>
          </cell>
          <cell r="U547">
            <v>0.45</v>
          </cell>
          <cell r="V547">
            <v>-0.16</v>
          </cell>
          <cell r="W547">
            <v>138.4</v>
          </cell>
          <cell r="X547">
            <v>82.3</v>
          </cell>
          <cell r="Y547">
            <v>102.7</v>
          </cell>
          <cell r="Z547">
            <v>21.3</v>
          </cell>
          <cell r="AA547">
            <v>96.2</v>
          </cell>
          <cell r="AB547">
            <v>-6.3</v>
          </cell>
          <cell r="AC547">
            <v>118.3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91.2</v>
          </cell>
          <cell r="D550">
            <v>26.8</v>
          </cell>
          <cell r="E550">
            <v>111.4</v>
          </cell>
          <cell r="F550">
            <v>26.9</v>
          </cell>
          <cell r="G550">
            <v>111.8</v>
          </cell>
          <cell r="H550">
            <v>29.1</v>
          </cell>
          <cell r="I550">
            <v>103.8</v>
          </cell>
          <cell r="J550">
            <v>5.0999999999999996</v>
          </cell>
          <cell r="K550">
            <v>103.8</v>
          </cell>
          <cell r="L550">
            <v>8.5</v>
          </cell>
          <cell r="M550">
            <v>103.4</v>
          </cell>
          <cell r="N550">
            <v>-31.1</v>
          </cell>
          <cell r="O550">
            <v>107</v>
          </cell>
          <cell r="P550">
            <v>2.7</v>
          </cell>
          <cell r="Q550" t="str">
            <v>-</v>
          </cell>
          <cell r="R550" t="str">
            <v>-</v>
          </cell>
          <cell r="S550">
            <v>4.0199999999999996</v>
          </cell>
          <cell r="T550">
            <v>-3.42</v>
          </cell>
          <cell r="U550">
            <v>2.59</v>
          </cell>
          <cell r="V550">
            <v>-17.34</v>
          </cell>
          <cell r="W550">
            <v>86.8</v>
          </cell>
          <cell r="X550">
            <v>22.1</v>
          </cell>
          <cell r="Y550">
            <v>106</v>
          </cell>
          <cell r="Z550">
            <v>22.1</v>
          </cell>
          <cell r="AA550">
            <v>106.8</v>
          </cell>
          <cell r="AB550">
            <v>6.2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74.5</v>
          </cell>
          <cell r="D551">
            <v>-2.4</v>
          </cell>
          <cell r="E551">
            <v>85.2</v>
          </cell>
          <cell r="F551">
            <v>-2.4</v>
          </cell>
          <cell r="G551">
            <v>85.1</v>
          </cell>
          <cell r="H551">
            <v>1.7</v>
          </cell>
          <cell r="I551">
            <v>100.7</v>
          </cell>
          <cell r="J551">
            <v>-2.2000000000000002</v>
          </cell>
          <cell r="K551">
            <v>102.3</v>
          </cell>
          <cell r="L551">
            <v>1.3</v>
          </cell>
          <cell r="M551">
            <v>84.6</v>
          </cell>
          <cell r="N551">
            <v>-30.7</v>
          </cell>
          <cell r="O551">
            <v>73.3</v>
          </cell>
          <cell r="P551">
            <v>-0.3</v>
          </cell>
          <cell r="Q551" t="str">
            <v>-</v>
          </cell>
          <cell r="R551" t="str">
            <v>-</v>
          </cell>
          <cell r="S551">
            <v>0.87</v>
          </cell>
          <cell r="T551">
            <v>-2.77</v>
          </cell>
          <cell r="U551">
            <v>0.74</v>
          </cell>
          <cell r="V551">
            <v>-2.1800000000000002</v>
          </cell>
          <cell r="W551">
            <v>70.900000000000006</v>
          </cell>
          <cell r="X551">
            <v>-6.1</v>
          </cell>
          <cell r="Y551">
            <v>81.099999999999994</v>
          </cell>
          <cell r="Z551">
            <v>-6.1</v>
          </cell>
          <cell r="AA551">
            <v>86.1</v>
          </cell>
          <cell r="AB551">
            <v>-26.3</v>
          </cell>
          <cell r="AC551">
            <v>0.1</v>
          </cell>
          <cell r="AD551">
            <v>-50</v>
          </cell>
        </row>
        <row r="552">
          <cell r="B552" t="str">
            <v>電気機械器具</v>
          </cell>
          <cell r="C552">
            <v>123</v>
          </cell>
          <cell r="D552">
            <v>-21.9</v>
          </cell>
          <cell r="E552">
            <v>124.8</v>
          </cell>
          <cell r="F552">
            <v>-4.4000000000000004</v>
          </cell>
          <cell r="G552">
            <v>122.9</v>
          </cell>
          <cell r="H552">
            <v>-4.5</v>
          </cell>
          <cell r="I552">
            <v>111.7</v>
          </cell>
          <cell r="J552">
            <v>-0.5</v>
          </cell>
          <cell r="K552">
            <v>111.8</v>
          </cell>
          <cell r="L552">
            <v>2.1</v>
          </cell>
          <cell r="M552">
            <v>112.2</v>
          </cell>
          <cell r="N552">
            <v>-29.4</v>
          </cell>
          <cell r="O552">
            <v>119.4</v>
          </cell>
          <cell r="P552">
            <v>-17.5</v>
          </cell>
          <cell r="Q552" t="str">
            <v>-</v>
          </cell>
          <cell r="R552" t="str">
            <v>-</v>
          </cell>
          <cell r="S552">
            <v>3.09</v>
          </cell>
          <cell r="T552">
            <v>1.41</v>
          </cell>
          <cell r="U552">
            <v>1.03</v>
          </cell>
          <cell r="V552">
            <v>0.44</v>
          </cell>
          <cell r="W552">
            <v>117</v>
          </cell>
          <cell r="X552">
            <v>-24.9</v>
          </cell>
          <cell r="Y552">
            <v>118.7</v>
          </cell>
          <cell r="Z552">
            <v>-8.1</v>
          </cell>
          <cell r="AA552">
            <v>179</v>
          </cell>
          <cell r="AB552">
            <v>-1.3</v>
          </cell>
          <cell r="AC552">
            <v>36.6</v>
          </cell>
          <cell r="AD552">
            <v>-69.400000000000006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93.2</v>
          </cell>
          <cell r="D554">
            <v>5.2</v>
          </cell>
          <cell r="E554">
            <v>121.5</v>
          </cell>
          <cell r="F554">
            <v>5</v>
          </cell>
          <cell r="G554">
            <v>110.7</v>
          </cell>
          <cell r="H554">
            <v>2.8</v>
          </cell>
          <cell r="I554">
            <v>110.4</v>
          </cell>
          <cell r="J554">
            <v>3.3</v>
          </cell>
          <cell r="K554">
            <v>103.6</v>
          </cell>
          <cell r="L554">
            <v>1.1000000000000001</v>
          </cell>
          <cell r="M554">
            <v>191.8</v>
          </cell>
          <cell r="N554">
            <v>20.6</v>
          </cell>
          <cell r="O554">
            <v>83.7</v>
          </cell>
          <cell r="P554">
            <v>-2.1</v>
          </cell>
          <cell r="Q554" t="str">
            <v>-</v>
          </cell>
          <cell r="R554" t="str">
            <v>-</v>
          </cell>
          <cell r="S554">
            <v>6.46</v>
          </cell>
          <cell r="T554">
            <v>-0.47</v>
          </cell>
          <cell r="U554">
            <v>0.77</v>
          </cell>
          <cell r="V554">
            <v>-0.6</v>
          </cell>
          <cell r="W554">
            <v>88.7</v>
          </cell>
          <cell r="X554">
            <v>1.3</v>
          </cell>
          <cell r="Y554">
            <v>115.6</v>
          </cell>
          <cell r="Z554">
            <v>1</v>
          </cell>
          <cell r="AA554">
            <v>282.7</v>
          </cell>
          <cell r="AB554">
            <v>20.8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112.5</v>
          </cell>
          <cell r="D555">
            <v>31.9</v>
          </cell>
          <cell r="E555">
            <v>131.19999999999999</v>
          </cell>
          <cell r="F555">
            <v>31.9</v>
          </cell>
          <cell r="G555">
            <v>123.2</v>
          </cell>
          <cell r="H555">
            <v>22.5</v>
          </cell>
          <cell r="I555">
            <v>116.4</v>
          </cell>
          <cell r="J555">
            <v>5.6</v>
          </cell>
          <cell r="K555">
            <v>106.3</v>
          </cell>
          <cell r="L555">
            <v>-1.6</v>
          </cell>
          <cell r="M555">
            <v>247</v>
          </cell>
          <cell r="N555">
            <v>77.599999999999994</v>
          </cell>
          <cell r="O555">
            <v>82.7</v>
          </cell>
          <cell r="P555">
            <v>-40.5</v>
          </cell>
          <cell r="Q555" t="str">
            <v>-</v>
          </cell>
          <cell r="R555" t="str">
            <v>-</v>
          </cell>
          <cell r="S555">
            <v>1.7</v>
          </cell>
          <cell r="T555">
            <v>-0.09</v>
          </cell>
          <cell r="U555">
            <v>1.28</v>
          </cell>
          <cell r="V555">
            <v>0.64</v>
          </cell>
          <cell r="W555">
            <v>107</v>
          </cell>
          <cell r="X555">
            <v>26.8</v>
          </cell>
          <cell r="Y555">
            <v>124.8</v>
          </cell>
          <cell r="Z555">
            <v>26.8</v>
          </cell>
          <cell r="AA555">
            <v>239.6</v>
          </cell>
          <cell r="AB555">
            <v>184.6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103</v>
          </cell>
          <cell r="D556">
            <v>21.3</v>
          </cell>
          <cell r="E556">
            <v>117.8</v>
          </cell>
          <cell r="F556">
            <v>21.3</v>
          </cell>
          <cell r="G556">
            <v>111.6</v>
          </cell>
          <cell r="H556">
            <v>27.5</v>
          </cell>
          <cell r="I556">
            <v>111.6</v>
          </cell>
          <cell r="J556">
            <v>3.5</v>
          </cell>
          <cell r="K556">
            <v>106.6</v>
          </cell>
          <cell r="L556">
            <v>4.0999999999999996</v>
          </cell>
          <cell r="M556">
            <v>201.2</v>
          </cell>
          <cell r="N556">
            <v>-2.2999999999999998</v>
          </cell>
          <cell r="O556">
            <v>118.4</v>
          </cell>
          <cell r="P556">
            <v>31.7</v>
          </cell>
          <cell r="Q556" t="str">
            <v>-</v>
          </cell>
          <cell r="R556" t="str">
            <v>-</v>
          </cell>
          <cell r="S556">
            <v>4.25</v>
          </cell>
          <cell r="T556">
            <v>0.32</v>
          </cell>
          <cell r="U556">
            <v>1.43</v>
          </cell>
          <cell r="V556">
            <v>-0.32</v>
          </cell>
          <cell r="W556">
            <v>98</v>
          </cell>
          <cell r="X556">
            <v>16.7</v>
          </cell>
          <cell r="Y556">
            <v>112.1</v>
          </cell>
          <cell r="Z556">
            <v>16.8</v>
          </cell>
          <cell r="AA556">
            <v>225.6</v>
          </cell>
          <cell r="AB556">
            <v>-14.5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98.5</v>
          </cell>
          <cell r="D559">
            <v>3</v>
          </cell>
          <cell r="E559">
            <v>111.7</v>
          </cell>
          <cell r="F559">
            <v>1.5</v>
          </cell>
          <cell r="G559">
            <v>108.3</v>
          </cell>
          <cell r="H559">
            <v>-2.2999999999999998</v>
          </cell>
          <cell r="I559">
            <v>104.4</v>
          </cell>
          <cell r="J559">
            <v>11.3</v>
          </cell>
          <cell r="K559">
            <v>102.1</v>
          </cell>
          <cell r="L559">
            <v>5.7</v>
          </cell>
          <cell r="M559">
            <v>145.19999999999999</v>
          </cell>
          <cell r="N559">
            <v>237.7</v>
          </cell>
          <cell r="O559">
            <v>98.2</v>
          </cell>
          <cell r="P559">
            <v>-1</v>
          </cell>
          <cell r="Q559" t="str">
            <v>-</v>
          </cell>
          <cell r="R559" t="str">
            <v>-</v>
          </cell>
          <cell r="S559">
            <v>2.91</v>
          </cell>
          <cell r="T559">
            <v>-1.05</v>
          </cell>
          <cell r="U559">
            <v>5.45</v>
          </cell>
          <cell r="V559">
            <v>4.78</v>
          </cell>
          <cell r="W559">
            <v>93.7</v>
          </cell>
          <cell r="X559">
            <v>-1</v>
          </cell>
          <cell r="Y559">
            <v>106.3</v>
          </cell>
          <cell r="Z559">
            <v>-2.2999999999999998</v>
          </cell>
          <cell r="AA559">
            <v>209.5</v>
          </cell>
          <cell r="AB559">
            <v>155.5</v>
          </cell>
          <cell r="AC559">
            <v>8.5</v>
          </cell>
          <cell r="AD559">
            <v>431.3</v>
          </cell>
        </row>
        <row r="560">
          <cell r="B560" t="str">
            <v>小売業</v>
          </cell>
          <cell r="C560">
            <v>98.2</v>
          </cell>
          <cell r="D560">
            <v>6.5</v>
          </cell>
          <cell r="E560">
            <v>106.1</v>
          </cell>
          <cell r="F560">
            <v>6.6</v>
          </cell>
          <cell r="G560">
            <v>107.3</v>
          </cell>
          <cell r="H560">
            <v>7.5</v>
          </cell>
          <cell r="I560">
            <v>96.5</v>
          </cell>
          <cell r="J560">
            <v>2.1</v>
          </cell>
          <cell r="K560">
            <v>96</v>
          </cell>
          <cell r="L560">
            <v>1.5</v>
          </cell>
          <cell r="M560">
            <v>103.2</v>
          </cell>
          <cell r="N560">
            <v>11.3</v>
          </cell>
          <cell r="O560">
            <v>88.6</v>
          </cell>
          <cell r="P560">
            <v>-7.9</v>
          </cell>
          <cell r="Q560" t="str">
            <v>-</v>
          </cell>
          <cell r="R560" t="str">
            <v>-</v>
          </cell>
          <cell r="S560">
            <v>3.84</v>
          </cell>
          <cell r="T560">
            <v>-2.39</v>
          </cell>
          <cell r="U560">
            <v>1.18</v>
          </cell>
          <cell r="V560">
            <v>-1.17</v>
          </cell>
          <cell r="W560">
            <v>93.4</v>
          </cell>
          <cell r="X560">
            <v>2.4</v>
          </cell>
          <cell r="Y560">
            <v>101</v>
          </cell>
          <cell r="Z560">
            <v>2.6</v>
          </cell>
          <cell r="AA560">
            <v>91</v>
          </cell>
          <cell r="AB560">
            <v>-4.5</v>
          </cell>
          <cell r="AC560">
            <v>37.5</v>
          </cell>
          <cell r="AD560">
            <v>2.5</v>
          </cell>
        </row>
        <row r="561">
          <cell r="B561" t="str">
            <v>宿泊業</v>
          </cell>
          <cell r="C561">
            <v>107.8</v>
          </cell>
          <cell r="D561">
            <v>2.7</v>
          </cell>
          <cell r="E561">
            <v>106.8</v>
          </cell>
          <cell r="F561">
            <v>-5.2</v>
          </cell>
          <cell r="G561">
            <v>108.6</v>
          </cell>
          <cell r="H561">
            <v>-5.7</v>
          </cell>
          <cell r="I561">
            <v>100.6</v>
          </cell>
          <cell r="J561">
            <v>-4.9000000000000004</v>
          </cell>
          <cell r="K561">
            <v>98.6</v>
          </cell>
          <cell r="L561">
            <v>-5.2</v>
          </cell>
          <cell r="M561">
            <v>142.5</v>
          </cell>
          <cell r="N561">
            <v>1</v>
          </cell>
          <cell r="O561">
            <v>64.7</v>
          </cell>
          <cell r="P561">
            <v>8.9</v>
          </cell>
          <cell r="Q561" t="str">
            <v>-</v>
          </cell>
          <cell r="R561" t="str">
            <v>-</v>
          </cell>
          <cell r="S561">
            <v>1.51</v>
          </cell>
          <cell r="T561">
            <v>0.73</v>
          </cell>
          <cell r="U561">
            <v>1.93</v>
          </cell>
          <cell r="V561">
            <v>0.23</v>
          </cell>
          <cell r="W561">
            <v>102.6</v>
          </cell>
          <cell r="X561">
            <v>-1.3</v>
          </cell>
          <cell r="Y561">
            <v>101.6</v>
          </cell>
          <cell r="Z561">
            <v>-8.9</v>
          </cell>
          <cell r="AA561">
            <v>73.5</v>
          </cell>
          <cell r="AB561">
            <v>8.9</v>
          </cell>
          <cell r="AC561">
            <v>20.2</v>
          </cell>
          <cell r="AD561">
            <v>0</v>
          </cell>
        </row>
        <row r="562">
          <cell r="B562" t="str">
            <v>Ｍ一括分</v>
          </cell>
          <cell r="C562">
            <v>76.3</v>
          </cell>
          <cell r="D562">
            <v>-3.8</v>
          </cell>
          <cell r="E562">
            <v>79.400000000000006</v>
          </cell>
          <cell r="F562">
            <v>-4.8</v>
          </cell>
          <cell r="G562">
            <v>78.099999999999994</v>
          </cell>
          <cell r="H562">
            <v>-12</v>
          </cell>
          <cell r="I562">
            <v>87.4</v>
          </cell>
          <cell r="J562">
            <v>-17.5</v>
          </cell>
          <cell r="K562">
            <v>92</v>
          </cell>
          <cell r="L562">
            <v>-19.7</v>
          </cell>
          <cell r="M562">
            <v>39.9</v>
          </cell>
          <cell r="N562">
            <v>146.30000000000001</v>
          </cell>
          <cell r="O562">
            <v>119.7</v>
          </cell>
          <cell r="P562">
            <v>-8.1</v>
          </cell>
          <cell r="Q562" t="str">
            <v>-</v>
          </cell>
          <cell r="R562" t="str">
            <v>-</v>
          </cell>
          <cell r="S562">
            <v>0.87</v>
          </cell>
          <cell r="T562">
            <v>0.15</v>
          </cell>
          <cell r="U562">
            <v>0.7</v>
          </cell>
          <cell r="V562">
            <v>0.67</v>
          </cell>
          <cell r="W562">
            <v>72.599999999999994</v>
          </cell>
          <cell r="X562">
            <v>-7.4</v>
          </cell>
          <cell r="Y562">
            <v>75.5</v>
          </cell>
          <cell r="Z562">
            <v>-8.5</v>
          </cell>
          <cell r="AA562">
            <v>93.8</v>
          </cell>
          <cell r="AB562">
            <v>376.1</v>
          </cell>
          <cell r="AC562">
            <v>10.7</v>
          </cell>
          <cell r="AD562">
            <v>5250</v>
          </cell>
        </row>
        <row r="563">
          <cell r="B563" t="str">
            <v>医療業</v>
          </cell>
          <cell r="C563">
            <v>86.4</v>
          </cell>
          <cell r="D563">
            <v>5.2</v>
          </cell>
          <cell r="E563">
            <v>104.5</v>
          </cell>
          <cell r="F563">
            <v>5.3</v>
          </cell>
          <cell r="G563">
            <v>102.3</v>
          </cell>
          <cell r="H563">
            <v>7.2</v>
          </cell>
          <cell r="I563">
            <v>102</v>
          </cell>
          <cell r="J563">
            <v>0.2</v>
          </cell>
          <cell r="K563">
            <v>101.7</v>
          </cell>
          <cell r="L563">
            <v>0.5</v>
          </cell>
          <cell r="M563">
            <v>111.5</v>
          </cell>
          <cell r="N563">
            <v>-8</v>
          </cell>
          <cell r="O563">
            <v>84.9</v>
          </cell>
          <cell r="P563">
            <v>3.8</v>
          </cell>
          <cell r="Q563" t="str">
            <v>-</v>
          </cell>
          <cell r="R563" t="str">
            <v>-</v>
          </cell>
          <cell r="S563">
            <v>6.26</v>
          </cell>
          <cell r="T563">
            <v>-1.75</v>
          </cell>
          <cell r="U563">
            <v>3.08</v>
          </cell>
          <cell r="V563">
            <v>0.55000000000000004</v>
          </cell>
          <cell r="W563">
            <v>82.2</v>
          </cell>
          <cell r="X563">
            <v>1.2</v>
          </cell>
          <cell r="Y563">
            <v>99.4</v>
          </cell>
          <cell r="Z563">
            <v>1.3</v>
          </cell>
          <cell r="AA563">
            <v>171.5</v>
          </cell>
          <cell r="AB563">
            <v>-19.2</v>
          </cell>
          <cell r="AC563">
            <v>0</v>
          </cell>
          <cell r="AD563">
            <v>-100</v>
          </cell>
        </row>
        <row r="564">
          <cell r="B564" t="str">
            <v>Ｐ一括分</v>
          </cell>
          <cell r="C564">
            <v>90.9</v>
          </cell>
          <cell r="D564">
            <v>1.7</v>
          </cell>
          <cell r="E564">
            <v>109</v>
          </cell>
          <cell r="F564">
            <v>0.1</v>
          </cell>
          <cell r="G564">
            <v>109.3</v>
          </cell>
          <cell r="H564">
            <v>0</v>
          </cell>
          <cell r="I564">
            <v>104.1</v>
          </cell>
          <cell r="J564">
            <v>2.2000000000000002</v>
          </cell>
          <cell r="K564">
            <v>104.3</v>
          </cell>
          <cell r="L564">
            <v>2.5</v>
          </cell>
          <cell r="M564">
            <v>96</v>
          </cell>
          <cell r="N564">
            <v>-5.9</v>
          </cell>
          <cell r="O564">
            <v>108.8</v>
          </cell>
          <cell r="P564">
            <v>-1.3</v>
          </cell>
          <cell r="Q564" t="str">
            <v>-</v>
          </cell>
          <cell r="R564" t="str">
            <v>-</v>
          </cell>
          <cell r="S564">
            <v>4.6900000000000004</v>
          </cell>
          <cell r="T564">
            <v>-6.37</v>
          </cell>
          <cell r="U564">
            <v>3.96</v>
          </cell>
          <cell r="V564">
            <v>-5.47</v>
          </cell>
          <cell r="W564">
            <v>86.5</v>
          </cell>
          <cell r="X564">
            <v>-2.1</v>
          </cell>
          <cell r="Y564">
            <v>103.7</v>
          </cell>
          <cell r="Z564">
            <v>-3.7</v>
          </cell>
          <cell r="AA564">
            <v>100.2</v>
          </cell>
          <cell r="AB564">
            <v>1.9</v>
          </cell>
          <cell r="AC564">
            <v>8.6</v>
          </cell>
          <cell r="AD564">
            <v>975</v>
          </cell>
        </row>
        <row r="565">
          <cell r="B565" t="str">
            <v>職業紹介・派遣業</v>
          </cell>
          <cell r="C565">
            <v>102</v>
          </cell>
          <cell r="D565">
            <v>7.1</v>
          </cell>
          <cell r="E565">
            <v>104.1</v>
          </cell>
          <cell r="F565">
            <v>7.1</v>
          </cell>
          <cell r="G565">
            <v>105</v>
          </cell>
          <cell r="H565">
            <v>6.4</v>
          </cell>
          <cell r="I565">
            <v>107.1</v>
          </cell>
          <cell r="J565">
            <v>5.4</v>
          </cell>
          <cell r="K565">
            <v>107.9</v>
          </cell>
          <cell r="L565">
            <v>4.5999999999999996</v>
          </cell>
          <cell r="M565">
            <v>94.4</v>
          </cell>
          <cell r="N565">
            <v>21.8</v>
          </cell>
          <cell r="O565">
            <v>136.69999999999999</v>
          </cell>
          <cell r="P565">
            <v>8.4</v>
          </cell>
          <cell r="Q565" t="str">
            <v>-</v>
          </cell>
          <cell r="R565" t="str">
            <v>-</v>
          </cell>
          <cell r="S565">
            <v>6.74</v>
          </cell>
          <cell r="T565">
            <v>-1.46</v>
          </cell>
          <cell r="U565">
            <v>7.3</v>
          </cell>
          <cell r="V565">
            <v>-1.92</v>
          </cell>
          <cell r="W565">
            <v>97.1</v>
          </cell>
          <cell r="X565">
            <v>3.1</v>
          </cell>
          <cell r="Y565">
            <v>99</v>
          </cell>
          <cell r="Z565">
            <v>3</v>
          </cell>
          <cell r="AA565">
            <v>94.5</v>
          </cell>
          <cell r="AB565">
            <v>15.5</v>
          </cell>
          <cell r="AC565">
            <v>28.3</v>
          </cell>
          <cell r="AD565">
            <v>7.2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83.8</v>
          </cell>
          <cell r="D567">
            <v>7.2</v>
          </cell>
          <cell r="E567">
            <v>93.6</v>
          </cell>
          <cell r="F567">
            <v>3</v>
          </cell>
          <cell r="G567">
            <v>96</v>
          </cell>
          <cell r="H567">
            <v>4.7</v>
          </cell>
          <cell r="I567">
            <v>97.5</v>
          </cell>
          <cell r="J567">
            <v>-3.4</v>
          </cell>
          <cell r="K567">
            <v>97.9</v>
          </cell>
          <cell r="L567">
            <v>-4.0999999999999996</v>
          </cell>
          <cell r="M567">
            <v>92.5</v>
          </cell>
          <cell r="N567">
            <v>8.8000000000000007</v>
          </cell>
          <cell r="O567">
            <v>89.4</v>
          </cell>
          <cell r="P567">
            <v>-8.3000000000000007</v>
          </cell>
          <cell r="Q567" t="str">
            <v>-</v>
          </cell>
          <cell r="R567" t="str">
            <v>-</v>
          </cell>
          <cell r="S567">
            <v>6.99</v>
          </cell>
          <cell r="T567">
            <v>2.59</v>
          </cell>
          <cell r="U567">
            <v>5.66</v>
          </cell>
          <cell r="V567">
            <v>2.0099999999999998</v>
          </cell>
          <cell r="W567">
            <v>79.7</v>
          </cell>
          <cell r="X567">
            <v>3.1</v>
          </cell>
          <cell r="Y567">
            <v>89.1</v>
          </cell>
          <cell r="Z567">
            <v>-0.9</v>
          </cell>
          <cell r="AA567">
            <v>69.5</v>
          </cell>
          <cell r="AB567">
            <v>-16.2</v>
          </cell>
          <cell r="AC567">
            <v>25.4</v>
          </cell>
          <cell r="AD567">
            <v>807.1</v>
          </cell>
        </row>
        <row r="568">
          <cell r="B568" t="str">
            <v>特掲産業１</v>
          </cell>
          <cell r="C568">
            <v>72.3</v>
          </cell>
          <cell r="D568">
            <v>-11.4</v>
          </cell>
          <cell r="E568">
            <v>79.099999999999994</v>
          </cell>
          <cell r="F568">
            <v>-11.2</v>
          </cell>
          <cell r="G568">
            <v>80</v>
          </cell>
          <cell r="H568">
            <v>-13.4</v>
          </cell>
          <cell r="I568">
            <v>110.4</v>
          </cell>
          <cell r="J568">
            <v>5.3</v>
          </cell>
          <cell r="K568">
            <v>111.3</v>
          </cell>
          <cell r="L568">
            <v>5.7</v>
          </cell>
          <cell r="M568">
            <v>84.9</v>
          </cell>
          <cell r="N568">
            <v>-6.3</v>
          </cell>
          <cell r="O568">
            <v>123.8</v>
          </cell>
          <cell r="P568">
            <v>-18.100000000000001</v>
          </cell>
          <cell r="Q568" t="str">
            <v>-</v>
          </cell>
          <cell r="R568" t="str">
            <v>-</v>
          </cell>
          <cell r="S568">
            <v>33.49</v>
          </cell>
          <cell r="T568">
            <v>23.56</v>
          </cell>
          <cell r="U568">
            <v>1.06</v>
          </cell>
          <cell r="V568">
            <v>-5.16</v>
          </cell>
          <cell r="W568">
            <v>68.8</v>
          </cell>
          <cell r="X568">
            <v>-14.7</v>
          </cell>
          <cell r="Y568">
            <v>75.3</v>
          </cell>
          <cell r="Z568">
            <v>-14.5</v>
          </cell>
          <cell r="AA568">
            <v>67.400000000000006</v>
          </cell>
          <cell r="AB568">
            <v>49.1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88.8</v>
          </cell>
          <cell r="D569">
            <v>-0.8</v>
          </cell>
          <cell r="E569">
            <v>108.8</v>
          </cell>
          <cell r="F569">
            <v>-0.7</v>
          </cell>
          <cell r="G569">
            <v>132.5</v>
          </cell>
          <cell r="H569">
            <v>8.4</v>
          </cell>
          <cell r="I569">
            <v>79.3</v>
          </cell>
          <cell r="J569">
            <v>-12.8</v>
          </cell>
          <cell r="K569">
            <v>88.1</v>
          </cell>
          <cell r="L569">
            <v>-8.8000000000000007</v>
          </cell>
          <cell r="M569">
            <v>19.399999999999999</v>
          </cell>
          <cell r="N569">
            <v>-62.8</v>
          </cell>
          <cell r="O569">
            <v>95.5</v>
          </cell>
          <cell r="P569">
            <v>-11.2</v>
          </cell>
          <cell r="Q569" t="str">
            <v>-</v>
          </cell>
          <cell r="R569" t="str">
            <v>-</v>
          </cell>
          <cell r="S569">
            <v>0</v>
          </cell>
          <cell r="T569">
            <v>-0.23</v>
          </cell>
          <cell r="U569">
            <v>0.19</v>
          </cell>
          <cell r="V569">
            <v>-0.04</v>
          </cell>
          <cell r="W569">
            <v>84.5</v>
          </cell>
          <cell r="X569">
            <v>-4.5</v>
          </cell>
          <cell r="Y569">
            <v>103.5</v>
          </cell>
          <cell r="Z569">
            <v>-4.5</v>
          </cell>
          <cell r="AA569">
            <v>11.8</v>
          </cell>
          <cell r="AB569">
            <v>-79.8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101.5</v>
          </cell>
          <cell r="D582">
            <v>-5.6</v>
          </cell>
          <cell r="E582">
            <v>104.1</v>
          </cell>
          <cell r="F582">
            <v>-6</v>
          </cell>
          <cell r="G582">
            <v>104</v>
          </cell>
          <cell r="H582">
            <v>-5.3</v>
          </cell>
          <cell r="I582">
            <v>98.6</v>
          </cell>
          <cell r="J582">
            <v>-7.9</v>
          </cell>
          <cell r="K582">
            <v>98.3</v>
          </cell>
          <cell r="L582">
            <v>-8</v>
          </cell>
          <cell r="M582">
            <v>117.6</v>
          </cell>
          <cell r="N582">
            <v>0</v>
          </cell>
          <cell r="O582">
            <v>100.5</v>
          </cell>
          <cell r="P582">
            <v>9.6999999999999993</v>
          </cell>
          <cell r="Q582" t="str">
            <v>-</v>
          </cell>
          <cell r="R582" t="str">
            <v>-</v>
          </cell>
          <cell r="S582">
            <v>3.3</v>
          </cell>
          <cell r="T582">
            <v>-2.38</v>
          </cell>
          <cell r="U582">
            <v>5.5</v>
          </cell>
          <cell r="V582">
            <v>-0.24</v>
          </cell>
          <cell r="W582">
            <v>96.6</v>
          </cell>
          <cell r="X582">
            <v>-9.1</v>
          </cell>
          <cell r="Y582">
            <v>99</v>
          </cell>
          <cell r="Z582">
            <v>-9.6</v>
          </cell>
          <cell r="AA582">
            <v>112</v>
          </cell>
          <cell r="AB582">
            <v>-27.7</v>
          </cell>
          <cell r="AC582">
            <v>22.8</v>
          </cell>
          <cell r="AD582">
            <v>91.6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122.3</v>
          </cell>
          <cell r="D584">
            <v>5.5</v>
          </cell>
          <cell r="E584">
            <v>108</v>
          </cell>
          <cell r="F584">
            <v>-7.8</v>
          </cell>
          <cell r="G584">
            <v>108.2</v>
          </cell>
          <cell r="H584">
            <v>-6.1</v>
          </cell>
          <cell r="I584">
            <v>109</v>
          </cell>
          <cell r="J584">
            <v>-4.0999999999999996</v>
          </cell>
          <cell r="K584">
            <v>109.2</v>
          </cell>
          <cell r="L584">
            <v>-2.6</v>
          </cell>
          <cell r="M584">
            <v>66.7</v>
          </cell>
          <cell r="N584">
            <v>-87.5</v>
          </cell>
          <cell r="O584">
            <v>50.2</v>
          </cell>
          <cell r="P584">
            <v>59.4</v>
          </cell>
          <cell r="Q584" t="str">
            <v>-</v>
          </cell>
          <cell r="R584" t="str">
            <v>-</v>
          </cell>
          <cell r="S584">
            <v>0.74</v>
          </cell>
          <cell r="T584">
            <v>-2.0499999999999998</v>
          </cell>
          <cell r="U584">
            <v>1.48</v>
          </cell>
          <cell r="V584">
            <v>1.48</v>
          </cell>
          <cell r="W584">
            <v>116.4</v>
          </cell>
          <cell r="X584">
            <v>1.6</v>
          </cell>
          <cell r="Y584">
            <v>102.8</v>
          </cell>
          <cell r="Z584">
            <v>-11.3</v>
          </cell>
          <cell r="AA584">
            <v>73.7</v>
          </cell>
          <cell r="AB584">
            <v>-82.2</v>
          </cell>
          <cell r="AC584">
            <v>317.39999999999998</v>
          </cell>
          <cell r="AD584">
            <v>8252.6</v>
          </cell>
        </row>
        <row r="585">
          <cell r="B585" t="str">
            <v>製造業</v>
          </cell>
          <cell r="C585">
            <v>114</v>
          </cell>
          <cell r="D585">
            <v>6.3</v>
          </cell>
          <cell r="E585">
            <v>118.6</v>
          </cell>
          <cell r="F585">
            <v>6.5</v>
          </cell>
          <cell r="G585">
            <v>118.3</v>
          </cell>
          <cell r="H585">
            <v>7.5</v>
          </cell>
          <cell r="I585">
            <v>112.2</v>
          </cell>
          <cell r="J585">
            <v>6.9</v>
          </cell>
          <cell r="K585">
            <v>112.4</v>
          </cell>
          <cell r="L585">
            <v>7.3</v>
          </cell>
          <cell r="M585">
            <v>102.9</v>
          </cell>
          <cell r="N585">
            <v>-5.4</v>
          </cell>
          <cell r="O585">
            <v>101.2</v>
          </cell>
          <cell r="P585">
            <v>22.1</v>
          </cell>
          <cell r="Q585" t="str">
            <v>-</v>
          </cell>
          <cell r="R585" t="str">
            <v>-</v>
          </cell>
          <cell r="S585">
            <v>3.82</v>
          </cell>
          <cell r="T585">
            <v>-1.45</v>
          </cell>
          <cell r="U585">
            <v>1.38</v>
          </cell>
          <cell r="V585">
            <v>-3.75</v>
          </cell>
          <cell r="W585">
            <v>108.5</v>
          </cell>
          <cell r="X585">
            <v>2.4</v>
          </cell>
          <cell r="Y585">
            <v>112.8</v>
          </cell>
          <cell r="Z585">
            <v>2.4</v>
          </cell>
          <cell r="AA585">
            <v>130.80000000000001</v>
          </cell>
          <cell r="AB585">
            <v>-22.9</v>
          </cell>
          <cell r="AC585">
            <v>1.9</v>
          </cell>
          <cell r="AD585">
            <v>-67.2</v>
          </cell>
        </row>
        <row r="586">
          <cell r="B586" t="str">
            <v>電気・ガス・熱供給・水道業</v>
          </cell>
          <cell r="C586">
            <v>79</v>
          </cell>
          <cell r="D586">
            <v>-1.3</v>
          </cell>
          <cell r="E586">
            <v>87.4</v>
          </cell>
          <cell r="F586">
            <v>0</v>
          </cell>
          <cell r="G586">
            <v>87.4</v>
          </cell>
          <cell r="H586">
            <v>0.2</v>
          </cell>
          <cell r="I586">
            <v>98.6</v>
          </cell>
          <cell r="J586">
            <v>0.8</v>
          </cell>
          <cell r="K586">
            <v>98.8</v>
          </cell>
          <cell r="L586">
            <v>0.9</v>
          </cell>
          <cell r="M586">
            <v>25</v>
          </cell>
          <cell r="N586">
            <v>-50</v>
          </cell>
          <cell r="O586">
            <v>162.1</v>
          </cell>
          <cell r="P586">
            <v>-30.9</v>
          </cell>
          <cell r="Q586" t="str">
            <v>-</v>
          </cell>
          <cell r="R586" t="str">
            <v>-</v>
          </cell>
          <cell r="S586">
            <v>42.06</v>
          </cell>
          <cell r="T586">
            <v>24.19</v>
          </cell>
          <cell r="U586">
            <v>19.84</v>
          </cell>
          <cell r="V586">
            <v>-2.71</v>
          </cell>
          <cell r="W586">
            <v>75.2</v>
          </cell>
          <cell r="X586">
            <v>-4.9000000000000004</v>
          </cell>
          <cell r="Y586">
            <v>83.2</v>
          </cell>
          <cell r="Z586">
            <v>-3.7</v>
          </cell>
          <cell r="AA586">
            <v>82.5</v>
          </cell>
          <cell r="AB586">
            <v>-34.299999999999997</v>
          </cell>
          <cell r="AC586">
            <v>0</v>
          </cell>
          <cell r="AD586">
            <v>-100</v>
          </cell>
        </row>
        <row r="587">
          <cell r="B587" t="str">
            <v>情報通信業</v>
          </cell>
          <cell r="C587">
            <v>100.5</v>
          </cell>
          <cell r="D587">
            <v>12</v>
          </cell>
          <cell r="E587">
            <v>97.3</v>
          </cell>
          <cell r="F587">
            <v>7.9</v>
          </cell>
          <cell r="G587">
            <v>98.7</v>
          </cell>
          <cell r="H587">
            <v>26.1</v>
          </cell>
          <cell r="I587">
            <v>93.4</v>
          </cell>
          <cell r="J587">
            <v>11.9</v>
          </cell>
          <cell r="K587">
            <v>92.5</v>
          </cell>
          <cell r="L587">
            <v>24.3</v>
          </cell>
          <cell r="M587">
            <v>161.5</v>
          </cell>
          <cell r="N587">
            <v>-78.099999999999994</v>
          </cell>
          <cell r="O587">
            <v>13.9</v>
          </cell>
          <cell r="P587">
            <v>-21.9</v>
          </cell>
          <cell r="Q587" t="str">
            <v>-</v>
          </cell>
          <cell r="R587" t="str">
            <v>-</v>
          </cell>
          <cell r="S587">
            <v>4.05</v>
          </cell>
          <cell r="T587">
            <v>-18.579999999999998</v>
          </cell>
          <cell r="U587">
            <v>6.36</v>
          </cell>
          <cell r="V587">
            <v>-3.11</v>
          </cell>
          <cell r="W587">
            <v>95.6</v>
          </cell>
          <cell r="X587">
            <v>7.8</v>
          </cell>
          <cell r="Y587">
            <v>92.6</v>
          </cell>
          <cell r="Z587">
            <v>3.8</v>
          </cell>
          <cell r="AA587">
            <v>35.5</v>
          </cell>
          <cell r="AB587">
            <v>-94.2</v>
          </cell>
          <cell r="AC587">
            <v>69.3</v>
          </cell>
          <cell r="AD587">
            <v>182.9</v>
          </cell>
        </row>
        <row r="588">
          <cell r="B588" t="str">
            <v>運輸業，郵便業</v>
          </cell>
          <cell r="C588">
            <v>83.2</v>
          </cell>
          <cell r="D588">
            <v>-21.2</v>
          </cell>
          <cell r="E588">
            <v>85.4</v>
          </cell>
          <cell r="F588">
            <v>-21.1</v>
          </cell>
          <cell r="G588">
            <v>91.8</v>
          </cell>
          <cell r="H588">
            <v>-18.7</v>
          </cell>
          <cell r="I588">
            <v>63.2</v>
          </cell>
          <cell r="J588">
            <v>-38.5</v>
          </cell>
          <cell r="K588">
            <v>66.2</v>
          </cell>
          <cell r="L588">
            <v>-36.799999999999997</v>
          </cell>
          <cell r="M588">
            <v>2.2000000000000002</v>
          </cell>
          <cell r="N588">
            <v>-96.4</v>
          </cell>
          <cell r="O588">
            <v>58.9</v>
          </cell>
          <cell r="P588">
            <v>-26.4</v>
          </cell>
          <cell r="Q588" t="str">
            <v>-</v>
          </cell>
          <cell r="R588" t="str">
            <v>-</v>
          </cell>
          <cell r="S588">
            <v>0</v>
          </cell>
          <cell r="T588">
            <v>-1.01</v>
          </cell>
          <cell r="U588">
            <v>10.26</v>
          </cell>
          <cell r="V588">
            <v>5.22</v>
          </cell>
          <cell r="W588">
            <v>79.2</v>
          </cell>
          <cell r="X588">
            <v>-24.2</v>
          </cell>
          <cell r="Y588">
            <v>81.3</v>
          </cell>
          <cell r="Z588">
            <v>-24</v>
          </cell>
          <cell r="AA588">
            <v>3</v>
          </cell>
          <cell r="AB588">
            <v>-93.8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112.8</v>
          </cell>
          <cell r="D589">
            <v>0.5</v>
          </cell>
          <cell r="E589">
            <v>114.7</v>
          </cell>
          <cell r="F589">
            <v>0.9</v>
          </cell>
          <cell r="G589">
            <v>113.1</v>
          </cell>
          <cell r="H589">
            <v>0.4</v>
          </cell>
          <cell r="I589">
            <v>101.4</v>
          </cell>
          <cell r="J589">
            <v>-2</v>
          </cell>
          <cell r="K589">
            <v>99.8</v>
          </cell>
          <cell r="L589">
            <v>-2.9</v>
          </cell>
          <cell r="M589">
            <v>206.7</v>
          </cell>
          <cell r="N589">
            <v>40.9</v>
          </cell>
          <cell r="O589">
            <v>112.6</v>
          </cell>
          <cell r="P589">
            <v>5.3</v>
          </cell>
          <cell r="Q589" t="str">
            <v>-</v>
          </cell>
          <cell r="R589" t="str">
            <v>-</v>
          </cell>
          <cell r="S589">
            <v>2.2000000000000002</v>
          </cell>
          <cell r="T589">
            <v>-3.56</v>
          </cell>
          <cell r="U589">
            <v>5.24</v>
          </cell>
          <cell r="V589">
            <v>1.78</v>
          </cell>
          <cell r="W589">
            <v>107.3</v>
          </cell>
          <cell r="X589">
            <v>-3.3</v>
          </cell>
          <cell r="Y589">
            <v>109.1</v>
          </cell>
          <cell r="Z589">
            <v>-3</v>
          </cell>
          <cell r="AA589">
            <v>234.4</v>
          </cell>
          <cell r="AB589">
            <v>26.4</v>
          </cell>
          <cell r="AC589">
            <v>1.3</v>
          </cell>
          <cell r="AD589">
            <v>-94.9</v>
          </cell>
        </row>
        <row r="590">
          <cell r="B590" t="str">
            <v>金融業，保険業</v>
          </cell>
          <cell r="C590">
            <v>105.5</v>
          </cell>
          <cell r="D590">
            <v>-1.3</v>
          </cell>
          <cell r="E590">
            <v>107.5</v>
          </cell>
          <cell r="F590">
            <v>-1.3</v>
          </cell>
          <cell r="G590">
            <v>108.9</v>
          </cell>
          <cell r="H590">
            <v>3.6</v>
          </cell>
          <cell r="I590">
            <v>97.1</v>
          </cell>
          <cell r="J590">
            <v>12.6</v>
          </cell>
          <cell r="K590">
            <v>98.4</v>
          </cell>
          <cell r="L590">
            <v>19.3</v>
          </cell>
          <cell r="M590">
            <v>13.6</v>
          </cell>
          <cell r="N590">
            <v>-94.7</v>
          </cell>
          <cell r="O590">
            <v>204.4</v>
          </cell>
          <cell r="P590">
            <v>45.7</v>
          </cell>
          <cell r="Q590" t="str">
            <v>-</v>
          </cell>
          <cell r="R590" t="str">
            <v>-</v>
          </cell>
          <cell r="S590">
            <v>0</v>
          </cell>
          <cell r="T590">
            <v>-9.6199999999999992</v>
          </cell>
          <cell r="U590">
            <v>0</v>
          </cell>
          <cell r="V590">
            <v>-5.0599999999999996</v>
          </cell>
          <cell r="W590">
            <v>100.4</v>
          </cell>
          <cell r="X590">
            <v>-5</v>
          </cell>
          <cell r="Y590">
            <v>102.3</v>
          </cell>
          <cell r="Z590">
            <v>-5</v>
          </cell>
          <cell r="AA590">
            <v>8</v>
          </cell>
          <cell r="AB590">
            <v>-97.9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139.4</v>
          </cell>
          <cell r="D591">
            <v>-6</v>
          </cell>
          <cell r="E591">
            <v>139.80000000000001</v>
          </cell>
          <cell r="F591">
            <v>-6</v>
          </cell>
          <cell r="G591">
            <v>144</v>
          </cell>
          <cell r="H591">
            <v>-2.7</v>
          </cell>
          <cell r="I591">
            <v>73.099999999999994</v>
          </cell>
          <cell r="J591">
            <v>-41.8</v>
          </cell>
          <cell r="K591">
            <v>74.2</v>
          </cell>
          <cell r="L591">
            <v>-39.9</v>
          </cell>
          <cell r="M591">
            <v>0</v>
          </cell>
          <cell r="N591">
            <v>-100</v>
          </cell>
          <cell r="O591">
            <v>105.8</v>
          </cell>
          <cell r="P591">
            <v>120.4</v>
          </cell>
          <cell r="Q591" t="str">
            <v>-</v>
          </cell>
          <cell r="R591" t="str">
            <v>-</v>
          </cell>
          <cell r="S591">
            <v>0.19</v>
          </cell>
          <cell r="T591">
            <v>-1.27</v>
          </cell>
          <cell r="U591">
            <v>8.65</v>
          </cell>
          <cell r="V591">
            <v>3.72</v>
          </cell>
          <cell r="W591">
            <v>132.6</v>
          </cell>
          <cell r="X591">
            <v>-9.6</v>
          </cell>
          <cell r="Y591">
            <v>133</v>
          </cell>
          <cell r="Z591">
            <v>-9.6</v>
          </cell>
          <cell r="AA591">
            <v>0</v>
          </cell>
          <cell r="AB591">
            <v>-100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109</v>
          </cell>
          <cell r="D592">
            <v>16.5</v>
          </cell>
          <cell r="E592">
            <v>101</v>
          </cell>
          <cell r="F592">
            <v>1.2</v>
          </cell>
          <cell r="G592">
            <v>103.3</v>
          </cell>
          <cell r="H592">
            <v>2.9</v>
          </cell>
          <cell r="I592">
            <v>98.1</v>
          </cell>
          <cell r="J592">
            <v>10</v>
          </cell>
          <cell r="K592">
            <v>96.4</v>
          </cell>
          <cell r="L592">
            <v>8.4</v>
          </cell>
          <cell r="M592">
            <v>176</v>
          </cell>
          <cell r="N592">
            <v>69.2</v>
          </cell>
          <cell r="O592">
            <v>62.5</v>
          </cell>
          <cell r="P592">
            <v>-41.2</v>
          </cell>
          <cell r="Q592" t="str">
            <v>-</v>
          </cell>
          <cell r="R592" t="str">
            <v>-</v>
          </cell>
          <cell r="S592">
            <v>11.2</v>
          </cell>
          <cell r="T592">
            <v>-4.28</v>
          </cell>
          <cell r="U592">
            <v>0.69</v>
          </cell>
          <cell r="V592">
            <v>-3.41</v>
          </cell>
          <cell r="W592">
            <v>103.7</v>
          </cell>
          <cell r="X592">
            <v>12</v>
          </cell>
          <cell r="Y592">
            <v>96.1</v>
          </cell>
          <cell r="Z592">
            <v>-2.6</v>
          </cell>
          <cell r="AA592">
            <v>0.2</v>
          </cell>
          <cell r="AB592">
            <v>-99.7</v>
          </cell>
          <cell r="AC592">
            <v>96</v>
          </cell>
          <cell r="AD592">
            <v>0</v>
          </cell>
        </row>
        <row r="593">
          <cell r="B593" t="str">
            <v>宿泊業，飲食サービス業</v>
          </cell>
          <cell r="C593">
            <v>107.9</v>
          </cell>
          <cell r="D593">
            <v>-11</v>
          </cell>
          <cell r="E593">
            <v>108.6</v>
          </cell>
          <cell r="F593">
            <v>-11</v>
          </cell>
          <cell r="G593">
            <v>108.2</v>
          </cell>
          <cell r="H593">
            <v>-11.7</v>
          </cell>
          <cell r="I593">
            <v>107.6</v>
          </cell>
          <cell r="J593">
            <v>-11.5</v>
          </cell>
          <cell r="K593">
            <v>106</v>
          </cell>
          <cell r="L593">
            <v>-12.2</v>
          </cell>
          <cell r="M593">
            <v>185.7</v>
          </cell>
          <cell r="N593">
            <v>13</v>
          </cell>
          <cell r="O593">
            <v>100.9</v>
          </cell>
          <cell r="P593">
            <v>21.6</v>
          </cell>
          <cell r="Q593" t="str">
            <v>-</v>
          </cell>
          <cell r="R593" t="str">
            <v>-</v>
          </cell>
          <cell r="S593">
            <v>1.61</v>
          </cell>
          <cell r="T593">
            <v>-2.89</v>
          </cell>
          <cell r="U593">
            <v>6.33</v>
          </cell>
          <cell r="V593">
            <v>-2.37</v>
          </cell>
          <cell r="W593">
            <v>102.7</v>
          </cell>
          <cell r="X593">
            <v>-14.4</v>
          </cell>
          <cell r="Y593">
            <v>103.3</v>
          </cell>
          <cell r="Z593">
            <v>-14.4</v>
          </cell>
          <cell r="AA593">
            <v>126</v>
          </cell>
          <cell r="AB593">
            <v>33.5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79.8</v>
          </cell>
          <cell r="D594">
            <v>-37</v>
          </cell>
          <cell r="E594">
            <v>80.099999999999994</v>
          </cell>
          <cell r="F594">
            <v>-36.700000000000003</v>
          </cell>
          <cell r="G594">
            <v>81.900000000000006</v>
          </cell>
          <cell r="H594">
            <v>-35.5</v>
          </cell>
          <cell r="I594">
            <v>75.3</v>
          </cell>
          <cell r="J594">
            <v>-41.4</v>
          </cell>
          <cell r="K594">
            <v>74.3</v>
          </cell>
          <cell r="L594">
            <v>-41.4</v>
          </cell>
          <cell r="M594">
            <v>175</v>
          </cell>
          <cell r="N594">
            <v>-39.1</v>
          </cell>
          <cell r="O594">
            <v>58.6</v>
          </cell>
          <cell r="P594">
            <v>-4.9000000000000004</v>
          </cell>
          <cell r="Q594" t="str">
            <v>-</v>
          </cell>
          <cell r="R594" t="str">
            <v>-</v>
          </cell>
          <cell r="S594">
            <v>2.81</v>
          </cell>
          <cell r="T594">
            <v>-1.45</v>
          </cell>
          <cell r="U594">
            <v>10.23</v>
          </cell>
          <cell r="V594">
            <v>4.8899999999999997</v>
          </cell>
          <cell r="W594">
            <v>75.900000000000006</v>
          </cell>
          <cell r="X594">
            <v>-39.4</v>
          </cell>
          <cell r="Y594">
            <v>76.2</v>
          </cell>
          <cell r="Z594">
            <v>-39.1</v>
          </cell>
          <cell r="AA594">
            <v>25.8</v>
          </cell>
          <cell r="AB594">
            <v>-77.3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130.4</v>
          </cell>
          <cell r="D595">
            <v>11.4</v>
          </cell>
          <cell r="E595">
            <v>134.6</v>
          </cell>
          <cell r="F595">
            <v>11.4</v>
          </cell>
          <cell r="G595">
            <v>134.80000000000001</v>
          </cell>
          <cell r="H595">
            <v>11.5</v>
          </cell>
          <cell r="I595">
            <v>148</v>
          </cell>
          <cell r="J595">
            <v>3.9</v>
          </cell>
          <cell r="K595">
            <v>148.30000000000001</v>
          </cell>
          <cell r="L595">
            <v>4.0999999999999996</v>
          </cell>
          <cell r="M595">
            <v>75</v>
          </cell>
          <cell r="N595">
            <v>-25</v>
          </cell>
          <cell r="O595">
            <v>101.3</v>
          </cell>
          <cell r="P595">
            <v>12.2</v>
          </cell>
          <cell r="Q595" t="str">
            <v>-</v>
          </cell>
          <cell r="R595" t="str">
            <v>-</v>
          </cell>
          <cell r="S595">
            <v>9.3000000000000007</v>
          </cell>
          <cell r="T595">
            <v>-1.77</v>
          </cell>
          <cell r="U595">
            <v>11.13</v>
          </cell>
          <cell r="V595">
            <v>-1.21</v>
          </cell>
          <cell r="W595">
            <v>124.1</v>
          </cell>
          <cell r="X595">
            <v>7.2</v>
          </cell>
          <cell r="Y595">
            <v>128.1</v>
          </cell>
          <cell r="Z595">
            <v>7.2</v>
          </cell>
          <cell r="AA595">
            <v>93.4</v>
          </cell>
          <cell r="AB595">
            <v>-8.1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83.2</v>
          </cell>
          <cell r="D596">
            <v>-10.9</v>
          </cell>
          <cell r="E596">
            <v>87.1</v>
          </cell>
          <cell r="F596">
            <v>-12.5</v>
          </cell>
          <cell r="G596">
            <v>86.9</v>
          </cell>
          <cell r="H596">
            <v>-10.6</v>
          </cell>
          <cell r="I596">
            <v>87.1</v>
          </cell>
          <cell r="J596">
            <v>-12.8</v>
          </cell>
          <cell r="K596">
            <v>87.5</v>
          </cell>
          <cell r="L596">
            <v>-12.9</v>
          </cell>
          <cell r="M596">
            <v>53.8</v>
          </cell>
          <cell r="N596">
            <v>0</v>
          </cell>
          <cell r="O596">
            <v>96.4</v>
          </cell>
          <cell r="P596">
            <v>5.0999999999999996</v>
          </cell>
          <cell r="Q596" t="str">
            <v>-</v>
          </cell>
          <cell r="R596" t="str">
            <v>-</v>
          </cell>
          <cell r="S596">
            <v>3.49</v>
          </cell>
          <cell r="T596">
            <v>-1.87</v>
          </cell>
          <cell r="U596">
            <v>3.17</v>
          </cell>
          <cell r="V596">
            <v>-1.78</v>
          </cell>
          <cell r="W596">
            <v>79.2</v>
          </cell>
          <cell r="X596">
            <v>-14.3</v>
          </cell>
          <cell r="Y596">
            <v>82.9</v>
          </cell>
          <cell r="Z596">
            <v>-15.8</v>
          </cell>
          <cell r="AA596">
            <v>98.4</v>
          </cell>
          <cell r="AB596">
            <v>-56.8</v>
          </cell>
          <cell r="AC596">
            <v>24.9</v>
          </cell>
          <cell r="AD596">
            <v>1031.8</v>
          </cell>
        </row>
        <row r="597">
          <cell r="B597" t="str">
            <v>複合サービス事業</v>
          </cell>
          <cell r="C597">
            <v>112.1</v>
          </cell>
          <cell r="D597">
            <v>23.2</v>
          </cell>
          <cell r="E597">
            <v>119.6</v>
          </cell>
          <cell r="F597">
            <v>28.7</v>
          </cell>
          <cell r="G597">
            <v>123.2</v>
          </cell>
          <cell r="H597">
            <v>29.8</v>
          </cell>
          <cell r="I597">
            <v>111.5</v>
          </cell>
          <cell r="J597">
            <v>24.7</v>
          </cell>
          <cell r="K597">
            <v>114.3</v>
          </cell>
          <cell r="L597">
            <v>24.9</v>
          </cell>
          <cell r="M597">
            <v>9.6999999999999993</v>
          </cell>
          <cell r="N597">
            <v>-24.8</v>
          </cell>
          <cell r="O597">
            <v>194.5</v>
          </cell>
          <cell r="P597">
            <v>36.9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106.7</v>
          </cell>
          <cell r="X597">
            <v>18.600000000000001</v>
          </cell>
          <cell r="Y597">
            <v>113.8</v>
          </cell>
          <cell r="Z597">
            <v>23.8</v>
          </cell>
          <cell r="AA597">
            <v>1.7</v>
          </cell>
          <cell r="AB597">
            <v>-92.9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91.6</v>
          </cell>
          <cell r="D598">
            <v>-4.3</v>
          </cell>
          <cell r="E598">
            <v>94.5</v>
          </cell>
          <cell r="F598">
            <v>-2.4</v>
          </cell>
          <cell r="G598">
            <v>94.9</v>
          </cell>
          <cell r="H598">
            <v>-1.9</v>
          </cell>
          <cell r="I598">
            <v>90.5</v>
          </cell>
          <cell r="J598">
            <v>-5.6</v>
          </cell>
          <cell r="K598">
            <v>91.8</v>
          </cell>
          <cell r="L598">
            <v>-4.7</v>
          </cell>
          <cell r="M598">
            <v>51.6</v>
          </cell>
          <cell r="N598">
            <v>-40.799999999999997</v>
          </cell>
          <cell r="O598">
            <v>109.5</v>
          </cell>
          <cell r="P598">
            <v>8.4</v>
          </cell>
          <cell r="Q598" t="str">
            <v>-</v>
          </cell>
          <cell r="R598" t="str">
            <v>-</v>
          </cell>
          <cell r="S598">
            <v>9.06</v>
          </cell>
          <cell r="T598">
            <v>2.4300000000000002</v>
          </cell>
          <cell r="U598">
            <v>9.7100000000000009</v>
          </cell>
          <cell r="V598">
            <v>1.8</v>
          </cell>
          <cell r="W598">
            <v>87.2</v>
          </cell>
          <cell r="X598">
            <v>-7.9</v>
          </cell>
          <cell r="Y598">
            <v>89.9</v>
          </cell>
          <cell r="Z598">
            <v>-6.1</v>
          </cell>
          <cell r="AA598">
            <v>84.7</v>
          </cell>
          <cell r="AB598">
            <v>-15.4</v>
          </cell>
          <cell r="AC598">
            <v>1.2</v>
          </cell>
          <cell r="AD598">
            <v>-98</v>
          </cell>
        </row>
        <row r="599">
          <cell r="B599" t="str">
            <v>食料品・たばこ</v>
          </cell>
          <cell r="C599">
            <v>104.2</v>
          </cell>
          <cell r="D599">
            <v>-3.8</v>
          </cell>
          <cell r="E599">
            <v>108.3</v>
          </cell>
          <cell r="F599">
            <v>-3.6</v>
          </cell>
          <cell r="G599">
            <v>109</v>
          </cell>
          <cell r="H599">
            <v>-2.7</v>
          </cell>
          <cell r="I599">
            <v>106.1</v>
          </cell>
          <cell r="J599">
            <v>1.6</v>
          </cell>
          <cell r="K599">
            <v>107.9</v>
          </cell>
          <cell r="L599">
            <v>2.4</v>
          </cell>
          <cell r="M599">
            <v>65.2</v>
          </cell>
          <cell r="N599">
            <v>-21.1</v>
          </cell>
          <cell r="O599">
            <v>110</v>
          </cell>
          <cell r="P599">
            <v>17.399999999999999</v>
          </cell>
          <cell r="Q599" t="str">
            <v>-</v>
          </cell>
          <cell r="R599" t="str">
            <v>-</v>
          </cell>
          <cell r="S599">
            <v>4.42</v>
          </cell>
          <cell r="T599">
            <v>-1.1100000000000001</v>
          </cell>
          <cell r="U599">
            <v>1.03</v>
          </cell>
          <cell r="V599">
            <v>-3.4</v>
          </cell>
          <cell r="W599">
            <v>99.1</v>
          </cell>
          <cell r="X599">
            <v>-7.5</v>
          </cell>
          <cell r="Y599">
            <v>103</v>
          </cell>
          <cell r="Z599">
            <v>-7.3</v>
          </cell>
          <cell r="AA599">
            <v>87.2</v>
          </cell>
          <cell r="AB599">
            <v>-28.9</v>
          </cell>
          <cell r="AC599">
            <v>0</v>
          </cell>
          <cell r="AD599">
            <v>-100</v>
          </cell>
        </row>
        <row r="600">
          <cell r="B600" t="str">
            <v>繊維工業</v>
          </cell>
          <cell r="C600">
            <v>122.3</v>
          </cell>
          <cell r="D600">
            <v>66.400000000000006</v>
          </cell>
          <cell r="E600">
            <v>130.6</v>
          </cell>
          <cell r="F600">
            <v>66.400000000000006</v>
          </cell>
          <cell r="G600">
            <v>126.3</v>
          </cell>
          <cell r="H600">
            <v>59.7</v>
          </cell>
          <cell r="I600">
            <v>119.1</v>
          </cell>
          <cell r="J600">
            <v>53.1</v>
          </cell>
          <cell r="K600">
            <v>116.6</v>
          </cell>
          <cell r="L600">
            <v>49.1</v>
          </cell>
          <cell r="M600">
            <v>600</v>
          </cell>
          <cell r="N600">
            <v>0</v>
          </cell>
          <cell r="O600">
            <v>68.8</v>
          </cell>
          <cell r="P600">
            <v>304.7</v>
          </cell>
          <cell r="Q600" t="str">
            <v>-</v>
          </cell>
          <cell r="R600" t="str">
            <v>-</v>
          </cell>
          <cell r="S600">
            <v>1.68</v>
          </cell>
          <cell r="T600">
            <v>-1.58</v>
          </cell>
          <cell r="U600">
            <v>3.63</v>
          </cell>
          <cell r="V600">
            <v>-6.15</v>
          </cell>
          <cell r="W600">
            <v>116.4</v>
          </cell>
          <cell r="X600">
            <v>60.1</v>
          </cell>
          <cell r="Y600">
            <v>124.3</v>
          </cell>
          <cell r="Z600">
            <v>60.2</v>
          </cell>
          <cell r="AA600">
            <v>753.8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221.3</v>
          </cell>
          <cell r="D601">
            <v>21.9</v>
          </cell>
          <cell r="E601">
            <v>226.8</v>
          </cell>
          <cell r="F601">
            <v>21</v>
          </cell>
          <cell r="G601">
            <v>229.9</v>
          </cell>
          <cell r="H601">
            <v>22.4</v>
          </cell>
          <cell r="I601">
            <v>193.4</v>
          </cell>
          <cell r="J601">
            <v>13.8</v>
          </cell>
          <cell r="K601">
            <v>189.9</v>
          </cell>
          <cell r="L601">
            <v>11.4</v>
          </cell>
          <cell r="M601">
            <v>400</v>
          </cell>
          <cell r="N601">
            <v>193.3</v>
          </cell>
          <cell r="O601">
            <v>273.3</v>
          </cell>
          <cell r="P601">
            <v>321.8</v>
          </cell>
          <cell r="Q601" t="str">
            <v>-</v>
          </cell>
          <cell r="R601" t="str">
            <v>-</v>
          </cell>
          <cell r="S601">
            <v>0.78</v>
          </cell>
          <cell r="T601">
            <v>0.78</v>
          </cell>
          <cell r="U601">
            <v>0</v>
          </cell>
          <cell r="V601">
            <v>-8.93</v>
          </cell>
          <cell r="W601">
            <v>210.6</v>
          </cell>
          <cell r="X601">
            <v>17.3</v>
          </cell>
          <cell r="Y601">
            <v>215.8</v>
          </cell>
          <cell r="Z601">
            <v>16.399999999999999</v>
          </cell>
          <cell r="AA601">
            <v>78.7</v>
          </cell>
          <cell r="AB601">
            <v>-52.4</v>
          </cell>
          <cell r="AC601">
            <v>16.899999999999999</v>
          </cell>
          <cell r="AD601">
            <v>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69.5</v>
          </cell>
          <cell r="D603">
            <v>-4.5</v>
          </cell>
          <cell r="E603">
            <v>84.5</v>
          </cell>
          <cell r="F603">
            <v>-4.5999999999999996</v>
          </cell>
          <cell r="G603">
            <v>84.6</v>
          </cell>
          <cell r="H603">
            <v>-4.5</v>
          </cell>
          <cell r="I603">
            <v>89.4</v>
          </cell>
          <cell r="J603">
            <v>6.2</v>
          </cell>
          <cell r="K603">
            <v>90</v>
          </cell>
          <cell r="L603">
            <v>6.3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66.099999999999994</v>
          </cell>
          <cell r="X603">
            <v>-8.1999999999999993</v>
          </cell>
          <cell r="Y603">
            <v>80.400000000000006</v>
          </cell>
          <cell r="Z603">
            <v>-8.1999999999999993</v>
          </cell>
          <cell r="AA603">
            <v>0</v>
          </cell>
          <cell r="AB603">
            <v>-100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86.2</v>
          </cell>
          <cell r="D604">
            <v>4.5999999999999996</v>
          </cell>
          <cell r="E604">
            <v>100.4</v>
          </cell>
          <cell r="F604">
            <v>4.7</v>
          </cell>
          <cell r="G604">
            <v>102.9</v>
          </cell>
          <cell r="H604">
            <v>5.4</v>
          </cell>
          <cell r="I604">
            <v>89.4</v>
          </cell>
          <cell r="J604">
            <v>-0.4</v>
          </cell>
          <cell r="K604">
            <v>91.4</v>
          </cell>
          <cell r="L604">
            <v>0.3</v>
          </cell>
          <cell r="M604">
            <v>8.8000000000000007</v>
          </cell>
          <cell r="N604">
            <v>-75.099999999999994</v>
          </cell>
          <cell r="O604">
            <v>148.30000000000001</v>
          </cell>
          <cell r="P604">
            <v>1.1000000000000001</v>
          </cell>
          <cell r="Q604" t="str">
            <v>-</v>
          </cell>
          <cell r="R604" t="str">
            <v>-</v>
          </cell>
          <cell r="S604">
            <v>2.2999999999999998</v>
          </cell>
          <cell r="T604">
            <v>2.2999999999999998</v>
          </cell>
          <cell r="U604">
            <v>0</v>
          </cell>
          <cell r="V604">
            <v>0</v>
          </cell>
          <cell r="W604">
            <v>82</v>
          </cell>
          <cell r="X604">
            <v>0.6</v>
          </cell>
          <cell r="Y604">
            <v>95.5</v>
          </cell>
          <cell r="Z604">
            <v>0.6</v>
          </cell>
          <cell r="AA604">
            <v>8</v>
          </cell>
          <cell r="AB604">
            <v>-76.599999999999994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118.9</v>
          </cell>
          <cell r="D605">
            <v>88.1</v>
          </cell>
          <cell r="E605">
            <v>129</v>
          </cell>
          <cell r="F605">
            <v>88</v>
          </cell>
          <cell r="G605">
            <v>130.30000000000001</v>
          </cell>
          <cell r="H605">
            <v>89.9</v>
          </cell>
          <cell r="I605">
            <v>109.3</v>
          </cell>
          <cell r="J605">
            <v>47.7</v>
          </cell>
          <cell r="K605">
            <v>109.6</v>
          </cell>
          <cell r="L605">
            <v>49.9</v>
          </cell>
          <cell r="M605">
            <v>45.5</v>
          </cell>
          <cell r="N605">
            <v>-68.7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-16.670000000000002</v>
          </cell>
          <cell r="U605">
            <v>0</v>
          </cell>
          <cell r="V605">
            <v>-13.89</v>
          </cell>
          <cell r="W605">
            <v>113.1</v>
          </cell>
          <cell r="X605">
            <v>81</v>
          </cell>
          <cell r="Y605">
            <v>122.7</v>
          </cell>
          <cell r="Z605">
            <v>80.7</v>
          </cell>
          <cell r="AA605">
            <v>72.7</v>
          </cell>
          <cell r="AB605">
            <v>25.8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132.6</v>
          </cell>
          <cell r="D606">
            <v>-28.3</v>
          </cell>
          <cell r="E606">
            <v>141.1</v>
          </cell>
          <cell r="F606">
            <v>-27.1</v>
          </cell>
          <cell r="G606">
            <v>139</v>
          </cell>
          <cell r="H606">
            <v>-21.8</v>
          </cell>
          <cell r="I606">
            <v>165.3</v>
          </cell>
          <cell r="J606">
            <v>-21.6</v>
          </cell>
          <cell r="K606">
            <v>164.7</v>
          </cell>
          <cell r="L606">
            <v>-18.8</v>
          </cell>
          <cell r="M606">
            <v>216.7</v>
          </cell>
          <cell r="N606">
            <v>-81.7</v>
          </cell>
          <cell r="O606">
            <v>426.3</v>
          </cell>
          <cell r="P606">
            <v>425.6</v>
          </cell>
          <cell r="Q606" t="str">
            <v>-</v>
          </cell>
          <cell r="R606" t="str">
            <v>-</v>
          </cell>
          <cell r="S606">
            <v>3.54</v>
          </cell>
          <cell r="T606">
            <v>-43.63</v>
          </cell>
          <cell r="U606">
            <v>0.76</v>
          </cell>
          <cell r="V606">
            <v>0.76</v>
          </cell>
          <cell r="W606">
            <v>126.2</v>
          </cell>
          <cell r="X606">
            <v>-31</v>
          </cell>
          <cell r="Y606">
            <v>134.30000000000001</v>
          </cell>
          <cell r="Z606">
            <v>-29.8</v>
          </cell>
          <cell r="AA606">
            <v>396.9</v>
          </cell>
          <cell r="AB606">
            <v>-82.1</v>
          </cell>
          <cell r="AC606">
            <v>0</v>
          </cell>
          <cell r="AD606">
            <v>-100</v>
          </cell>
        </row>
        <row r="607">
          <cell r="B607" t="str">
            <v>ゴム製品</v>
          </cell>
          <cell r="C607">
            <v>122.9</v>
          </cell>
          <cell r="D607">
            <v>0.1</v>
          </cell>
          <cell r="E607">
            <v>135.19999999999999</v>
          </cell>
          <cell r="F607">
            <v>0.1</v>
          </cell>
          <cell r="G607">
            <v>134.30000000000001</v>
          </cell>
          <cell r="H607">
            <v>0.2</v>
          </cell>
          <cell r="I607">
            <v>122.2</v>
          </cell>
          <cell r="J607">
            <v>1.3</v>
          </cell>
          <cell r="K607">
            <v>121.2</v>
          </cell>
          <cell r="L607">
            <v>1.5</v>
          </cell>
          <cell r="M607">
            <v>214.3</v>
          </cell>
          <cell r="N607">
            <v>-11.8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116.9</v>
          </cell>
          <cell r="X607">
            <v>-3.8</v>
          </cell>
          <cell r="Y607">
            <v>128.6</v>
          </cell>
          <cell r="Z607">
            <v>-3.7</v>
          </cell>
          <cell r="AA607">
            <v>212.6</v>
          </cell>
          <cell r="AB607">
            <v>-6.7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89</v>
          </cell>
          <cell r="D608">
            <v>-2.2999999999999998</v>
          </cell>
          <cell r="E608">
            <v>91.7</v>
          </cell>
          <cell r="F608">
            <v>-2.2999999999999998</v>
          </cell>
          <cell r="G608">
            <v>93.1</v>
          </cell>
          <cell r="H608">
            <v>0.4</v>
          </cell>
          <cell r="I608">
            <v>90.6</v>
          </cell>
          <cell r="J608">
            <v>18.899999999999999</v>
          </cell>
          <cell r="K608">
            <v>91.5</v>
          </cell>
          <cell r="L608">
            <v>20.6</v>
          </cell>
          <cell r="M608">
            <v>56.7</v>
          </cell>
          <cell r="N608">
            <v>-37</v>
          </cell>
          <cell r="O608">
            <v>22.4</v>
          </cell>
          <cell r="P608">
            <v>-58.1</v>
          </cell>
          <cell r="Q608" t="str">
            <v>-</v>
          </cell>
          <cell r="R608" t="str">
            <v>-</v>
          </cell>
          <cell r="S608">
            <v>0</v>
          </cell>
          <cell r="T608">
            <v>-2.56</v>
          </cell>
          <cell r="U608">
            <v>0</v>
          </cell>
          <cell r="V608">
            <v>-2.56</v>
          </cell>
          <cell r="W608">
            <v>84.7</v>
          </cell>
          <cell r="X608">
            <v>-6</v>
          </cell>
          <cell r="Y608">
            <v>87.3</v>
          </cell>
          <cell r="Z608">
            <v>-6</v>
          </cell>
          <cell r="AA608">
            <v>48.9</v>
          </cell>
          <cell r="AB608">
            <v>-62.6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166.5</v>
          </cell>
          <cell r="D611">
            <v>93.8</v>
          </cell>
          <cell r="E611">
            <v>171.1</v>
          </cell>
          <cell r="F611">
            <v>94</v>
          </cell>
          <cell r="G611">
            <v>161.5</v>
          </cell>
          <cell r="H611">
            <v>97.7</v>
          </cell>
          <cell r="I611">
            <v>135.5</v>
          </cell>
          <cell r="J611">
            <v>56.8</v>
          </cell>
          <cell r="K611">
            <v>125.7</v>
          </cell>
          <cell r="L611">
            <v>56.7</v>
          </cell>
          <cell r="M611">
            <v>3600</v>
          </cell>
          <cell r="N611">
            <v>58.8</v>
          </cell>
          <cell r="O611">
            <v>690</v>
          </cell>
          <cell r="P611">
            <v>-9.6999999999999993</v>
          </cell>
          <cell r="Q611" t="str">
            <v>-</v>
          </cell>
          <cell r="R611" t="str">
            <v>-</v>
          </cell>
          <cell r="S611">
            <v>9.09</v>
          </cell>
          <cell r="T611">
            <v>4.87</v>
          </cell>
          <cell r="U611">
            <v>4.55</v>
          </cell>
          <cell r="V611">
            <v>3.01</v>
          </cell>
          <cell r="W611">
            <v>158.4</v>
          </cell>
          <cell r="X611">
            <v>86.4</v>
          </cell>
          <cell r="Y611">
            <v>162.80000000000001</v>
          </cell>
          <cell r="Z611">
            <v>86.7</v>
          </cell>
          <cell r="AA611">
            <v>762</v>
          </cell>
          <cell r="AB611">
            <v>55.7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101.5</v>
          </cell>
          <cell r="D614">
            <v>-19.2</v>
          </cell>
          <cell r="E614">
            <v>110.7</v>
          </cell>
          <cell r="F614">
            <v>-19.2</v>
          </cell>
          <cell r="G614">
            <v>109.7</v>
          </cell>
          <cell r="H614">
            <v>-15.3</v>
          </cell>
          <cell r="I614">
            <v>117.3</v>
          </cell>
          <cell r="J614">
            <v>8.4</v>
          </cell>
          <cell r="K614">
            <v>116.5</v>
          </cell>
          <cell r="L614">
            <v>13.3</v>
          </cell>
          <cell r="M614">
            <v>0</v>
          </cell>
          <cell r="N614">
            <v>0</v>
          </cell>
          <cell r="O614">
            <v>37.1</v>
          </cell>
          <cell r="P614">
            <v>-52.1</v>
          </cell>
          <cell r="Q614" t="str">
            <v>-</v>
          </cell>
          <cell r="R614" t="str">
            <v>-</v>
          </cell>
          <cell r="S614">
            <v>4.08</v>
          </cell>
          <cell r="T614">
            <v>-17.16</v>
          </cell>
          <cell r="U614">
            <v>10.199999999999999</v>
          </cell>
          <cell r="V614">
            <v>-25.2</v>
          </cell>
          <cell r="W614">
            <v>96.6</v>
          </cell>
          <cell r="X614">
            <v>-22.2</v>
          </cell>
          <cell r="Y614">
            <v>105.3</v>
          </cell>
          <cell r="Z614">
            <v>-22.3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96.4</v>
          </cell>
          <cell r="D615">
            <v>12</v>
          </cell>
          <cell r="E615">
            <v>99.1</v>
          </cell>
          <cell r="F615">
            <v>12</v>
          </cell>
          <cell r="G615">
            <v>100.3</v>
          </cell>
          <cell r="H615">
            <v>12.4</v>
          </cell>
          <cell r="I615">
            <v>91</v>
          </cell>
          <cell r="J615">
            <v>-9.1</v>
          </cell>
          <cell r="K615">
            <v>92.1</v>
          </cell>
          <cell r="L615">
            <v>-8.6</v>
          </cell>
          <cell r="M615">
            <v>15.4</v>
          </cell>
          <cell r="N615">
            <v>-66.7</v>
          </cell>
          <cell r="O615">
            <v>220.4</v>
          </cell>
          <cell r="P615">
            <v>7.3</v>
          </cell>
          <cell r="Q615" t="str">
            <v>-</v>
          </cell>
          <cell r="R615" t="str">
            <v>-</v>
          </cell>
          <cell r="S615">
            <v>0</v>
          </cell>
          <cell r="T615">
            <v>-3.61</v>
          </cell>
          <cell r="U615">
            <v>0</v>
          </cell>
          <cell r="V615">
            <v>-1.03</v>
          </cell>
          <cell r="W615">
            <v>91.7</v>
          </cell>
          <cell r="X615">
            <v>7.6</v>
          </cell>
          <cell r="Y615">
            <v>94.3</v>
          </cell>
          <cell r="Z615">
            <v>7.8</v>
          </cell>
          <cell r="AA615">
            <v>13.5</v>
          </cell>
          <cell r="AB615">
            <v>-66.8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106.4</v>
          </cell>
          <cell r="D616">
            <v>57.4</v>
          </cell>
          <cell r="E616">
            <v>106.6</v>
          </cell>
          <cell r="F616">
            <v>57.5</v>
          </cell>
          <cell r="G616">
            <v>106.8</v>
          </cell>
          <cell r="H616">
            <v>58.5</v>
          </cell>
          <cell r="I616">
            <v>101.8</v>
          </cell>
          <cell r="J616">
            <v>42</v>
          </cell>
          <cell r="K616">
            <v>102.1</v>
          </cell>
          <cell r="L616">
            <v>42.8</v>
          </cell>
          <cell r="M616">
            <v>0</v>
          </cell>
          <cell r="N616">
            <v>-100</v>
          </cell>
          <cell r="O616">
            <v>5.7</v>
          </cell>
          <cell r="P616">
            <v>-59.3</v>
          </cell>
          <cell r="Q616" t="str">
            <v>-</v>
          </cell>
          <cell r="R616" t="str">
            <v>-</v>
          </cell>
          <cell r="S616">
            <v>0</v>
          </cell>
          <cell r="T616">
            <v>-1.49</v>
          </cell>
          <cell r="U616">
            <v>0</v>
          </cell>
          <cell r="V616">
            <v>-26.87</v>
          </cell>
          <cell r="W616">
            <v>101.2</v>
          </cell>
          <cell r="X616">
            <v>51.3</v>
          </cell>
          <cell r="Y616">
            <v>101.4</v>
          </cell>
          <cell r="Z616">
            <v>51.3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88.6</v>
          </cell>
          <cell r="D618">
            <v>41.3</v>
          </cell>
          <cell r="E618">
            <v>92.2</v>
          </cell>
          <cell r="F618">
            <v>41.4</v>
          </cell>
          <cell r="G618">
            <v>94</v>
          </cell>
          <cell r="H618">
            <v>41.6</v>
          </cell>
          <cell r="I618">
            <v>87.3</v>
          </cell>
          <cell r="J618">
            <v>20.9</v>
          </cell>
          <cell r="K618">
            <v>89</v>
          </cell>
          <cell r="L618">
            <v>20.9</v>
          </cell>
          <cell r="M618">
            <v>0</v>
          </cell>
          <cell r="N618">
            <v>-100</v>
          </cell>
          <cell r="O618">
            <v>3.6</v>
          </cell>
          <cell r="P618">
            <v>-66.400000000000006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-37.93</v>
          </cell>
          <cell r="W618">
            <v>84.3</v>
          </cell>
          <cell r="X618">
            <v>36</v>
          </cell>
          <cell r="Y618">
            <v>87.7</v>
          </cell>
          <cell r="Z618">
            <v>36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110.6</v>
          </cell>
          <cell r="D619">
            <v>3.1</v>
          </cell>
          <cell r="E619">
            <v>112.9</v>
          </cell>
          <cell r="F619">
            <v>3</v>
          </cell>
          <cell r="G619">
            <v>115.5</v>
          </cell>
          <cell r="H619">
            <v>3.1</v>
          </cell>
          <cell r="I619">
            <v>98.4</v>
          </cell>
          <cell r="J619">
            <v>-10.4</v>
          </cell>
          <cell r="K619">
            <v>99.9</v>
          </cell>
          <cell r="L619">
            <v>-10.199999999999999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-67.900000000000006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105.2</v>
          </cell>
          <cell r="X619">
            <v>-0.8</v>
          </cell>
          <cell r="Y619">
            <v>107.4</v>
          </cell>
          <cell r="Z619">
            <v>-0.9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163.30000000000001</v>
          </cell>
          <cell r="D620">
            <v>38.200000000000003</v>
          </cell>
          <cell r="E620">
            <v>180.5</v>
          </cell>
          <cell r="F620">
            <v>38.1</v>
          </cell>
          <cell r="G620">
            <v>180.6</v>
          </cell>
          <cell r="H620">
            <v>40.9</v>
          </cell>
          <cell r="I620">
            <v>154.5</v>
          </cell>
          <cell r="J620">
            <v>20.399999999999999</v>
          </cell>
          <cell r="K620">
            <v>143.9</v>
          </cell>
          <cell r="L620">
            <v>15.2</v>
          </cell>
          <cell r="M620">
            <v>10000</v>
          </cell>
          <cell r="N620">
            <v>212.5</v>
          </cell>
          <cell r="O620">
            <v>32</v>
          </cell>
          <cell r="P620">
            <v>326.7</v>
          </cell>
          <cell r="Q620" t="str">
            <v>-</v>
          </cell>
          <cell r="R620" t="str">
            <v>-</v>
          </cell>
          <cell r="S620">
            <v>0</v>
          </cell>
          <cell r="T620">
            <v>-14.29</v>
          </cell>
          <cell r="U620">
            <v>8.02</v>
          </cell>
          <cell r="V620">
            <v>-6.27</v>
          </cell>
          <cell r="W620">
            <v>155.4</v>
          </cell>
          <cell r="X620">
            <v>32.9</v>
          </cell>
          <cell r="Y620">
            <v>171.7</v>
          </cell>
          <cell r="Z620">
            <v>32.799999999999997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204.3</v>
          </cell>
          <cell r="D623">
            <v>60.1</v>
          </cell>
          <cell r="E623">
            <v>213.3</v>
          </cell>
          <cell r="F623">
            <v>60.9</v>
          </cell>
          <cell r="G623">
            <v>206.7</v>
          </cell>
          <cell r="H623">
            <v>61.4</v>
          </cell>
          <cell r="I623">
            <v>159</v>
          </cell>
          <cell r="J623">
            <v>31.5</v>
          </cell>
          <cell r="K623">
            <v>153.5</v>
          </cell>
          <cell r="L623">
            <v>30.7</v>
          </cell>
          <cell r="M623">
            <v>1525</v>
          </cell>
          <cell r="N623">
            <v>56.4</v>
          </cell>
          <cell r="O623">
            <v>38.1</v>
          </cell>
          <cell r="P623">
            <v>-43.9</v>
          </cell>
          <cell r="Q623" t="str">
            <v>-</v>
          </cell>
          <cell r="R623" t="str">
            <v>-</v>
          </cell>
          <cell r="S623">
            <v>0</v>
          </cell>
          <cell r="T623">
            <v>-10.34</v>
          </cell>
          <cell r="U623">
            <v>1.43</v>
          </cell>
          <cell r="V623">
            <v>-9.3000000000000007</v>
          </cell>
          <cell r="W623">
            <v>194.4</v>
          </cell>
          <cell r="X623">
            <v>54</v>
          </cell>
          <cell r="Y623">
            <v>202.9</v>
          </cell>
          <cell r="Z623">
            <v>54.6</v>
          </cell>
          <cell r="AA623">
            <v>1628.9</v>
          </cell>
          <cell r="AB623">
            <v>48.9</v>
          </cell>
          <cell r="AC623">
            <v>7.6</v>
          </cell>
          <cell r="AD623">
            <v>-57.3</v>
          </cell>
        </row>
        <row r="624">
          <cell r="B624" t="str">
            <v>小売業</v>
          </cell>
          <cell r="C624">
            <v>107.5</v>
          </cell>
          <cell r="D624">
            <v>-2.8</v>
          </cell>
          <cell r="E624">
            <v>109</v>
          </cell>
          <cell r="F624">
            <v>-2.4</v>
          </cell>
          <cell r="G624">
            <v>107.8</v>
          </cell>
          <cell r="H624">
            <v>-3.1</v>
          </cell>
          <cell r="I624">
            <v>98.3</v>
          </cell>
          <cell r="J624">
            <v>-3.2</v>
          </cell>
          <cell r="K624">
            <v>97</v>
          </cell>
          <cell r="L624">
            <v>-4.3</v>
          </cell>
          <cell r="M624">
            <v>170.6</v>
          </cell>
          <cell r="N624">
            <v>45.1</v>
          </cell>
          <cell r="O624">
            <v>124.5</v>
          </cell>
          <cell r="P624">
            <v>11.4</v>
          </cell>
          <cell r="Q624" t="str">
            <v>-</v>
          </cell>
          <cell r="R624" t="str">
            <v>-</v>
          </cell>
          <cell r="S624">
            <v>2.34</v>
          </cell>
          <cell r="T624">
            <v>-2.84</v>
          </cell>
          <cell r="U624">
            <v>5.47</v>
          </cell>
          <cell r="V624">
            <v>2.94</v>
          </cell>
          <cell r="W624">
            <v>102.3</v>
          </cell>
          <cell r="X624">
            <v>-6.5</v>
          </cell>
          <cell r="Y624">
            <v>103.7</v>
          </cell>
          <cell r="Z624">
            <v>-6.2</v>
          </cell>
          <cell r="AA624">
            <v>193.6</v>
          </cell>
          <cell r="AB624">
            <v>32.700000000000003</v>
          </cell>
          <cell r="AC624">
            <v>0</v>
          </cell>
          <cell r="AD624">
            <v>-100</v>
          </cell>
        </row>
        <row r="625">
          <cell r="B625" t="str">
            <v>宿泊業</v>
          </cell>
          <cell r="C625">
            <v>94.7</v>
          </cell>
          <cell r="D625">
            <v>-5.7</v>
          </cell>
          <cell r="E625">
            <v>96.6</v>
          </cell>
          <cell r="F625">
            <v>-5.6</v>
          </cell>
          <cell r="G625">
            <v>94.4</v>
          </cell>
          <cell r="H625">
            <v>-4.9000000000000004</v>
          </cell>
          <cell r="I625">
            <v>113.2</v>
          </cell>
          <cell r="J625">
            <v>-1.5</v>
          </cell>
          <cell r="K625">
            <v>109.3</v>
          </cell>
          <cell r="L625">
            <v>-3.4</v>
          </cell>
          <cell r="M625">
            <v>314.3</v>
          </cell>
          <cell r="N625">
            <v>69.3</v>
          </cell>
          <cell r="O625">
            <v>76.599999999999994</v>
          </cell>
          <cell r="P625">
            <v>-14.6</v>
          </cell>
          <cell r="Q625" t="str">
            <v>-</v>
          </cell>
          <cell r="R625" t="str">
            <v>-</v>
          </cell>
          <cell r="S625">
            <v>3.22</v>
          </cell>
          <cell r="T625">
            <v>-0.91</v>
          </cell>
          <cell r="U625">
            <v>5.47</v>
          </cell>
          <cell r="V625">
            <v>4.37</v>
          </cell>
          <cell r="W625">
            <v>90.1</v>
          </cell>
          <cell r="X625">
            <v>-9.3000000000000007</v>
          </cell>
          <cell r="Y625">
            <v>91.9</v>
          </cell>
          <cell r="Z625">
            <v>-9.1999999999999993</v>
          </cell>
          <cell r="AA625">
            <v>298.3</v>
          </cell>
          <cell r="AB625">
            <v>-22.9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111.8</v>
          </cell>
          <cell r="D626">
            <v>-11.1</v>
          </cell>
          <cell r="E626">
            <v>112.3</v>
          </cell>
          <cell r="F626">
            <v>-11.1</v>
          </cell>
          <cell r="G626">
            <v>112.4</v>
          </cell>
          <cell r="H626">
            <v>-12</v>
          </cell>
          <cell r="I626">
            <v>107.7</v>
          </cell>
          <cell r="J626">
            <v>-12.3</v>
          </cell>
          <cell r="K626">
            <v>106.3</v>
          </cell>
          <cell r="L626">
            <v>-12.8</v>
          </cell>
          <cell r="M626">
            <v>171.4</v>
          </cell>
          <cell r="N626">
            <v>4.3</v>
          </cell>
          <cell r="O626">
            <v>104.8</v>
          </cell>
          <cell r="P626">
            <v>27.8</v>
          </cell>
          <cell r="Q626" t="str">
            <v>-</v>
          </cell>
          <cell r="R626" t="str">
            <v>-</v>
          </cell>
          <cell r="S626">
            <v>1.42</v>
          </cell>
          <cell r="T626">
            <v>-3.14</v>
          </cell>
          <cell r="U626">
            <v>6.43</v>
          </cell>
          <cell r="V626">
            <v>-3.48</v>
          </cell>
          <cell r="W626">
            <v>106.4</v>
          </cell>
          <cell r="X626">
            <v>-14.5</v>
          </cell>
          <cell r="Y626">
            <v>106.9</v>
          </cell>
          <cell r="Z626">
            <v>-14.4</v>
          </cell>
          <cell r="AA626">
            <v>110.2</v>
          </cell>
          <cell r="AB626">
            <v>87.4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76.3</v>
          </cell>
          <cell r="D627">
            <v>-2.7</v>
          </cell>
          <cell r="E627">
            <v>83.1</v>
          </cell>
          <cell r="F627">
            <v>-2.7</v>
          </cell>
          <cell r="G627">
            <v>81.900000000000006</v>
          </cell>
          <cell r="H627">
            <v>1.4</v>
          </cell>
          <cell r="I627">
            <v>92.6</v>
          </cell>
          <cell r="J627">
            <v>-4.5999999999999996</v>
          </cell>
          <cell r="K627">
            <v>92.8</v>
          </cell>
          <cell r="L627">
            <v>-4.8</v>
          </cell>
          <cell r="M627">
            <v>82.4</v>
          </cell>
          <cell r="N627">
            <v>7.7</v>
          </cell>
          <cell r="O627">
            <v>102.5</v>
          </cell>
          <cell r="P627">
            <v>-9.6</v>
          </cell>
          <cell r="Q627" t="str">
            <v>-</v>
          </cell>
          <cell r="R627" t="str">
            <v>-</v>
          </cell>
          <cell r="S627">
            <v>3.36</v>
          </cell>
          <cell r="T627">
            <v>-0.28000000000000003</v>
          </cell>
          <cell r="U627">
            <v>2.66</v>
          </cell>
          <cell r="V627">
            <v>0.68</v>
          </cell>
          <cell r="W627">
            <v>72.599999999999994</v>
          </cell>
          <cell r="X627">
            <v>-6.3</v>
          </cell>
          <cell r="Y627">
            <v>79.099999999999994</v>
          </cell>
          <cell r="Z627">
            <v>-6.4</v>
          </cell>
          <cell r="AA627">
            <v>138.1</v>
          </cell>
          <cell r="AB627">
            <v>-54</v>
          </cell>
          <cell r="AC627">
            <v>0</v>
          </cell>
          <cell r="AD627">
            <v>0</v>
          </cell>
        </row>
        <row r="628">
          <cell r="B628" t="str">
            <v>Ｐ一括分</v>
          </cell>
          <cell r="C628">
            <v>82</v>
          </cell>
          <cell r="D628">
            <v>-15.7</v>
          </cell>
          <cell r="E628">
            <v>82.9</v>
          </cell>
          <cell r="F628">
            <v>-18.7</v>
          </cell>
          <cell r="G628">
            <v>83.9</v>
          </cell>
          <cell r="H628">
            <v>-18.8</v>
          </cell>
          <cell r="I628">
            <v>80.3</v>
          </cell>
          <cell r="J628">
            <v>-18.100000000000001</v>
          </cell>
          <cell r="K628">
            <v>81</v>
          </cell>
          <cell r="L628">
            <v>-18.100000000000001</v>
          </cell>
          <cell r="M628">
            <v>20</v>
          </cell>
          <cell r="N628">
            <v>0</v>
          </cell>
          <cell r="O628">
            <v>94.5</v>
          </cell>
          <cell r="P628">
            <v>18.899999999999999</v>
          </cell>
          <cell r="Q628" t="str">
            <v>-</v>
          </cell>
          <cell r="R628" t="str">
            <v>-</v>
          </cell>
          <cell r="S628">
            <v>3.59</v>
          </cell>
          <cell r="T628">
            <v>-3.31</v>
          </cell>
          <cell r="U628">
            <v>3.54</v>
          </cell>
          <cell r="V628">
            <v>-4.08</v>
          </cell>
          <cell r="W628">
            <v>78</v>
          </cell>
          <cell r="X628">
            <v>-18.899999999999999</v>
          </cell>
          <cell r="Y628">
            <v>78.900000000000006</v>
          </cell>
          <cell r="Z628">
            <v>-21.8</v>
          </cell>
          <cell r="AA628">
            <v>24.9</v>
          </cell>
          <cell r="AB628">
            <v>6.4</v>
          </cell>
          <cell r="AC628">
            <v>64.2</v>
          </cell>
          <cell r="AD628">
            <v>919</v>
          </cell>
        </row>
        <row r="629">
          <cell r="B629" t="str">
            <v>職業紹介・派遣業</v>
          </cell>
          <cell r="C629">
            <v>110.8</v>
          </cell>
          <cell r="D629">
            <v>8.1999999999999993</v>
          </cell>
          <cell r="E629">
            <v>111.1</v>
          </cell>
          <cell r="F629">
            <v>8.6</v>
          </cell>
          <cell r="G629">
            <v>111.5</v>
          </cell>
          <cell r="H629">
            <v>8.5</v>
          </cell>
          <cell r="I629">
            <v>100.6</v>
          </cell>
          <cell r="J629">
            <v>5.6</v>
          </cell>
          <cell r="K629">
            <v>100.3</v>
          </cell>
          <cell r="L629">
            <v>5</v>
          </cell>
          <cell r="M629">
            <v>107.4</v>
          </cell>
          <cell r="N629">
            <v>26.1</v>
          </cell>
          <cell r="O629">
            <v>90.8</v>
          </cell>
          <cell r="P629">
            <v>-34</v>
          </cell>
          <cell r="Q629" t="str">
            <v>-</v>
          </cell>
          <cell r="R629" t="str">
            <v>-</v>
          </cell>
          <cell r="S629">
            <v>11.79</v>
          </cell>
          <cell r="T629">
            <v>0.49</v>
          </cell>
          <cell r="U629">
            <v>10.48</v>
          </cell>
          <cell r="V629">
            <v>-0.35</v>
          </cell>
          <cell r="W629">
            <v>105.4</v>
          </cell>
          <cell r="X629">
            <v>4</v>
          </cell>
          <cell r="Y629">
            <v>105.7</v>
          </cell>
          <cell r="Z629">
            <v>4.4000000000000004</v>
          </cell>
          <cell r="AA629">
            <v>100.8</v>
          </cell>
          <cell r="AB629">
            <v>11.5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89.5</v>
          </cell>
          <cell r="D631">
            <v>-4.4000000000000004</v>
          </cell>
          <cell r="E631">
            <v>92.8</v>
          </cell>
          <cell r="F631">
            <v>-2.1</v>
          </cell>
          <cell r="G631">
            <v>93.2</v>
          </cell>
          <cell r="H631">
            <v>-1.5</v>
          </cell>
          <cell r="I631">
            <v>89.7</v>
          </cell>
          <cell r="J631">
            <v>-6.1</v>
          </cell>
          <cell r="K631">
            <v>91.2</v>
          </cell>
          <cell r="L631">
            <v>-4.7</v>
          </cell>
          <cell r="M631">
            <v>45.2</v>
          </cell>
          <cell r="N631">
            <v>-49.9</v>
          </cell>
          <cell r="O631">
            <v>112.1</v>
          </cell>
          <cell r="P631">
            <v>17.100000000000001</v>
          </cell>
          <cell r="Q631" t="str">
            <v>-</v>
          </cell>
          <cell r="R631" t="str">
            <v>-</v>
          </cell>
          <cell r="S631">
            <v>8.75</v>
          </cell>
          <cell r="T631">
            <v>3.06</v>
          </cell>
          <cell r="U631">
            <v>9.6199999999999992</v>
          </cell>
          <cell r="V631">
            <v>2.2999999999999998</v>
          </cell>
          <cell r="W631">
            <v>85.2</v>
          </cell>
          <cell r="X631">
            <v>-8</v>
          </cell>
          <cell r="Y631">
            <v>88.3</v>
          </cell>
          <cell r="Z631">
            <v>-5.9</v>
          </cell>
          <cell r="AA631">
            <v>83</v>
          </cell>
          <cell r="AB631">
            <v>-18.100000000000001</v>
          </cell>
          <cell r="AC631">
            <v>1</v>
          </cell>
          <cell r="AD631">
            <v>-98.1</v>
          </cell>
        </row>
        <row r="632">
          <cell r="B632" t="str">
            <v>特掲産業１</v>
          </cell>
          <cell r="C632">
            <v>31</v>
          </cell>
          <cell r="D632">
            <v>-71.8</v>
          </cell>
          <cell r="E632">
            <v>31.1</v>
          </cell>
          <cell r="F632">
            <v>-71.8</v>
          </cell>
          <cell r="G632">
            <v>32.4</v>
          </cell>
          <cell r="H632">
            <v>-70.900000000000006</v>
          </cell>
          <cell r="I632">
            <v>40.200000000000003</v>
          </cell>
          <cell r="J632">
            <v>-66.599999999999994</v>
          </cell>
          <cell r="K632">
            <v>39.6</v>
          </cell>
          <cell r="L632">
            <v>-66.3</v>
          </cell>
          <cell r="M632">
            <v>100</v>
          </cell>
          <cell r="N632">
            <v>-74.3</v>
          </cell>
          <cell r="O632">
            <v>64</v>
          </cell>
          <cell r="P632">
            <v>1.9</v>
          </cell>
          <cell r="Q632" t="str">
            <v>-</v>
          </cell>
          <cell r="R632" t="str">
            <v>-</v>
          </cell>
          <cell r="S632">
            <v>0.7</v>
          </cell>
          <cell r="T632">
            <v>-6.1</v>
          </cell>
          <cell r="U632">
            <v>68.12</v>
          </cell>
          <cell r="V632">
            <v>59.95</v>
          </cell>
          <cell r="W632">
            <v>29.5</v>
          </cell>
          <cell r="X632">
            <v>-72.900000000000006</v>
          </cell>
          <cell r="Y632">
            <v>29.6</v>
          </cell>
          <cell r="Z632">
            <v>-72.8</v>
          </cell>
          <cell r="AA632">
            <v>8</v>
          </cell>
          <cell r="AB632">
            <v>-90.9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62.6</v>
          </cell>
          <cell r="D633">
            <v>0</v>
          </cell>
          <cell r="E633">
            <v>72.8</v>
          </cell>
          <cell r="F633">
            <v>0</v>
          </cell>
          <cell r="G633">
            <v>74.400000000000006</v>
          </cell>
          <cell r="H633">
            <v>0</v>
          </cell>
          <cell r="I633">
            <v>44.2</v>
          </cell>
          <cell r="J633">
            <v>0</v>
          </cell>
          <cell r="K633">
            <v>45.1</v>
          </cell>
          <cell r="L633">
            <v>0</v>
          </cell>
          <cell r="M633">
            <v>1.1000000000000001</v>
          </cell>
          <cell r="N633">
            <v>0</v>
          </cell>
          <cell r="O633">
            <v>211.1</v>
          </cell>
          <cell r="P633">
            <v>0</v>
          </cell>
          <cell r="Q633" t="str">
            <v>-</v>
          </cell>
          <cell r="R633" t="str">
            <v>-</v>
          </cell>
          <cell r="S633">
            <v>2.92</v>
          </cell>
          <cell r="T633">
            <v>2.92</v>
          </cell>
          <cell r="U633">
            <v>2.92</v>
          </cell>
          <cell r="V633">
            <v>-97.08</v>
          </cell>
          <cell r="W633">
            <v>59.6</v>
          </cell>
          <cell r="X633">
            <v>0</v>
          </cell>
          <cell r="Y633">
            <v>69.3</v>
          </cell>
          <cell r="Z633">
            <v>0</v>
          </cell>
          <cell r="AA633">
            <v>1.2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355589</v>
          </cell>
          <cell r="I9">
            <v>101165</v>
          </cell>
          <cell r="J9">
            <v>28.4</v>
          </cell>
        </row>
        <row r="10">
          <cell r="H10">
            <v>20872</v>
          </cell>
          <cell r="I10">
            <v>939</v>
          </cell>
          <cell r="J10">
            <v>4.5</v>
          </cell>
        </row>
        <row r="11">
          <cell r="H11">
            <v>48425</v>
          </cell>
          <cell r="I11">
            <v>8148</v>
          </cell>
          <cell r="J11">
            <v>16.8</v>
          </cell>
        </row>
        <row r="12">
          <cell r="H12">
            <v>2989</v>
          </cell>
          <cell r="I12">
            <v>154</v>
          </cell>
          <cell r="J12">
            <v>5.2</v>
          </cell>
        </row>
        <row r="13">
          <cell r="H13">
            <v>4995</v>
          </cell>
          <cell r="I13">
            <v>169</v>
          </cell>
          <cell r="J13">
            <v>3.4</v>
          </cell>
        </row>
        <row r="14">
          <cell r="H14">
            <v>17415</v>
          </cell>
          <cell r="I14">
            <v>1260</v>
          </cell>
          <cell r="J14">
            <v>7.2</v>
          </cell>
        </row>
        <row r="15">
          <cell r="H15">
            <v>66826</v>
          </cell>
          <cell r="I15">
            <v>29446</v>
          </cell>
          <cell r="J15">
            <v>44.1</v>
          </cell>
        </row>
        <row r="16">
          <cell r="H16">
            <v>8210</v>
          </cell>
          <cell r="I16">
            <v>934</v>
          </cell>
          <cell r="J16">
            <v>11.4</v>
          </cell>
        </row>
        <row r="17">
          <cell r="H17">
            <v>3541</v>
          </cell>
          <cell r="I17">
            <v>1894</v>
          </cell>
          <cell r="J17">
            <v>53.5</v>
          </cell>
        </row>
        <row r="18">
          <cell r="H18">
            <v>6415</v>
          </cell>
          <cell r="I18">
            <v>799</v>
          </cell>
          <cell r="J18">
            <v>12.5</v>
          </cell>
        </row>
        <row r="19">
          <cell r="H19">
            <v>23968</v>
          </cell>
          <cell r="I19">
            <v>19221</v>
          </cell>
          <cell r="J19">
            <v>80.2</v>
          </cell>
        </row>
        <row r="20">
          <cell r="H20">
            <v>10218</v>
          </cell>
          <cell r="I20">
            <v>4278</v>
          </cell>
          <cell r="J20">
            <v>41.9</v>
          </cell>
        </row>
        <row r="21">
          <cell r="H21">
            <v>27572</v>
          </cell>
          <cell r="I21">
            <v>4626</v>
          </cell>
          <cell r="J21">
            <v>16.8</v>
          </cell>
        </row>
        <row r="22">
          <cell r="H22">
            <v>84018</v>
          </cell>
          <cell r="I22">
            <v>22023</v>
          </cell>
          <cell r="J22">
            <v>26.2</v>
          </cell>
        </row>
        <row r="23">
          <cell r="H23">
            <v>4628</v>
          </cell>
          <cell r="I23">
            <v>531</v>
          </cell>
          <cell r="J23">
            <v>11.5</v>
          </cell>
        </row>
        <row r="24">
          <cell r="H24">
            <v>25497</v>
          </cell>
          <cell r="I24">
            <v>6743</v>
          </cell>
          <cell r="J24">
            <v>26.4</v>
          </cell>
        </row>
        <row r="47">
          <cell r="H47">
            <v>186029</v>
          </cell>
          <cell r="I47">
            <v>45781</v>
          </cell>
          <cell r="J47">
            <v>24.6</v>
          </cell>
        </row>
        <row r="48">
          <cell r="H48">
            <v>6174</v>
          </cell>
          <cell r="I48">
            <v>139</v>
          </cell>
          <cell r="J48">
            <v>2.2999999999999998</v>
          </cell>
        </row>
        <row r="49">
          <cell r="H49">
            <v>37037</v>
          </cell>
          <cell r="I49">
            <v>3472</v>
          </cell>
          <cell r="J49">
            <v>9.4</v>
          </cell>
        </row>
        <row r="50">
          <cell r="H50">
            <v>2193</v>
          </cell>
          <cell r="I50">
            <v>154</v>
          </cell>
          <cell r="J50">
            <v>7</v>
          </cell>
        </row>
        <row r="51">
          <cell r="H51">
            <v>3829</v>
          </cell>
          <cell r="I51">
            <v>132</v>
          </cell>
          <cell r="J51">
            <v>3.4</v>
          </cell>
        </row>
        <row r="52">
          <cell r="H52">
            <v>10846</v>
          </cell>
          <cell r="I52">
            <v>1170</v>
          </cell>
          <cell r="J52">
            <v>10.8</v>
          </cell>
        </row>
        <row r="53">
          <cell r="H53">
            <v>22599</v>
          </cell>
          <cell r="I53">
            <v>13544</v>
          </cell>
          <cell r="J53">
            <v>59.9</v>
          </cell>
        </row>
        <row r="54">
          <cell r="H54" t="str">
            <v>x</v>
          </cell>
          <cell r="I54" t="str">
            <v>x</v>
          </cell>
          <cell r="J54" t="str">
            <v>x</v>
          </cell>
        </row>
        <row r="55">
          <cell r="H55">
            <v>1153</v>
          </cell>
          <cell r="I55">
            <v>293</v>
          </cell>
          <cell r="J55">
            <v>25.4</v>
          </cell>
        </row>
        <row r="56">
          <cell r="H56">
            <v>1770</v>
          </cell>
          <cell r="I56">
            <v>98</v>
          </cell>
          <cell r="J56">
            <v>5.5</v>
          </cell>
        </row>
        <row r="57">
          <cell r="H57">
            <v>7173</v>
          </cell>
          <cell r="I57">
            <v>5551</v>
          </cell>
          <cell r="J57">
            <v>77.400000000000006</v>
          </cell>
        </row>
        <row r="58">
          <cell r="H58">
            <v>4187</v>
          </cell>
          <cell r="I58">
            <v>1074</v>
          </cell>
          <cell r="J58">
            <v>25.7</v>
          </cell>
        </row>
        <row r="59">
          <cell r="H59">
            <v>16139</v>
          </cell>
          <cell r="I59">
            <v>2628</v>
          </cell>
          <cell r="J59">
            <v>16.3</v>
          </cell>
        </row>
        <row r="60">
          <cell r="H60">
            <v>49689</v>
          </cell>
          <cell r="I60">
            <v>11875</v>
          </cell>
          <cell r="J60">
            <v>23.9</v>
          </cell>
        </row>
        <row r="61">
          <cell r="H61">
            <v>2862</v>
          </cell>
          <cell r="I61">
            <v>158</v>
          </cell>
          <cell r="J61">
            <v>5.5</v>
          </cell>
        </row>
        <row r="62">
          <cell r="H62">
            <v>17491</v>
          </cell>
          <cell r="I62">
            <v>5493</v>
          </cell>
          <cell r="J62">
            <v>31.4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5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85.7</v>
          </cell>
          <cell r="D6">
            <v>0.6</v>
          </cell>
          <cell r="E6">
            <v>100.2</v>
          </cell>
          <cell r="F6">
            <v>-1.2</v>
          </cell>
          <cell r="G6">
            <v>99.9</v>
          </cell>
          <cell r="H6">
            <v>-0.2</v>
          </cell>
          <cell r="I6">
            <v>98.3</v>
          </cell>
          <cell r="J6">
            <v>1</v>
          </cell>
          <cell r="K6">
            <v>96.9</v>
          </cell>
          <cell r="L6">
            <v>2.2000000000000002</v>
          </cell>
          <cell r="M6">
            <v>118.7</v>
          </cell>
          <cell r="N6">
            <v>-11.5</v>
          </cell>
          <cell r="O6">
            <v>98.8</v>
          </cell>
          <cell r="P6">
            <v>-1.4</v>
          </cell>
          <cell r="Q6">
            <v>24.9</v>
          </cell>
          <cell r="R6">
            <v>1.9</v>
          </cell>
          <cell r="S6">
            <v>1.36</v>
          </cell>
          <cell r="T6">
            <v>0.14000000000000001</v>
          </cell>
          <cell r="U6">
            <v>1.77</v>
          </cell>
          <cell r="V6">
            <v>0.31</v>
          </cell>
          <cell r="W6">
            <v>81.599999999999994</v>
          </cell>
          <cell r="X6">
            <v>-2.7</v>
          </cell>
          <cell r="Y6">
            <v>95.4</v>
          </cell>
          <cell r="Z6">
            <v>-4.4000000000000004</v>
          </cell>
          <cell r="AA6">
            <v>104.3</v>
          </cell>
          <cell r="AB6">
            <v>-13.6</v>
          </cell>
          <cell r="AC6">
            <v>12.9</v>
          </cell>
          <cell r="AD6">
            <v>248.6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60.8</v>
          </cell>
          <cell r="D8">
            <v>-9.5</v>
          </cell>
          <cell r="E8">
            <v>76.3</v>
          </cell>
          <cell r="F8">
            <v>-9.6999999999999993</v>
          </cell>
          <cell r="G8">
            <v>80</v>
          </cell>
          <cell r="H8">
            <v>-5</v>
          </cell>
          <cell r="I8">
            <v>93.2</v>
          </cell>
          <cell r="J8">
            <v>-4</v>
          </cell>
          <cell r="K8">
            <v>96</v>
          </cell>
          <cell r="L8">
            <v>-1</v>
          </cell>
          <cell r="M8">
            <v>62.5</v>
          </cell>
          <cell r="N8">
            <v>-36.5</v>
          </cell>
          <cell r="O8">
            <v>85.3</v>
          </cell>
          <cell r="P8">
            <v>7.8</v>
          </cell>
          <cell r="Q8">
            <v>2.2000000000000002</v>
          </cell>
          <cell r="R8">
            <v>0.1</v>
          </cell>
          <cell r="S8">
            <v>1.25</v>
          </cell>
          <cell r="T8">
            <v>0.79</v>
          </cell>
          <cell r="U8">
            <v>0.16</v>
          </cell>
          <cell r="V8">
            <v>-0.89</v>
          </cell>
          <cell r="W8">
            <v>57.9</v>
          </cell>
          <cell r="X8">
            <v>-12.4</v>
          </cell>
          <cell r="Y8">
            <v>72.7</v>
          </cell>
          <cell r="Z8">
            <v>-12.6</v>
          </cell>
          <cell r="AA8">
            <v>29.1</v>
          </cell>
          <cell r="AB8">
            <v>-67</v>
          </cell>
          <cell r="AC8">
            <v>1.2</v>
          </cell>
          <cell r="AD8">
            <v>140</v>
          </cell>
        </row>
        <row r="9">
          <cell r="B9" t="str">
            <v>製造業</v>
          </cell>
          <cell r="C9">
            <v>92.2</v>
          </cell>
          <cell r="D9">
            <v>2</v>
          </cell>
          <cell r="E9">
            <v>109.1</v>
          </cell>
          <cell r="F9">
            <v>0.9</v>
          </cell>
          <cell r="G9">
            <v>107.5</v>
          </cell>
          <cell r="H9">
            <v>1.8</v>
          </cell>
          <cell r="I9">
            <v>93.8</v>
          </cell>
          <cell r="J9">
            <v>1</v>
          </cell>
          <cell r="K9">
            <v>93.1</v>
          </cell>
          <cell r="L9">
            <v>1.7</v>
          </cell>
          <cell r="M9">
            <v>102.5</v>
          </cell>
          <cell r="N9">
            <v>-6.6</v>
          </cell>
          <cell r="O9">
            <v>96.1</v>
          </cell>
          <cell r="P9">
            <v>-5.6</v>
          </cell>
          <cell r="Q9">
            <v>9.3000000000000007</v>
          </cell>
          <cell r="R9">
            <v>-0.3</v>
          </cell>
          <cell r="S9">
            <v>0.63</v>
          </cell>
          <cell r="T9">
            <v>-0.39</v>
          </cell>
          <cell r="U9">
            <v>1.38</v>
          </cell>
          <cell r="V9">
            <v>0.44</v>
          </cell>
          <cell r="W9">
            <v>87.8</v>
          </cell>
          <cell r="X9">
            <v>-1.3</v>
          </cell>
          <cell r="Y9">
            <v>103.9</v>
          </cell>
          <cell r="Z9">
            <v>-2.2999999999999998</v>
          </cell>
          <cell r="AA9">
            <v>126.2</v>
          </cell>
          <cell r="AB9">
            <v>-5.9</v>
          </cell>
          <cell r="AC9">
            <v>9.6999999999999993</v>
          </cell>
          <cell r="AD9">
            <v>148.69999999999999</v>
          </cell>
        </row>
        <row r="10">
          <cell r="B10" t="str">
            <v>電気・ガス・熱供給・水道業</v>
          </cell>
          <cell r="C10">
            <v>98.8</v>
          </cell>
          <cell r="D10">
            <v>16.899999999999999</v>
          </cell>
          <cell r="E10">
            <v>124.7</v>
          </cell>
          <cell r="F10">
            <v>16.899999999999999</v>
          </cell>
          <cell r="G10">
            <v>112.1</v>
          </cell>
          <cell r="H10">
            <v>3.9</v>
          </cell>
          <cell r="I10">
            <v>101.6</v>
          </cell>
          <cell r="J10">
            <v>13</v>
          </cell>
          <cell r="K10">
            <v>97</v>
          </cell>
          <cell r="L10">
            <v>5.9</v>
          </cell>
          <cell r="M10">
            <v>164.7</v>
          </cell>
          <cell r="N10">
            <v>146.9</v>
          </cell>
          <cell r="O10">
            <v>106.2</v>
          </cell>
          <cell r="P10">
            <v>-2</v>
          </cell>
          <cell r="Q10">
            <v>7.2</v>
          </cell>
          <cell r="R10">
            <v>-2.8</v>
          </cell>
          <cell r="S10">
            <v>0.18</v>
          </cell>
          <cell r="T10">
            <v>-0.27</v>
          </cell>
          <cell r="U10">
            <v>0.36</v>
          </cell>
          <cell r="V10">
            <v>0.23</v>
          </cell>
          <cell r="W10">
            <v>94.1</v>
          </cell>
          <cell r="X10">
            <v>13.1</v>
          </cell>
          <cell r="Y10">
            <v>118.8</v>
          </cell>
          <cell r="Z10">
            <v>13.1</v>
          </cell>
          <cell r="AA10">
            <v>282.5</v>
          </cell>
          <cell r="AB10">
            <v>210.4</v>
          </cell>
          <cell r="AC10">
            <v>0.2</v>
          </cell>
          <cell r="AD10">
            <v>100</v>
          </cell>
        </row>
        <row r="11">
          <cell r="B11" t="str">
            <v>情報通信業</v>
          </cell>
          <cell r="C11">
            <v>121.6</v>
          </cell>
          <cell r="D11">
            <v>-6.5</v>
          </cell>
          <cell r="E11">
            <v>144.80000000000001</v>
          </cell>
          <cell r="F11">
            <v>-7.8</v>
          </cell>
          <cell r="G11">
            <v>137</v>
          </cell>
          <cell r="H11">
            <v>-7.9</v>
          </cell>
          <cell r="I11">
            <v>102</v>
          </cell>
          <cell r="J11">
            <v>8.6999999999999993</v>
          </cell>
          <cell r="K11">
            <v>100.1</v>
          </cell>
          <cell r="L11">
            <v>9.1999999999999993</v>
          </cell>
          <cell r="M11">
            <v>129.6</v>
          </cell>
          <cell r="N11">
            <v>5.9</v>
          </cell>
          <cell r="O11">
            <v>103.1</v>
          </cell>
          <cell r="P11">
            <v>-2.2999999999999998</v>
          </cell>
          <cell r="Q11">
            <v>3.3</v>
          </cell>
          <cell r="R11">
            <v>-0.6</v>
          </cell>
          <cell r="S11">
            <v>1.2</v>
          </cell>
          <cell r="T11">
            <v>1.05</v>
          </cell>
          <cell r="U11">
            <v>1.46</v>
          </cell>
          <cell r="V11">
            <v>-0.03</v>
          </cell>
          <cell r="W11">
            <v>115.8</v>
          </cell>
          <cell r="X11">
            <v>-9.6</v>
          </cell>
          <cell r="Y11">
            <v>137.9</v>
          </cell>
          <cell r="Z11">
            <v>-10.7</v>
          </cell>
          <cell r="AA11">
            <v>272.7</v>
          </cell>
          <cell r="AB11">
            <v>-7.3</v>
          </cell>
          <cell r="AC11">
            <v>28.7</v>
          </cell>
          <cell r="AD11">
            <v>31.1</v>
          </cell>
        </row>
        <row r="12">
          <cell r="B12" t="str">
            <v>運輸業，郵便業</v>
          </cell>
          <cell r="C12">
            <v>95.1</v>
          </cell>
          <cell r="D12">
            <v>19.899999999999999</v>
          </cell>
          <cell r="E12">
            <v>86.4</v>
          </cell>
          <cell r="F12">
            <v>-4.3</v>
          </cell>
          <cell r="G12">
            <v>92.1</v>
          </cell>
          <cell r="H12">
            <v>0.4</v>
          </cell>
          <cell r="I12">
            <v>93</v>
          </cell>
          <cell r="J12">
            <v>-4.2</v>
          </cell>
          <cell r="K12">
            <v>97.9</v>
          </cell>
          <cell r="L12">
            <v>0.9</v>
          </cell>
          <cell r="M12">
            <v>69.7</v>
          </cell>
          <cell r="N12">
            <v>-28.4</v>
          </cell>
          <cell r="O12">
            <v>101.3</v>
          </cell>
          <cell r="P12">
            <v>-4.3</v>
          </cell>
          <cell r="Q12">
            <v>10.8</v>
          </cell>
          <cell r="R12">
            <v>4.2</v>
          </cell>
          <cell r="S12">
            <v>0.5</v>
          </cell>
          <cell r="T12">
            <v>-0.16</v>
          </cell>
          <cell r="U12">
            <v>1</v>
          </cell>
          <cell r="V12">
            <v>0.65</v>
          </cell>
          <cell r="W12">
            <v>90.6</v>
          </cell>
          <cell r="X12">
            <v>16</v>
          </cell>
          <cell r="Y12">
            <v>82.3</v>
          </cell>
          <cell r="Z12">
            <v>-7.4</v>
          </cell>
          <cell r="AA12">
            <v>60.9</v>
          </cell>
          <cell r="AB12">
            <v>-27.8</v>
          </cell>
          <cell r="AC12">
            <v>131.6</v>
          </cell>
          <cell r="AD12">
            <v>0</v>
          </cell>
        </row>
        <row r="13">
          <cell r="B13" t="str">
            <v>卸売業，小売業</v>
          </cell>
          <cell r="C13">
            <v>85.5</v>
          </cell>
          <cell r="D13">
            <v>3.5</v>
          </cell>
          <cell r="E13">
            <v>94.6</v>
          </cell>
          <cell r="F13">
            <v>0.9</v>
          </cell>
          <cell r="G13">
            <v>94.1</v>
          </cell>
          <cell r="H13">
            <v>0.9</v>
          </cell>
          <cell r="I13">
            <v>94</v>
          </cell>
          <cell r="J13">
            <v>-1.3</v>
          </cell>
          <cell r="K13">
            <v>92</v>
          </cell>
          <cell r="L13">
            <v>-0.6</v>
          </cell>
          <cell r="M13">
            <v>135.6</v>
          </cell>
          <cell r="N13">
            <v>-10.1</v>
          </cell>
          <cell r="O13">
            <v>103</v>
          </cell>
          <cell r="P13">
            <v>-1.9</v>
          </cell>
          <cell r="Q13">
            <v>60.6</v>
          </cell>
          <cell r="R13">
            <v>8.6</v>
          </cell>
          <cell r="S13">
            <v>1.3</v>
          </cell>
          <cell r="T13">
            <v>0.01</v>
          </cell>
          <cell r="U13">
            <v>1.91</v>
          </cell>
          <cell r="V13">
            <v>-0.49</v>
          </cell>
          <cell r="W13">
            <v>81.400000000000006</v>
          </cell>
          <cell r="X13">
            <v>0.1</v>
          </cell>
          <cell r="Y13">
            <v>90.1</v>
          </cell>
          <cell r="Z13">
            <v>-2.4</v>
          </cell>
          <cell r="AA13">
            <v>101.9</v>
          </cell>
          <cell r="AB13">
            <v>-1</v>
          </cell>
          <cell r="AC13">
            <v>26</v>
          </cell>
          <cell r="AD13">
            <v>188.9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130.30000000000001</v>
          </cell>
          <cell r="D15">
            <v>33.799999999999997</v>
          </cell>
          <cell r="E15">
            <v>133.4</v>
          </cell>
          <cell r="F15">
            <v>12.4</v>
          </cell>
          <cell r="G15">
            <v>131.69999999999999</v>
          </cell>
          <cell r="H15">
            <v>12.4</v>
          </cell>
          <cell r="I15">
            <v>110.5</v>
          </cell>
          <cell r="J15">
            <v>22.1</v>
          </cell>
          <cell r="K15">
            <v>109.2</v>
          </cell>
          <cell r="L15">
            <v>25.5</v>
          </cell>
          <cell r="M15">
            <v>168.8</v>
          </cell>
          <cell r="N15">
            <v>-31.6</v>
          </cell>
          <cell r="O15">
            <v>101.6</v>
          </cell>
          <cell r="P15">
            <v>7.1</v>
          </cell>
          <cell r="Q15">
            <v>25.1</v>
          </cell>
          <cell r="R15">
            <v>-13.6</v>
          </cell>
          <cell r="S15">
            <v>0</v>
          </cell>
          <cell r="T15">
            <v>-0.92</v>
          </cell>
          <cell r="U15">
            <v>0.69</v>
          </cell>
          <cell r="V15">
            <v>-1.62</v>
          </cell>
          <cell r="W15">
            <v>124.1</v>
          </cell>
          <cell r="X15">
            <v>29.4</v>
          </cell>
          <cell r="Y15">
            <v>127</v>
          </cell>
          <cell r="Z15">
            <v>8.6999999999999993</v>
          </cell>
          <cell r="AA15">
            <v>198.8</v>
          </cell>
          <cell r="AB15">
            <v>12.8</v>
          </cell>
          <cell r="AC15">
            <v>77.599999999999994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97</v>
          </cell>
          <cell r="D16">
            <v>3.4</v>
          </cell>
          <cell r="E16">
            <v>116.8</v>
          </cell>
          <cell r="F16">
            <v>3.4</v>
          </cell>
          <cell r="G16">
            <v>115.2</v>
          </cell>
          <cell r="H16">
            <v>1.5</v>
          </cell>
          <cell r="I16">
            <v>102.5</v>
          </cell>
          <cell r="J16">
            <v>10</v>
          </cell>
          <cell r="K16">
            <v>101</v>
          </cell>
          <cell r="L16">
            <v>7.1</v>
          </cell>
          <cell r="M16">
            <v>119</v>
          </cell>
          <cell r="N16">
            <v>46.9</v>
          </cell>
          <cell r="O16">
            <v>104.8</v>
          </cell>
          <cell r="P16">
            <v>2</v>
          </cell>
          <cell r="Q16">
            <v>6.3</v>
          </cell>
          <cell r="R16">
            <v>-5</v>
          </cell>
          <cell r="S16">
            <v>0.62</v>
          </cell>
          <cell r="T16">
            <v>0.62</v>
          </cell>
          <cell r="U16">
            <v>0.06</v>
          </cell>
          <cell r="V16">
            <v>-1.41</v>
          </cell>
          <cell r="W16">
            <v>92.4</v>
          </cell>
          <cell r="X16">
            <v>0.1</v>
          </cell>
          <cell r="Y16">
            <v>111.2</v>
          </cell>
          <cell r="Z16">
            <v>0</v>
          </cell>
          <cell r="AA16">
            <v>145.80000000000001</v>
          </cell>
          <cell r="AB16">
            <v>38.9</v>
          </cell>
          <cell r="AC16">
            <v>0.1</v>
          </cell>
          <cell r="AD16">
            <v>0</v>
          </cell>
        </row>
        <row r="17">
          <cell r="B17" t="str">
            <v>宿泊業，飲食サービス業</v>
          </cell>
          <cell r="C17">
            <v>95.9</v>
          </cell>
          <cell r="D17">
            <v>1.7</v>
          </cell>
          <cell r="E17">
            <v>99.4</v>
          </cell>
          <cell r="F17">
            <v>1.4</v>
          </cell>
          <cell r="G17">
            <v>99.1</v>
          </cell>
          <cell r="H17">
            <v>0.7</v>
          </cell>
          <cell r="I17">
            <v>98.3</v>
          </cell>
          <cell r="J17">
            <v>-1</v>
          </cell>
          <cell r="K17">
            <v>96.4</v>
          </cell>
          <cell r="L17">
            <v>-0.9</v>
          </cell>
          <cell r="M17">
            <v>143.9</v>
          </cell>
          <cell r="N17">
            <v>-1.6</v>
          </cell>
          <cell r="O17">
            <v>83</v>
          </cell>
          <cell r="P17">
            <v>0.2</v>
          </cell>
          <cell r="Q17">
            <v>77.900000000000006</v>
          </cell>
          <cell r="R17">
            <v>-4.9000000000000004</v>
          </cell>
          <cell r="S17">
            <v>2.98</v>
          </cell>
          <cell r="T17">
            <v>0.27</v>
          </cell>
          <cell r="U17">
            <v>2.2999999999999998</v>
          </cell>
          <cell r="V17">
            <v>-0.42</v>
          </cell>
          <cell r="W17">
            <v>91.3</v>
          </cell>
          <cell r="X17">
            <v>-1.6</v>
          </cell>
          <cell r="Y17">
            <v>94.7</v>
          </cell>
          <cell r="Z17">
            <v>-1.9</v>
          </cell>
          <cell r="AA17">
            <v>104.1</v>
          </cell>
          <cell r="AB17">
            <v>15</v>
          </cell>
          <cell r="AC17">
            <v>8.4</v>
          </cell>
          <cell r="AD17">
            <v>50</v>
          </cell>
        </row>
        <row r="18">
          <cell r="B18" t="str">
            <v>生活関連サービス業，娯楽業</v>
          </cell>
          <cell r="C18">
            <v>95.8</v>
          </cell>
          <cell r="D18">
            <v>30.9</v>
          </cell>
          <cell r="E18">
            <v>105</v>
          </cell>
          <cell r="F18">
            <v>30.9</v>
          </cell>
          <cell r="G18">
            <v>105.2</v>
          </cell>
          <cell r="H18">
            <v>28.6</v>
          </cell>
          <cell r="I18">
            <v>123.1</v>
          </cell>
          <cell r="J18">
            <v>26</v>
          </cell>
          <cell r="K18">
            <v>124.4</v>
          </cell>
          <cell r="L18">
            <v>23.8</v>
          </cell>
          <cell r="M18">
            <v>102.5</v>
          </cell>
          <cell r="N18">
            <v>86.4</v>
          </cell>
          <cell r="O18">
            <v>94.3</v>
          </cell>
          <cell r="P18">
            <v>0.4</v>
          </cell>
          <cell r="Q18">
            <v>25.2</v>
          </cell>
          <cell r="R18">
            <v>-6.6</v>
          </cell>
          <cell r="S18">
            <v>1.17</v>
          </cell>
          <cell r="T18">
            <v>-2.29</v>
          </cell>
          <cell r="U18">
            <v>1.72</v>
          </cell>
          <cell r="V18">
            <v>-0.76</v>
          </cell>
          <cell r="W18">
            <v>91.2</v>
          </cell>
          <cell r="X18">
            <v>26.7</v>
          </cell>
          <cell r="Y18">
            <v>100</v>
          </cell>
          <cell r="Z18">
            <v>26.7</v>
          </cell>
          <cell r="AA18">
            <v>100.8</v>
          </cell>
          <cell r="AB18">
            <v>89.1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96.2</v>
          </cell>
          <cell r="D19">
            <v>-2.4</v>
          </cell>
          <cell r="E19">
            <v>117.5</v>
          </cell>
          <cell r="F19">
            <v>-2.4</v>
          </cell>
          <cell r="G19">
            <v>120.1</v>
          </cell>
          <cell r="H19">
            <v>-2.6</v>
          </cell>
          <cell r="I19">
            <v>129</v>
          </cell>
          <cell r="J19">
            <v>-2.1</v>
          </cell>
          <cell r="K19">
            <v>111.5</v>
          </cell>
          <cell r="L19">
            <v>0.7</v>
          </cell>
          <cell r="M19">
            <v>405.2</v>
          </cell>
          <cell r="N19">
            <v>-12.6</v>
          </cell>
          <cell r="O19">
            <v>111.6</v>
          </cell>
          <cell r="P19">
            <v>4.5</v>
          </cell>
          <cell r="Q19">
            <v>17.100000000000001</v>
          </cell>
          <cell r="R19">
            <v>1.2</v>
          </cell>
          <cell r="S19">
            <v>2.06</v>
          </cell>
          <cell r="T19">
            <v>0.83</v>
          </cell>
          <cell r="U19">
            <v>1.18</v>
          </cell>
          <cell r="V19">
            <v>0.52</v>
          </cell>
          <cell r="W19">
            <v>91.6</v>
          </cell>
          <cell r="X19">
            <v>-5.6</v>
          </cell>
          <cell r="Y19">
            <v>111.9</v>
          </cell>
          <cell r="Z19">
            <v>-5.6</v>
          </cell>
          <cell r="AA19">
            <v>31.7</v>
          </cell>
          <cell r="AB19">
            <v>27.3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73.8</v>
          </cell>
          <cell r="D20">
            <v>-5</v>
          </cell>
          <cell r="E20">
            <v>90.2</v>
          </cell>
          <cell r="F20">
            <v>-5</v>
          </cell>
          <cell r="G20">
            <v>88.5</v>
          </cell>
          <cell r="H20">
            <v>-3.2</v>
          </cell>
          <cell r="I20">
            <v>95.5</v>
          </cell>
          <cell r="J20">
            <v>2.5</v>
          </cell>
          <cell r="K20">
            <v>95.7</v>
          </cell>
          <cell r="L20">
            <v>3.5</v>
          </cell>
          <cell r="M20">
            <v>87.2</v>
          </cell>
          <cell r="N20">
            <v>-25.5</v>
          </cell>
          <cell r="O20">
            <v>100.4</v>
          </cell>
          <cell r="P20">
            <v>0.1</v>
          </cell>
          <cell r="Q20">
            <v>24.1</v>
          </cell>
          <cell r="R20">
            <v>3</v>
          </cell>
          <cell r="S20">
            <v>0.99</v>
          </cell>
          <cell r="T20">
            <v>0.15</v>
          </cell>
          <cell r="U20">
            <v>2.04</v>
          </cell>
          <cell r="V20">
            <v>0.69</v>
          </cell>
          <cell r="W20">
            <v>70.3</v>
          </cell>
          <cell r="X20">
            <v>-8.1</v>
          </cell>
          <cell r="Y20">
            <v>85.9</v>
          </cell>
          <cell r="Z20">
            <v>-8</v>
          </cell>
          <cell r="AA20">
            <v>137.6</v>
          </cell>
          <cell r="AB20">
            <v>-28.1</v>
          </cell>
          <cell r="AC20">
            <v>0</v>
          </cell>
          <cell r="AD20">
            <v>-100</v>
          </cell>
        </row>
        <row r="21">
          <cell r="B21" t="str">
            <v>複合サービス事業</v>
          </cell>
          <cell r="C21">
            <v>75.3</v>
          </cell>
          <cell r="D21">
            <v>5.5</v>
          </cell>
          <cell r="E21">
            <v>89.1</v>
          </cell>
          <cell r="F21">
            <v>2.5</v>
          </cell>
          <cell r="G21">
            <v>93.2</v>
          </cell>
          <cell r="H21">
            <v>7.2</v>
          </cell>
          <cell r="I21">
            <v>97.4</v>
          </cell>
          <cell r="J21">
            <v>2.2000000000000002</v>
          </cell>
          <cell r="K21">
            <v>99.4</v>
          </cell>
          <cell r="L21">
            <v>4.0999999999999996</v>
          </cell>
          <cell r="M21">
            <v>64.5</v>
          </cell>
          <cell r="N21">
            <v>-29.4</v>
          </cell>
          <cell r="O21">
            <v>98.5</v>
          </cell>
          <cell r="P21">
            <v>2.6</v>
          </cell>
          <cell r="Q21">
            <v>5.3</v>
          </cell>
          <cell r="R21">
            <v>3.1</v>
          </cell>
          <cell r="S21">
            <v>3.53</v>
          </cell>
          <cell r="T21">
            <v>2.7</v>
          </cell>
          <cell r="U21">
            <v>0.59</v>
          </cell>
          <cell r="V21">
            <v>-1.48</v>
          </cell>
          <cell r="W21">
            <v>71.7</v>
          </cell>
          <cell r="X21">
            <v>2</v>
          </cell>
          <cell r="Y21">
            <v>84.9</v>
          </cell>
          <cell r="Z21">
            <v>-0.7</v>
          </cell>
          <cell r="AA21">
            <v>22.7</v>
          </cell>
          <cell r="AB21">
            <v>-73.5</v>
          </cell>
          <cell r="AC21">
            <v>11.9</v>
          </cell>
          <cell r="AD21">
            <v>1387.5</v>
          </cell>
        </row>
        <row r="22">
          <cell r="B22" t="str">
            <v>サービス業（他に分類されないもの）</v>
          </cell>
          <cell r="C22">
            <v>88.2</v>
          </cell>
          <cell r="D22">
            <v>-5.8</v>
          </cell>
          <cell r="E22">
            <v>98.8</v>
          </cell>
          <cell r="F22">
            <v>-2.2999999999999998</v>
          </cell>
          <cell r="G22">
            <v>98.4</v>
          </cell>
          <cell r="H22">
            <v>-3.1</v>
          </cell>
          <cell r="I22">
            <v>98.5</v>
          </cell>
          <cell r="J22">
            <v>-0.1</v>
          </cell>
          <cell r="K22">
            <v>97.9</v>
          </cell>
          <cell r="L22">
            <v>-0.5</v>
          </cell>
          <cell r="M22">
            <v>107.6</v>
          </cell>
          <cell r="N22">
            <v>6.2</v>
          </cell>
          <cell r="O22">
            <v>98.7</v>
          </cell>
          <cell r="P22">
            <v>-2.2000000000000002</v>
          </cell>
          <cell r="Q22">
            <v>32</v>
          </cell>
          <cell r="R22">
            <v>2.2000000000000002</v>
          </cell>
          <cell r="S22">
            <v>3.48</v>
          </cell>
          <cell r="T22">
            <v>0.77</v>
          </cell>
          <cell r="U22">
            <v>4.05</v>
          </cell>
          <cell r="V22">
            <v>1.31</v>
          </cell>
          <cell r="W22">
            <v>84</v>
          </cell>
          <cell r="X22">
            <v>-8.8000000000000007</v>
          </cell>
          <cell r="Y22">
            <v>94.1</v>
          </cell>
          <cell r="Z22">
            <v>-5.4</v>
          </cell>
          <cell r="AA22">
            <v>104.4</v>
          </cell>
          <cell r="AB22">
            <v>9.8000000000000007</v>
          </cell>
          <cell r="AC22">
            <v>2.4</v>
          </cell>
          <cell r="AD22">
            <v>-92.9</v>
          </cell>
        </row>
        <row r="23">
          <cell r="B23" t="str">
            <v>食料品・たばこ</v>
          </cell>
          <cell r="C23">
            <v>93.3</v>
          </cell>
          <cell r="D23">
            <v>-0.3</v>
          </cell>
          <cell r="E23">
            <v>107.5</v>
          </cell>
          <cell r="F23">
            <v>-4.7</v>
          </cell>
          <cell r="G23">
            <v>106.4</v>
          </cell>
          <cell r="H23">
            <v>-4.8</v>
          </cell>
          <cell r="I23">
            <v>93.3</v>
          </cell>
          <cell r="J23">
            <v>3.4</v>
          </cell>
          <cell r="K23">
            <v>93.3</v>
          </cell>
          <cell r="L23">
            <v>4</v>
          </cell>
          <cell r="M23">
            <v>92.4</v>
          </cell>
          <cell r="N23">
            <v>-3.5</v>
          </cell>
          <cell r="O23">
            <v>91.4</v>
          </cell>
          <cell r="P23">
            <v>-4.7</v>
          </cell>
          <cell r="Q23">
            <v>15.6</v>
          </cell>
          <cell r="R23">
            <v>-5</v>
          </cell>
          <cell r="S23">
            <v>0.8</v>
          </cell>
          <cell r="T23">
            <v>-0.32</v>
          </cell>
          <cell r="U23">
            <v>1.62</v>
          </cell>
          <cell r="V23">
            <v>0.33</v>
          </cell>
          <cell r="W23">
            <v>88.9</v>
          </cell>
          <cell r="X23">
            <v>-3.5</v>
          </cell>
          <cell r="Y23">
            <v>102.4</v>
          </cell>
          <cell r="Z23">
            <v>-7.7</v>
          </cell>
          <cell r="AA23">
            <v>121</v>
          </cell>
          <cell r="AB23">
            <v>-3.5</v>
          </cell>
          <cell r="AC23">
            <v>18.2</v>
          </cell>
          <cell r="AD23">
            <v>0</v>
          </cell>
        </row>
        <row r="24">
          <cell r="B24" t="str">
            <v>繊維工業</v>
          </cell>
          <cell r="C24">
            <v>117.7</v>
          </cell>
          <cell r="D24">
            <v>7.7</v>
          </cell>
          <cell r="E24">
            <v>134.30000000000001</v>
          </cell>
          <cell r="F24">
            <v>7.6</v>
          </cell>
          <cell r="G24">
            <v>125.6</v>
          </cell>
          <cell r="H24">
            <v>3.6</v>
          </cell>
          <cell r="I24">
            <v>88.1</v>
          </cell>
          <cell r="J24">
            <v>8.5</v>
          </cell>
          <cell r="K24">
            <v>85.8</v>
          </cell>
          <cell r="L24">
            <v>5.5</v>
          </cell>
          <cell r="M24">
            <v>135.9</v>
          </cell>
          <cell r="N24">
            <v>70.900000000000006</v>
          </cell>
          <cell r="O24">
            <v>96.2</v>
          </cell>
          <cell r="P24">
            <v>-1.9</v>
          </cell>
          <cell r="Q24">
            <v>4.0999999999999996</v>
          </cell>
          <cell r="R24">
            <v>1.5</v>
          </cell>
          <cell r="S24">
            <v>0.3</v>
          </cell>
          <cell r="T24">
            <v>-0.93</v>
          </cell>
          <cell r="U24">
            <v>2</v>
          </cell>
          <cell r="V24">
            <v>1.7</v>
          </cell>
          <cell r="W24">
            <v>112.1</v>
          </cell>
          <cell r="X24">
            <v>4.2</v>
          </cell>
          <cell r="Y24">
            <v>127.9</v>
          </cell>
          <cell r="Z24">
            <v>4.2</v>
          </cell>
          <cell r="AA24">
            <v>318.10000000000002</v>
          </cell>
          <cell r="AB24">
            <v>58.9</v>
          </cell>
          <cell r="AC24">
            <v>0.2</v>
          </cell>
          <cell r="AD24">
            <v>0</v>
          </cell>
        </row>
        <row r="25">
          <cell r="B25" t="str">
            <v>木材・木製品</v>
          </cell>
          <cell r="C25">
            <v>92.3</v>
          </cell>
          <cell r="D25">
            <v>-2.5</v>
          </cell>
          <cell r="E25">
            <v>108.1</v>
          </cell>
          <cell r="F25">
            <v>-0.7</v>
          </cell>
          <cell r="G25">
            <v>109.6</v>
          </cell>
          <cell r="H25">
            <v>4.3</v>
          </cell>
          <cell r="I25">
            <v>85.5</v>
          </cell>
          <cell r="J25">
            <v>-4.5</v>
          </cell>
          <cell r="K25">
            <v>89</v>
          </cell>
          <cell r="L25">
            <v>3.4</v>
          </cell>
          <cell r="M25">
            <v>59.1</v>
          </cell>
          <cell r="N25">
            <v>-48.7</v>
          </cell>
          <cell r="O25">
            <v>99.3</v>
          </cell>
          <cell r="P25">
            <v>6.1</v>
          </cell>
          <cell r="Q25">
            <v>12.9</v>
          </cell>
          <cell r="R25">
            <v>8</v>
          </cell>
          <cell r="S25">
            <v>1.52</v>
          </cell>
          <cell r="T25">
            <v>0.16</v>
          </cell>
          <cell r="U25">
            <v>0.61</v>
          </cell>
          <cell r="V25">
            <v>-1.07</v>
          </cell>
          <cell r="W25">
            <v>87.9</v>
          </cell>
          <cell r="X25">
            <v>-5.7</v>
          </cell>
          <cell r="Y25">
            <v>103</v>
          </cell>
          <cell r="Z25">
            <v>-3.9</v>
          </cell>
          <cell r="AA25">
            <v>94.7</v>
          </cell>
          <cell r="AB25">
            <v>-33.4</v>
          </cell>
          <cell r="AC25">
            <v>1.8</v>
          </cell>
          <cell r="AD25">
            <v>-78.3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</row>
        <row r="29">
          <cell r="B29" t="str">
            <v>化学、石油・石炭</v>
          </cell>
          <cell r="C29">
            <v>85.7</v>
          </cell>
          <cell r="D29">
            <v>1.3</v>
          </cell>
          <cell r="E29">
            <v>113</v>
          </cell>
          <cell r="F29">
            <v>1.9</v>
          </cell>
          <cell r="G29">
            <v>114.6</v>
          </cell>
          <cell r="H29">
            <v>6</v>
          </cell>
          <cell r="I29">
            <v>93.7</v>
          </cell>
          <cell r="J29">
            <v>-4.2</v>
          </cell>
          <cell r="K29">
            <v>91.9</v>
          </cell>
          <cell r="L29">
            <v>-2.9</v>
          </cell>
          <cell r="M29">
            <v>110.4</v>
          </cell>
          <cell r="N29">
            <v>-13.7</v>
          </cell>
          <cell r="O29">
            <v>105.2</v>
          </cell>
          <cell r="P29">
            <v>-5.4</v>
          </cell>
          <cell r="Q29">
            <v>1.6</v>
          </cell>
          <cell r="R29">
            <v>0.2</v>
          </cell>
          <cell r="S29">
            <v>0</v>
          </cell>
          <cell r="T29">
            <v>-1.1399999999999999</v>
          </cell>
          <cell r="U29">
            <v>1.19</v>
          </cell>
          <cell r="V29">
            <v>0.12</v>
          </cell>
          <cell r="W29">
            <v>81.599999999999994</v>
          </cell>
          <cell r="X29">
            <v>-2</v>
          </cell>
          <cell r="Y29">
            <v>107.6</v>
          </cell>
          <cell r="Z29">
            <v>-1.5</v>
          </cell>
          <cell r="AA29">
            <v>103.1</v>
          </cell>
          <cell r="AB29">
            <v>-19.600000000000001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96.3</v>
          </cell>
          <cell r="D30">
            <v>-18</v>
          </cell>
          <cell r="E30">
            <v>106</v>
          </cell>
          <cell r="F30">
            <v>-16.399999999999999</v>
          </cell>
          <cell r="G30">
            <v>102.5</v>
          </cell>
          <cell r="H30">
            <v>-15.6</v>
          </cell>
          <cell r="I30">
            <v>96.2</v>
          </cell>
          <cell r="J30">
            <v>-2.1</v>
          </cell>
          <cell r="K30">
            <v>96.2</v>
          </cell>
          <cell r="L30">
            <v>0.1</v>
          </cell>
          <cell r="M30">
            <v>96.8</v>
          </cell>
          <cell r="N30">
            <v>-26.4</v>
          </cell>
          <cell r="O30">
            <v>300.5</v>
          </cell>
          <cell r="P30">
            <v>0.1</v>
          </cell>
          <cell r="Q30">
            <v>27.5</v>
          </cell>
          <cell r="R30">
            <v>23.6</v>
          </cell>
          <cell r="S30">
            <v>1.1599999999999999</v>
          </cell>
          <cell r="T30">
            <v>1.1599999999999999</v>
          </cell>
          <cell r="U30">
            <v>1.6</v>
          </cell>
          <cell r="V30">
            <v>1.6</v>
          </cell>
          <cell r="W30">
            <v>91.7</v>
          </cell>
          <cell r="X30">
            <v>-20.7</v>
          </cell>
          <cell r="Y30">
            <v>101</v>
          </cell>
          <cell r="Z30">
            <v>-19.100000000000001</v>
          </cell>
          <cell r="AA30">
            <v>151.5</v>
          </cell>
          <cell r="AB30">
            <v>-21.9</v>
          </cell>
          <cell r="AC30">
            <v>0</v>
          </cell>
          <cell r="AD30">
            <v>-100</v>
          </cell>
        </row>
        <row r="31">
          <cell r="B31" t="str">
            <v>ゴム製品</v>
          </cell>
          <cell r="C31">
            <v>92.9</v>
          </cell>
          <cell r="D31">
            <v>-1.5</v>
          </cell>
          <cell r="E31">
            <v>119.6</v>
          </cell>
          <cell r="F31">
            <v>1.5</v>
          </cell>
          <cell r="G31">
            <v>112.6</v>
          </cell>
          <cell r="H31">
            <v>2.6</v>
          </cell>
          <cell r="I31">
            <v>99.4</v>
          </cell>
          <cell r="J31">
            <v>1.3</v>
          </cell>
          <cell r="K31">
            <v>94.1</v>
          </cell>
          <cell r="L31">
            <v>1.5</v>
          </cell>
          <cell r="M31">
            <v>156.6</v>
          </cell>
          <cell r="N31">
            <v>0</v>
          </cell>
          <cell r="O31">
            <v>100</v>
          </cell>
          <cell r="P31">
            <v>-0.6</v>
          </cell>
          <cell r="Q31">
            <v>1.6</v>
          </cell>
          <cell r="R31">
            <v>-0.3</v>
          </cell>
          <cell r="S31">
            <v>0.15</v>
          </cell>
          <cell r="T31">
            <v>-0.33</v>
          </cell>
          <cell r="U31">
            <v>0.53</v>
          </cell>
          <cell r="V31">
            <v>0</v>
          </cell>
          <cell r="W31">
            <v>88.5</v>
          </cell>
          <cell r="X31">
            <v>-4.5999999999999996</v>
          </cell>
          <cell r="Y31">
            <v>113.9</v>
          </cell>
          <cell r="Z31">
            <v>-1.7</v>
          </cell>
          <cell r="AA31">
            <v>160</v>
          </cell>
          <cell r="AB31">
            <v>-2.2999999999999998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81.900000000000006</v>
          </cell>
          <cell r="D32">
            <v>-1.2</v>
          </cell>
          <cell r="E32">
            <v>97</v>
          </cell>
          <cell r="F32">
            <v>-1.3</v>
          </cell>
          <cell r="G32">
            <v>99.5</v>
          </cell>
          <cell r="H32">
            <v>-2</v>
          </cell>
          <cell r="I32">
            <v>89.3</v>
          </cell>
          <cell r="J32">
            <v>4.8</v>
          </cell>
          <cell r="K32">
            <v>89.2</v>
          </cell>
          <cell r="L32">
            <v>3.4</v>
          </cell>
          <cell r="M32">
            <v>91.1</v>
          </cell>
          <cell r="N32">
            <v>30.9</v>
          </cell>
          <cell r="O32">
            <v>77.5</v>
          </cell>
          <cell r="P32">
            <v>0</v>
          </cell>
          <cell r="Q32">
            <v>12.9</v>
          </cell>
          <cell r="R32">
            <v>-1</v>
          </cell>
          <cell r="S32">
            <v>0</v>
          </cell>
          <cell r="T32">
            <v>-0.54</v>
          </cell>
          <cell r="U32">
            <v>0.27</v>
          </cell>
          <cell r="V32">
            <v>0</v>
          </cell>
          <cell r="W32">
            <v>78</v>
          </cell>
          <cell r="X32">
            <v>-4.4000000000000004</v>
          </cell>
          <cell r="Y32">
            <v>92.4</v>
          </cell>
          <cell r="Z32">
            <v>-4.5</v>
          </cell>
          <cell r="AA32">
            <v>66.400000000000006</v>
          </cell>
          <cell r="AB32">
            <v>13.3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100.7</v>
          </cell>
          <cell r="D35">
            <v>37.9</v>
          </cell>
          <cell r="E35">
            <v>100.4</v>
          </cell>
          <cell r="F35">
            <v>23.5</v>
          </cell>
          <cell r="G35">
            <v>98.8</v>
          </cell>
          <cell r="H35">
            <v>27.2</v>
          </cell>
          <cell r="I35">
            <v>89.4</v>
          </cell>
          <cell r="J35">
            <v>2.1</v>
          </cell>
          <cell r="K35">
            <v>88.5</v>
          </cell>
          <cell r="L35">
            <v>4.0999999999999996</v>
          </cell>
          <cell r="M35">
            <v>100</v>
          </cell>
          <cell r="N35">
            <v>-16.7</v>
          </cell>
          <cell r="O35">
            <v>159.80000000000001</v>
          </cell>
          <cell r="P35">
            <v>3.8</v>
          </cell>
          <cell r="Q35">
            <v>18.7</v>
          </cell>
          <cell r="R35">
            <v>1.1000000000000001</v>
          </cell>
          <cell r="S35">
            <v>1.92</v>
          </cell>
          <cell r="T35">
            <v>1.66</v>
          </cell>
          <cell r="U35">
            <v>2</v>
          </cell>
          <cell r="V35">
            <v>0.71</v>
          </cell>
          <cell r="W35">
            <v>95.9</v>
          </cell>
          <cell r="X35">
            <v>33.4</v>
          </cell>
          <cell r="Y35">
            <v>95.6</v>
          </cell>
          <cell r="Z35">
            <v>19.5</v>
          </cell>
          <cell r="AA35">
            <v>131.80000000000001</v>
          </cell>
          <cell r="AB35">
            <v>-10.9</v>
          </cell>
          <cell r="AC35">
            <v>25.7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92.5</v>
          </cell>
          <cell r="D38">
            <v>9.9</v>
          </cell>
          <cell r="E38">
            <v>112.6</v>
          </cell>
          <cell r="F38">
            <v>9.9</v>
          </cell>
          <cell r="G38">
            <v>110.9</v>
          </cell>
          <cell r="H38">
            <v>10</v>
          </cell>
          <cell r="I38">
            <v>90.2</v>
          </cell>
          <cell r="J38">
            <v>-10.1</v>
          </cell>
          <cell r="K38">
            <v>88.2</v>
          </cell>
          <cell r="L38">
            <v>-9.1</v>
          </cell>
          <cell r="M38">
            <v>124.7</v>
          </cell>
          <cell r="N38">
            <v>-21.7</v>
          </cell>
          <cell r="O38">
            <v>210</v>
          </cell>
          <cell r="P38">
            <v>-1</v>
          </cell>
          <cell r="Q38">
            <v>2.5</v>
          </cell>
          <cell r="R38">
            <v>-1</v>
          </cell>
          <cell r="S38">
            <v>0.39</v>
          </cell>
          <cell r="T38">
            <v>-2.97</v>
          </cell>
          <cell r="U38">
            <v>0.55000000000000004</v>
          </cell>
          <cell r="V38">
            <v>-2.15</v>
          </cell>
          <cell r="W38">
            <v>88.1</v>
          </cell>
          <cell r="X38">
            <v>6.3</v>
          </cell>
          <cell r="Y38">
            <v>107.2</v>
          </cell>
          <cell r="Z38">
            <v>6.2</v>
          </cell>
          <cell r="AA38">
            <v>132</v>
          </cell>
          <cell r="AB38">
            <v>8.6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72</v>
          </cell>
          <cell r="D39">
            <v>-5.3</v>
          </cell>
          <cell r="E39">
            <v>82</v>
          </cell>
          <cell r="F39">
            <v>-5.4</v>
          </cell>
          <cell r="G39">
            <v>82.3</v>
          </cell>
          <cell r="H39">
            <v>-0.6</v>
          </cell>
          <cell r="I39">
            <v>93.5</v>
          </cell>
          <cell r="J39">
            <v>-10</v>
          </cell>
          <cell r="K39">
            <v>95</v>
          </cell>
          <cell r="L39">
            <v>-6.8</v>
          </cell>
          <cell r="M39">
            <v>78.7</v>
          </cell>
          <cell r="N39">
            <v>-36.200000000000003</v>
          </cell>
          <cell r="O39">
            <v>77.099999999999994</v>
          </cell>
          <cell r="P39">
            <v>-1.2</v>
          </cell>
          <cell r="Q39">
            <v>6.1</v>
          </cell>
          <cell r="R39">
            <v>1.6</v>
          </cell>
          <cell r="S39">
            <v>0.17</v>
          </cell>
          <cell r="T39">
            <v>-1.2</v>
          </cell>
          <cell r="U39">
            <v>0.73</v>
          </cell>
          <cell r="V39">
            <v>0.12</v>
          </cell>
          <cell r="W39">
            <v>68.599999999999994</v>
          </cell>
          <cell r="X39">
            <v>-8.3000000000000007</v>
          </cell>
          <cell r="Y39">
            <v>78.099999999999994</v>
          </cell>
          <cell r="Z39">
            <v>-8.4</v>
          </cell>
          <cell r="AA39">
            <v>79.7</v>
          </cell>
          <cell r="AB39">
            <v>-32.9</v>
          </cell>
          <cell r="AC39">
            <v>0.5</v>
          </cell>
          <cell r="AD39">
            <v>400</v>
          </cell>
        </row>
        <row r="40">
          <cell r="B40" t="str">
            <v>電気機械器具</v>
          </cell>
          <cell r="C40">
            <v>122.8</v>
          </cell>
          <cell r="D40">
            <v>1.7</v>
          </cell>
          <cell r="E40">
            <v>138</v>
          </cell>
          <cell r="F40">
            <v>1.7</v>
          </cell>
          <cell r="G40">
            <v>137.69999999999999</v>
          </cell>
          <cell r="H40">
            <v>3.1</v>
          </cell>
          <cell r="I40">
            <v>92.7</v>
          </cell>
          <cell r="J40">
            <v>-6.4</v>
          </cell>
          <cell r="K40">
            <v>93.2</v>
          </cell>
          <cell r="L40">
            <v>-2.5</v>
          </cell>
          <cell r="M40">
            <v>84.3</v>
          </cell>
          <cell r="N40">
            <v>-50</v>
          </cell>
          <cell r="O40">
            <v>90.5</v>
          </cell>
          <cell r="P40">
            <v>-0.8</v>
          </cell>
          <cell r="Q40">
            <v>3.9</v>
          </cell>
          <cell r="R40">
            <v>-5.7</v>
          </cell>
          <cell r="S40">
            <v>0.97</v>
          </cell>
          <cell r="T40">
            <v>0.28999999999999998</v>
          </cell>
          <cell r="U40">
            <v>1.65</v>
          </cell>
          <cell r="V40">
            <v>1.1599999999999999</v>
          </cell>
          <cell r="W40">
            <v>117</v>
          </cell>
          <cell r="X40">
            <v>-1.5</v>
          </cell>
          <cell r="Y40">
            <v>131.4</v>
          </cell>
          <cell r="Z40">
            <v>-1.6</v>
          </cell>
          <cell r="AA40">
            <v>147.4</v>
          </cell>
          <cell r="AB40">
            <v>-26.2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>
            <v>87.5</v>
          </cell>
          <cell r="D41">
            <v>-3.6</v>
          </cell>
          <cell r="E41">
            <v>99.1</v>
          </cell>
          <cell r="F41">
            <v>-4</v>
          </cell>
          <cell r="G41">
            <v>94.1</v>
          </cell>
          <cell r="H41">
            <v>-5</v>
          </cell>
          <cell r="I41">
            <v>99.3</v>
          </cell>
          <cell r="J41">
            <v>-2.1</v>
          </cell>
          <cell r="K41">
            <v>96.8</v>
          </cell>
          <cell r="L41">
            <v>-3.9</v>
          </cell>
          <cell r="M41">
            <v>140.69999999999999</v>
          </cell>
          <cell r="N41">
            <v>23.9</v>
          </cell>
          <cell r="O41">
            <v>17</v>
          </cell>
          <cell r="P41">
            <v>-88</v>
          </cell>
          <cell r="Q41">
            <v>8.6</v>
          </cell>
          <cell r="R41">
            <v>7.3</v>
          </cell>
          <cell r="S41">
            <v>1.53</v>
          </cell>
          <cell r="T41">
            <v>0.59</v>
          </cell>
          <cell r="U41">
            <v>3.82</v>
          </cell>
          <cell r="V41">
            <v>3.07</v>
          </cell>
          <cell r="W41">
            <v>83.3</v>
          </cell>
          <cell r="X41">
            <v>-6.8</v>
          </cell>
          <cell r="Y41">
            <v>94.4</v>
          </cell>
          <cell r="Z41">
            <v>-7.1</v>
          </cell>
          <cell r="AA41">
            <v>201.6</v>
          </cell>
          <cell r="AB41">
            <v>7.7</v>
          </cell>
          <cell r="AC41">
            <v>3.7</v>
          </cell>
          <cell r="AD41">
            <v>311.10000000000002</v>
          </cell>
        </row>
        <row r="42">
          <cell r="B42" t="str">
            <v>輸送用機械器具</v>
          </cell>
          <cell r="C42">
            <v>94.9</v>
          </cell>
          <cell r="D42">
            <v>6.3</v>
          </cell>
          <cell r="E42">
            <v>122.3</v>
          </cell>
          <cell r="F42">
            <v>6.3</v>
          </cell>
          <cell r="G42">
            <v>114.8</v>
          </cell>
          <cell r="H42">
            <v>2.7</v>
          </cell>
          <cell r="I42">
            <v>101.6</v>
          </cell>
          <cell r="J42">
            <v>13.1</v>
          </cell>
          <cell r="K42">
            <v>94.8</v>
          </cell>
          <cell r="L42">
            <v>7.7</v>
          </cell>
          <cell r="M42">
            <v>187.2</v>
          </cell>
          <cell r="N42">
            <v>67.3</v>
          </cell>
          <cell r="O42">
            <v>74.2</v>
          </cell>
          <cell r="P42">
            <v>-4.4000000000000004</v>
          </cell>
          <cell r="Q42">
            <v>0.3</v>
          </cell>
          <cell r="R42">
            <v>-0.5</v>
          </cell>
          <cell r="S42">
            <v>0.5</v>
          </cell>
          <cell r="T42">
            <v>-0.08</v>
          </cell>
          <cell r="U42">
            <v>2.59</v>
          </cell>
          <cell r="V42">
            <v>1.7</v>
          </cell>
          <cell r="W42">
            <v>90.4</v>
          </cell>
          <cell r="X42">
            <v>2.8</v>
          </cell>
          <cell r="Y42">
            <v>116.5</v>
          </cell>
          <cell r="Z42">
            <v>2.9</v>
          </cell>
          <cell r="AA42">
            <v>238.6</v>
          </cell>
          <cell r="AB42">
            <v>44.9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105.3</v>
          </cell>
          <cell r="D43">
            <v>9.1999999999999993</v>
          </cell>
          <cell r="E43">
            <v>122.2</v>
          </cell>
          <cell r="F43">
            <v>9.3000000000000007</v>
          </cell>
          <cell r="G43">
            <v>126.2</v>
          </cell>
          <cell r="H43">
            <v>13.3</v>
          </cell>
          <cell r="I43">
            <v>90.2</v>
          </cell>
          <cell r="J43">
            <v>0.8</v>
          </cell>
          <cell r="K43">
            <v>91.5</v>
          </cell>
          <cell r="L43">
            <v>6.9</v>
          </cell>
          <cell r="M43">
            <v>72.099999999999994</v>
          </cell>
          <cell r="N43">
            <v>-49.3</v>
          </cell>
          <cell r="O43">
            <v>85.8</v>
          </cell>
          <cell r="P43">
            <v>-7.9</v>
          </cell>
          <cell r="Q43">
            <v>5.5</v>
          </cell>
          <cell r="R43">
            <v>-9.8000000000000007</v>
          </cell>
          <cell r="S43">
            <v>0.4</v>
          </cell>
          <cell r="T43">
            <v>0.4</v>
          </cell>
          <cell r="U43">
            <v>2.21</v>
          </cell>
          <cell r="V43">
            <v>1.83</v>
          </cell>
          <cell r="W43">
            <v>100.3</v>
          </cell>
          <cell r="X43">
            <v>5.7</v>
          </cell>
          <cell r="Y43">
            <v>116.4</v>
          </cell>
          <cell r="Z43">
            <v>5.8</v>
          </cell>
          <cell r="AA43">
            <v>66.900000000000006</v>
          </cell>
          <cell r="AB43">
            <v>-43.4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96.3</v>
          </cell>
          <cell r="D44">
            <v>27.4</v>
          </cell>
          <cell r="E44">
            <v>115.2</v>
          </cell>
          <cell r="F44">
            <v>27.7</v>
          </cell>
          <cell r="G44">
            <v>113.9</v>
          </cell>
          <cell r="H44">
            <v>31.2</v>
          </cell>
          <cell r="I44">
            <v>96.7</v>
          </cell>
          <cell r="J44">
            <v>4.4000000000000004</v>
          </cell>
          <cell r="K44">
            <v>96.3</v>
          </cell>
          <cell r="L44">
            <v>4.7</v>
          </cell>
          <cell r="M44">
            <v>101.6</v>
          </cell>
          <cell r="N44">
            <v>1.6</v>
          </cell>
          <cell r="O44">
            <v>142.9</v>
          </cell>
          <cell r="P44">
            <v>0.4</v>
          </cell>
          <cell r="Q44">
            <v>1.8</v>
          </cell>
          <cell r="R44">
            <v>-0.2</v>
          </cell>
          <cell r="S44">
            <v>0.87</v>
          </cell>
          <cell r="T44">
            <v>0.57999999999999996</v>
          </cell>
          <cell r="U44">
            <v>0</v>
          </cell>
          <cell r="V44">
            <v>0</v>
          </cell>
          <cell r="W44">
            <v>91.7</v>
          </cell>
          <cell r="X44">
            <v>23.3</v>
          </cell>
          <cell r="Y44">
            <v>109.7</v>
          </cell>
          <cell r="Z44">
            <v>23.5</v>
          </cell>
          <cell r="AA44">
            <v>129.4</v>
          </cell>
          <cell r="AB44">
            <v>0.7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92.7</v>
          </cell>
          <cell r="D47">
            <v>5.2</v>
          </cell>
          <cell r="E47">
            <v>114.7</v>
          </cell>
          <cell r="F47">
            <v>4.3</v>
          </cell>
          <cell r="G47">
            <v>114.2</v>
          </cell>
          <cell r="H47">
            <v>1.3</v>
          </cell>
          <cell r="I47">
            <v>103.3</v>
          </cell>
          <cell r="J47">
            <v>5.8</v>
          </cell>
          <cell r="K47">
            <v>101.4</v>
          </cell>
          <cell r="L47">
            <v>5.8</v>
          </cell>
          <cell r="M47">
            <v>146.30000000000001</v>
          </cell>
          <cell r="N47">
            <v>5.4</v>
          </cell>
          <cell r="O47">
            <v>98.7</v>
          </cell>
          <cell r="P47">
            <v>-2.5</v>
          </cell>
          <cell r="Q47">
            <v>22.8</v>
          </cell>
          <cell r="R47">
            <v>11.5</v>
          </cell>
          <cell r="S47">
            <v>2.63</v>
          </cell>
          <cell r="T47">
            <v>1.68</v>
          </cell>
          <cell r="U47">
            <v>0.4</v>
          </cell>
          <cell r="V47">
            <v>-1.2</v>
          </cell>
          <cell r="W47">
            <v>88.3</v>
          </cell>
          <cell r="X47">
            <v>1.8</v>
          </cell>
          <cell r="Y47">
            <v>109.2</v>
          </cell>
          <cell r="Z47">
            <v>0.8</v>
          </cell>
          <cell r="AA47">
            <v>122.3</v>
          </cell>
          <cell r="AB47">
            <v>78.3</v>
          </cell>
          <cell r="AC47">
            <v>4.3</v>
          </cell>
          <cell r="AD47">
            <v>115</v>
          </cell>
        </row>
        <row r="48">
          <cell r="B48" t="str">
            <v>小売業</v>
          </cell>
          <cell r="C48">
            <v>81.400000000000006</v>
          </cell>
          <cell r="D48">
            <v>3</v>
          </cell>
          <cell r="E48">
            <v>85.6</v>
          </cell>
          <cell r="F48">
            <v>-0.7</v>
          </cell>
          <cell r="G48">
            <v>85.3</v>
          </cell>
          <cell r="H48">
            <v>1.1000000000000001</v>
          </cell>
          <cell r="I48">
            <v>90.7</v>
          </cell>
          <cell r="J48">
            <v>-3.6</v>
          </cell>
          <cell r="K48">
            <v>88.8</v>
          </cell>
          <cell r="L48">
            <v>-2.6</v>
          </cell>
          <cell r="M48">
            <v>133.9</v>
          </cell>
          <cell r="N48">
            <v>-14.8</v>
          </cell>
          <cell r="O48">
            <v>104.8</v>
          </cell>
          <cell r="P48">
            <v>-1.8</v>
          </cell>
          <cell r="Q48">
            <v>71.7</v>
          </cell>
          <cell r="R48">
            <v>7.7</v>
          </cell>
          <cell r="S48">
            <v>0.92</v>
          </cell>
          <cell r="T48">
            <v>-0.47</v>
          </cell>
          <cell r="U48">
            <v>2.34</v>
          </cell>
          <cell r="V48">
            <v>-0.28999999999999998</v>
          </cell>
          <cell r="W48">
            <v>77.5</v>
          </cell>
          <cell r="X48">
            <v>-0.4</v>
          </cell>
          <cell r="Y48">
            <v>81.5</v>
          </cell>
          <cell r="Z48">
            <v>-3.9</v>
          </cell>
          <cell r="AA48">
            <v>90.8</v>
          </cell>
          <cell r="AB48">
            <v>-24.2</v>
          </cell>
          <cell r="AC48">
            <v>43.4</v>
          </cell>
          <cell r="AD48">
            <v>203.5</v>
          </cell>
        </row>
        <row r="49">
          <cell r="B49" t="str">
            <v>宿泊業</v>
          </cell>
          <cell r="C49">
            <v>99.4</v>
          </cell>
          <cell r="D49">
            <v>1</v>
          </cell>
          <cell r="E49">
            <v>105.3</v>
          </cell>
          <cell r="F49">
            <v>0.6</v>
          </cell>
          <cell r="G49">
            <v>106.2</v>
          </cell>
          <cell r="H49">
            <v>0.2</v>
          </cell>
          <cell r="I49">
            <v>112.2</v>
          </cell>
          <cell r="J49">
            <v>1.4</v>
          </cell>
          <cell r="K49">
            <v>109.1</v>
          </cell>
          <cell r="L49">
            <v>1.2</v>
          </cell>
          <cell r="M49">
            <v>175</v>
          </cell>
          <cell r="N49">
            <v>5.4</v>
          </cell>
          <cell r="O49">
            <v>64.400000000000006</v>
          </cell>
          <cell r="P49">
            <v>1.3</v>
          </cell>
          <cell r="Q49">
            <v>59.6</v>
          </cell>
          <cell r="R49">
            <v>0.6</v>
          </cell>
          <cell r="S49">
            <v>1.78</v>
          </cell>
          <cell r="T49">
            <v>-0.22</v>
          </cell>
          <cell r="U49">
            <v>2.0499999999999998</v>
          </cell>
          <cell r="V49">
            <v>0.05</v>
          </cell>
          <cell r="W49">
            <v>94.7</v>
          </cell>
          <cell r="X49">
            <v>-2.2999999999999998</v>
          </cell>
          <cell r="Y49">
            <v>100.3</v>
          </cell>
          <cell r="Z49">
            <v>-2.7</v>
          </cell>
          <cell r="AA49">
            <v>91.2</v>
          </cell>
          <cell r="AB49">
            <v>10.4</v>
          </cell>
          <cell r="AC49">
            <v>1.1000000000000001</v>
          </cell>
          <cell r="AD49">
            <v>0</v>
          </cell>
        </row>
        <row r="50">
          <cell r="B50" t="str">
            <v>Ｍ一括分</v>
          </cell>
          <cell r="C50">
            <v>105.1</v>
          </cell>
          <cell r="D50">
            <v>1.8</v>
          </cell>
          <cell r="E50">
            <v>105.5</v>
          </cell>
          <cell r="F50">
            <v>1.7</v>
          </cell>
          <cell r="G50">
            <v>103.9</v>
          </cell>
          <cell r="H50">
            <v>1</v>
          </cell>
          <cell r="I50">
            <v>93.2</v>
          </cell>
          <cell r="J50">
            <v>-3.6</v>
          </cell>
          <cell r="K50">
            <v>91.7</v>
          </cell>
          <cell r="L50">
            <v>-3.3</v>
          </cell>
          <cell r="M50">
            <v>137</v>
          </cell>
          <cell r="N50">
            <v>-12</v>
          </cell>
          <cell r="O50">
            <v>98.8</v>
          </cell>
          <cell r="P50">
            <v>-0.2</v>
          </cell>
          <cell r="Q50">
            <v>88.1</v>
          </cell>
          <cell r="R50">
            <v>-7.8</v>
          </cell>
          <cell r="S50">
            <v>3.66</v>
          </cell>
          <cell r="T50">
            <v>0.56999999999999995</v>
          </cell>
          <cell r="U50">
            <v>2.44</v>
          </cell>
          <cell r="V50">
            <v>-0.68</v>
          </cell>
          <cell r="W50">
            <v>100.1</v>
          </cell>
          <cell r="X50">
            <v>-1.5</v>
          </cell>
          <cell r="Y50">
            <v>100.5</v>
          </cell>
          <cell r="Z50">
            <v>-1.6</v>
          </cell>
          <cell r="AA50">
            <v>142.1</v>
          </cell>
          <cell r="AB50">
            <v>18.5</v>
          </cell>
          <cell r="AC50">
            <v>39</v>
          </cell>
          <cell r="AD50">
            <v>11.7</v>
          </cell>
        </row>
        <row r="51">
          <cell r="B51" t="str">
            <v>医療業</v>
          </cell>
          <cell r="C51">
            <v>75.8</v>
          </cell>
          <cell r="D51">
            <v>3.3</v>
          </cell>
          <cell r="E51">
            <v>91.5</v>
          </cell>
          <cell r="F51">
            <v>3.3</v>
          </cell>
          <cell r="G51">
            <v>88.4</v>
          </cell>
          <cell r="H51">
            <v>4.5999999999999996</v>
          </cell>
          <cell r="I51">
            <v>95.6</v>
          </cell>
          <cell r="J51">
            <v>4.4000000000000004</v>
          </cell>
          <cell r="K51">
            <v>95.4</v>
          </cell>
          <cell r="L51">
            <v>4.5</v>
          </cell>
          <cell r="M51">
            <v>102.1</v>
          </cell>
          <cell r="N51">
            <v>2.1</v>
          </cell>
          <cell r="O51">
            <v>97.9</v>
          </cell>
          <cell r="P51">
            <v>-1.1000000000000001</v>
          </cell>
          <cell r="Q51">
            <v>20.9</v>
          </cell>
          <cell r="R51">
            <v>-3</v>
          </cell>
          <cell r="S51">
            <v>1.54</v>
          </cell>
          <cell r="T51">
            <v>0.37</v>
          </cell>
          <cell r="U51">
            <v>2.2599999999999998</v>
          </cell>
          <cell r="V51">
            <v>0.28000000000000003</v>
          </cell>
          <cell r="W51">
            <v>72.2</v>
          </cell>
          <cell r="X51">
            <v>0</v>
          </cell>
          <cell r="Y51">
            <v>87.1</v>
          </cell>
          <cell r="Z51">
            <v>-0.1</v>
          </cell>
          <cell r="AA51">
            <v>188.2</v>
          </cell>
          <cell r="AB51">
            <v>-12.2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72.5</v>
          </cell>
          <cell r="D52">
            <v>-16.8</v>
          </cell>
          <cell r="E52">
            <v>91</v>
          </cell>
          <cell r="F52">
            <v>-16.7</v>
          </cell>
          <cell r="G52">
            <v>92</v>
          </cell>
          <cell r="H52">
            <v>-14</v>
          </cell>
          <cell r="I52">
            <v>95.7</v>
          </cell>
          <cell r="J52">
            <v>-0.3</v>
          </cell>
          <cell r="K52">
            <v>96.7</v>
          </cell>
          <cell r="L52">
            <v>2.2000000000000002</v>
          </cell>
          <cell r="M52">
            <v>68.099999999999994</v>
          </cell>
          <cell r="N52">
            <v>-50</v>
          </cell>
          <cell r="O52">
            <v>103.8</v>
          </cell>
          <cell r="P52">
            <v>1.8</v>
          </cell>
          <cell r="Q52">
            <v>28.3</v>
          </cell>
          <cell r="R52">
            <v>11.2</v>
          </cell>
          <cell r="S52">
            <v>0.27</v>
          </cell>
          <cell r="T52">
            <v>-0.12</v>
          </cell>
          <cell r="U52">
            <v>1.75</v>
          </cell>
          <cell r="V52">
            <v>1.29</v>
          </cell>
          <cell r="W52">
            <v>69</v>
          </cell>
          <cell r="X52">
            <v>-19.5</v>
          </cell>
          <cell r="Y52">
            <v>86.7</v>
          </cell>
          <cell r="Z52">
            <v>-19.3</v>
          </cell>
          <cell r="AA52">
            <v>68.900000000000006</v>
          </cell>
          <cell r="AB52">
            <v>-56.8</v>
          </cell>
          <cell r="AC52">
            <v>0.1</v>
          </cell>
          <cell r="AD52">
            <v>-87.5</v>
          </cell>
        </row>
        <row r="53">
          <cell r="B53" t="str">
            <v>職業紹介・派遣業</v>
          </cell>
          <cell r="C53">
            <v>107.4</v>
          </cell>
          <cell r="D53">
            <v>0.8</v>
          </cell>
          <cell r="E53">
            <v>109.2</v>
          </cell>
          <cell r="F53">
            <v>8.9</v>
          </cell>
          <cell r="G53">
            <v>109.3</v>
          </cell>
          <cell r="H53">
            <v>6.6</v>
          </cell>
          <cell r="I53">
            <v>103.4</v>
          </cell>
          <cell r="J53">
            <v>7.9</v>
          </cell>
          <cell r="K53">
            <v>103</v>
          </cell>
          <cell r="L53">
            <v>6.1</v>
          </cell>
          <cell r="M53">
            <v>110.4</v>
          </cell>
          <cell r="N53">
            <v>46.6</v>
          </cell>
          <cell r="O53">
            <v>118.8</v>
          </cell>
          <cell r="P53">
            <v>-5.2</v>
          </cell>
          <cell r="Q53">
            <v>17.2</v>
          </cell>
          <cell r="R53">
            <v>-10</v>
          </cell>
          <cell r="S53">
            <v>6.37</v>
          </cell>
          <cell r="T53">
            <v>-0.64</v>
          </cell>
          <cell r="U53">
            <v>7.83</v>
          </cell>
          <cell r="V53">
            <v>1.08</v>
          </cell>
          <cell r="W53">
            <v>102.3</v>
          </cell>
          <cell r="X53">
            <v>-2.4</v>
          </cell>
          <cell r="Y53">
            <v>104</v>
          </cell>
          <cell r="Z53">
            <v>5.4</v>
          </cell>
          <cell r="AA53">
            <v>107.9</v>
          </cell>
          <cell r="AB53">
            <v>40.9</v>
          </cell>
          <cell r="AC53">
            <v>35.5</v>
          </cell>
          <cell r="AD53">
            <v>-89.7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84.3</v>
          </cell>
          <cell r="D55">
            <v>-7.6</v>
          </cell>
          <cell r="E55">
            <v>96.3</v>
          </cell>
          <cell r="F55">
            <v>-5.0999999999999996</v>
          </cell>
          <cell r="G55">
            <v>95.9</v>
          </cell>
          <cell r="H55">
            <v>-5.6</v>
          </cell>
          <cell r="I55">
            <v>97.1</v>
          </cell>
          <cell r="J55">
            <v>-2.2999999999999998</v>
          </cell>
          <cell r="K55">
            <v>96.6</v>
          </cell>
          <cell r="L55">
            <v>-2.2000000000000002</v>
          </cell>
          <cell r="M55">
            <v>106.3</v>
          </cell>
          <cell r="N55">
            <v>-2.2999999999999998</v>
          </cell>
          <cell r="O55">
            <v>94.3</v>
          </cell>
          <cell r="P55">
            <v>-1.4</v>
          </cell>
          <cell r="Q55">
            <v>35.9</v>
          </cell>
          <cell r="R55">
            <v>5.4</v>
          </cell>
          <cell r="S55">
            <v>2.71</v>
          </cell>
          <cell r="T55">
            <v>1.17</v>
          </cell>
          <cell r="U55">
            <v>3.04</v>
          </cell>
          <cell r="V55">
            <v>1.39</v>
          </cell>
          <cell r="W55">
            <v>80.3</v>
          </cell>
          <cell r="X55">
            <v>-10.6</v>
          </cell>
          <cell r="Y55">
            <v>91.7</v>
          </cell>
          <cell r="Z55">
            <v>-8.1999999999999993</v>
          </cell>
          <cell r="AA55">
            <v>102.9</v>
          </cell>
          <cell r="AB55">
            <v>2.6</v>
          </cell>
          <cell r="AC55">
            <v>0.9</v>
          </cell>
          <cell r="AD55">
            <v>-95.6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85.4</v>
          </cell>
          <cell r="D198">
            <v>2</v>
          </cell>
          <cell r="E198">
            <v>101.1</v>
          </cell>
          <cell r="F198">
            <v>0</v>
          </cell>
          <cell r="G198">
            <v>100.7</v>
          </cell>
          <cell r="H198">
            <v>0.8</v>
          </cell>
          <cell r="I198">
            <v>99</v>
          </cell>
          <cell r="J198">
            <v>2.5</v>
          </cell>
          <cell r="K198">
            <v>97.2</v>
          </cell>
          <cell r="L198">
            <v>3.7</v>
          </cell>
          <cell r="M198">
            <v>123.2</v>
          </cell>
          <cell r="N198">
            <v>-9.1999999999999993</v>
          </cell>
          <cell r="O198">
            <v>93.5</v>
          </cell>
          <cell r="P198">
            <v>-3.7</v>
          </cell>
          <cell r="Q198" t="str">
            <v>-</v>
          </cell>
          <cell r="R198" t="str">
            <v>-</v>
          </cell>
          <cell r="S198">
            <v>0.89</v>
          </cell>
          <cell r="T198">
            <v>-0.05</v>
          </cell>
          <cell r="U198">
            <v>1.49</v>
          </cell>
          <cell r="V198">
            <v>0.51</v>
          </cell>
          <cell r="W198">
            <v>81.3</v>
          </cell>
          <cell r="X198">
            <v>-1.3</v>
          </cell>
          <cell r="Y198">
            <v>96.3</v>
          </cell>
          <cell r="Z198">
            <v>-3.2</v>
          </cell>
          <cell r="AA198">
            <v>106.8</v>
          </cell>
          <cell r="AB198">
            <v>-9.3000000000000007</v>
          </cell>
          <cell r="AC198">
            <v>12.9</v>
          </cell>
          <cell r="AD198">
            <v>248.6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59.7</v>
          </cell>
          <cell r="D200">
            <v>-9.3000000000000007</v>
          </cell>
          <cell r="E200">
            <v>75.2</v>
          </cell>
          <cell r="F200">
            <v>-9.5</v>
          </cell>
          <cell r="G200">
            <v>78.900000000000006</v>
          </cell>
          <cell r="H200">
            <v>-4.8</v>
          </cell>
          <cell r="I200">
            <v>92.3</v>
          </cell>
          <cell r="J200">
            <v>-4.0999999999999996</v>
          </cell>
          <cell r="K200">
            <v>95.2</v>
          </cell>
          <cell r="L200">
            <v>-0.9</v>
          </cell>
          <cell r="M200">
            <v>61</v>
          </cell>
          <cell r="N200">
            <v>-36.799999999999997</v>
          </cell>
          <cell r="O200">
            <v>86.6</v>
          </cell>
          <cell r="P200">
            <v>7.8</v>
          </cell>
          <cell r="Q200" t="str">
            <v>-</v>
          </cell>
          <cell r="R200" t="str">
            <v>-</v>
          </cell>
          <cell r="S200">
            <v>1.28</v>
          </cell>
          <cell r="T200">
            <v>0.81</v>
          </cell>
          <cell r="U200">
            <v>0.13</v>
          </cell>
          <cell r="V200">
            <v>-0.94</v>
          </cell>
          <cell r="W200">
            <v>56.9</v>
          </cell>
          <cell r="X200">
            <v>-12.2</v>
          </cell>
          <cell r="Y200">
            <v>71.599999999999994</v>
          </cell>
          <cell r="Z200">
            <v>-12.5</v>
          </cell>
          <cell r="AA200">
            <v>28</v>
          </cell>
          <cell r="AB200">
            <v>-67.599999999999994</v>
          </cell>
          <cell r="AC200">
            <v>1.2</v>
          </cell>
          <cell r="AD200">
            <v>140</v>
          </cell>
        </row>
        <row r="201">
          <cell r="B201" t="str">
            <v>製造業</v>
          </cell>
          <cell r="C201">
            <v>90.1</v>
          </cell>
          <cell r="D201">
            <v>1.7</v>
          </cell>
          <cell r="E201">
            <v>107.7</v>
          </cell>
          <cell r="F201">
            <v>0.7</v>
          </cell>
          <cell r="G201">
            <v>106.2</v>
          </cell>
          <cell r="H201">
            <v>1.6</v>
          </cell>
          <cell r="I201">
            <v>93.4</v>
          </cell>
          <cell r="J201">
            <v>1.3</v>
          </cell>
          <cell r="K201">
            <v>92.7</v>
          </cell>
          <cell r="L201">
            <v>2.1</v>
          </cell>
          <cell r="M201">
            <v>100.8</v>
          </cell>
          <cell r="N201">
            <v>-6.9</v>
          </cell>
          <cell r="O201">
            <v>93.1</v>
          </cell>
          <cell r="P201">
            <v>-5.3</v>
          </cell>
          <cell r="Q201" t="str">
            <v>-</v>
          </cell>
          <cell r="R201" t="str">
            <v>-</v>
          </cell>
          <cell r="S201">
            <v>0.53</v>
          </cell>
          <cell r="T201">
            <v>-0.35</v>
          </cell>
          <cell r="U201">
            <v>1.1399999999999999</v>
          </cell>
          <cell r="V201">
            <v>0.4</v>
          </cell>
          <cell r="W201">
            <v>85.8</v>
          </cell>
          <cell r="X201">
            <v>-1.6</v>
          </cell>
          <cell r="Y201">
            <v>102.6</v>
          </cell>
          <cell r="Z201">
            <v>-2.6</v>
          </cell>
          <cell r="AA201">
            <v>123.2</v>
          </cell>
          <cell r="AB201">
            <v>-5.7</v>
          </cell>
          <cell r="AC201">
            <v>8.9</v>
          </cell>
          <cell r="AD201">
            <v>134.19999999999999</v>
          </cell>
        </row>
        <row r="202">
          <cell r="B202" t="str">
            <v>電気・ガス・熱供給・水道業</v>
          </cell>
          <cell r="C202">
            <v>99.7</v>
          </cell>
          <cell r="D202">
            <v>15.7</v>
          </cell>
          <cell r="E202">
            <v>126.3</v>
          </cell>
          <cell r="F202">
            <v>15.6</v>
          </cell>
          <cell r="G202">
            <v>113.3</v>
          </cell>
          <cell r="H202">
            <v>2.5</v>
          </cell>
          <cell r="I202">
            <v>102.2</v>
          </cell>
          <cell r="J202">
            <v>13.2</v>
          </cell>
          <cell r="K202">
            <v>97.2</v>
          </cell>
          <cell r="L202">
            <v>5.7</v>
          </cell>
          <cell r="M202">
            <v>166.1</v>
          </cell>
          <cell r="N202">
            <v>141.4</v>
          </cell>
          <cell r="O202">
            <v>109.4</v>
          </cell>
          <cell r="P202">
            <v>1</v>
          </cell>
          <cell r="Q202" t="str">
            <v>-</v>
          </cell>
          <cell r="R202" t="str">
            <v>-</v>
          </cell>
          <cell r="S202">
            <v>0</v>
          </cell>
          <cell r="T202">
            <v>-0.15</v>
          </cell>
          <cell r="U202">
            <v>0.39</v>
          </cell>
          <cell r="V202">
            <v>0.24</v>
          </cell>
          <cell r="W202">
            <v>95</v>
          </cell>
          <cell r="X202">
            <v>12</v>
          </cell>
          <cell r="Y202">
            <v>120.3</v>
          </cell>
          <cell r="Z202">
            <v>11.8</v>
          </cell>
          <cell r="AA202">
            <v>283.89999999999998</v>
          </cell>
          <cell r="AB202">
            <v>201.7</v>
          </cell>
          <cell r="AC202">
            <v>0.3</v>
          </cell>
          <cell r="AD202">
            <v>200</v>
          </cell>
        </row>
        <row r="203">
          <cell r="B203" t="str">
            <v>情報通信業</v>
          </cell>
          <cell r="C203">
            <v>108.9</v>
          </cell>
          <cell r="D203">
            <v>-7.2</v>
          </cell>
          <cell r="E203">
            <v>132</v>
          </cell>
          <cell r="F203">
            <v>-8.5</v>
          </cell>
          <cell r="G203">
            <v>125.1</v>
          </cell>
          <cell r="H203">
            <v>-8.8000000000000007</v>
          </cell>
          <cell r="I203">
            <v>95.7</v>
          </cell>
          <cell r="J203">
            <v>8.1</v>
          </cell>
          <cell r="K203">
            <v>94.4</v>
          </cell>
          <cell r="L203">
            <v>8.3000000000000007</v>
          </cell>
          <cell r="M203">
            <v>112.1</v>
          </cell>
          <cell r="N203">
            <v>6.6</v>
          </cell>
          <cell r="O203">
            <v>124.1</v>
          </cell>
          <cell r="P203">
            <v>-1.6</v>
          </cell>
          <cell r="Q203" t="str">
            <v>-</v>
          </cell>
          <cell r="R203" t="str">
            <v>-</v>
          </cell>
          <cell r="S203">
            <v>0.89</v>
          </cell>
          <cell r="T203">
            <v>0.73</v>
          </cell>
          <cell r="U203">
            <v>0.97</v>
          </cell>
          <cell r="V203">
            <v>0.1</v>
          </cell>
          <cell r="W203">
            <v>103.7</v>
          </cell>
          <cell r="X203">
            <v>-10.3</v>
          </cell>
          <cell r="Y203">
            <v>125.7</v>
          </cell>
          <cell r="Z203">
            <v>-11.5</v>
          </cell>
          <cell r="AA203">
            <v>238.4</v>
          </cell>
          <cell r="AB203">
            <v>-7.1</v>
          </cell>
          <cell r="AC203">
            <v>24.1</v>
          </cell>
          <cell r="AD203">
            <v>30.3</v>
          </cell>
        </row>
        <row r="204">
          <cell r="B204" t="str">
            <v>運輸業，郵便業</v>
          </cell>
          <cell r="C204">
            <v>89</v>
          </cell>
          <cell r="D204">
            <v>24.8</v>
          </cell>
          <cell r="E204">
            <v>81.099999999999994</v>
          </cell>
          <cell r="F204">
            <v>-1.1000000000000001</v>
          </cell>
          <cell r="G204">
            <v>86.8</v>
          </cell>
          <cell r="H204">
            <v>3.7</v>
          </cell>
          <cell r="I204">
            <v>90.8</v>
          </cell>
          <cell r="J204">
            <v>-0.4</v>
          </cell>
          <cell r="K204">
            <v>96.7</v>
          </cell>
          <cell r="L204">
            <v>4.7</v>
          </cell>
          <cell r="M204">
            <v>65.599999999999994</v>
          </cell>
          <cell r="N204">
            <v>-23.9</v>
          </cell>
          <cell r="O204">
            <v>104.8</v>
          </cell>
          <cell r="P204">
            <v>-8.6</v>
          </cell>
          <cell r="Q204" t="str">
            <v>-</v>
          </cell>
          <cell r="R204" t="str">
            <v>-</v>
          </cell>
          <cell r="S204">
            <v>0.45</v>
          </cell>
          <cell r="T204">
            <v>-0.26</v>
          </cell>
          <cell r="U204">
            <v>1.01</v>
          </cell>
          <cell r="V204">
            <v>0.64</v>
          </cell>
          <cell r="W204">
            <v>84.8</v>
          </cell>
          <cell r="X204">
            <v>20.8</v>
          </cell>
          <cell r="Y204">
            <v>77.2</v>
          </cell>
          <cell r="Z204">
            <v>-4.3</v>
          </cell>
          <cell r="AA204">
            <v>57</v>
          </cell>
          <cell r="AB204">
            <v>-23.7</v>
          </cell>
          <cell r="AC204">
            <v>118.4</v>
          </cell>
          <cell r="AD204">
            <v>0</v>
          </cell>
        </row>
        <row r="205">
          <cell r="B205" t="str">
            <v>卸売業，小売業</v>
          </cell>
          <cell r="C205">
            <v>88.8</v>
          </cell>
          <cell r="D205">
            <v>8.1999999999999993</v>
          </cell>
          <cell r="E205">
            <v>100.8</v>
          </cell>
          <cell r="F205">
            <v>4</v>
          </cell>
          <cell r="G205">
            <v>98.7</v>
          </cell>
          <cell r="H205">
            <v>2.9</v>
          </cell>
          <cell r="I205">
            <v>100.3</v>
          </cell>
          <cell r="J205">
            <v>-0.4</v>
          </cell>
          <cell r="K205">
            <v>95.3</v>
          </cell>
          <cell r="L205">
            <v>-1.2</v>
          </cell>
          <cell r="M205">
            <v>183.3</v>
          </cell>
          <cell r="N205">
            <v>8.6</v>
          </cell>
          <cell r="O205">
            <v>79.400000000000006</v>
          </cell>
          <cell r="P205">
            <v>-19.5</v>
          </cell>
          <cell r="Q205" t="str">
            <v>-</v>
          </cell>
          <cell r="R205" t="str">
            <v>-</v>
          </cell>
          <cell r="S205">
            <v>0.66</v>
          </cell>
          <cell r="T205">
            <v>-0.69</v>
          </cell>
          <cell r="U205">
            <v>2.67</v>
          </cell>
          <cell r="V205">
            <v>1.52</v>
          </cell>
          <cell r="W205">
            <v>84.6</v>
          </cell>
          <cell r="X205">
            <v>4.7</v>
          </cell>
          <cell r="Y205">
            <v>96</v>
          </cell>
          <cell r="Z205">
            <v>0.6</v>
          </cell>
          <cell r="AA205">
            <v>129.4</v>
          </cell>
          <cell r="AB205">
            <v>16.8</v>
          </cell>
          <cell r="AC205">
            <v>30.1</v>
          </cell>
          <cell r="AD205">
            <v>207.1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115.3</v>
          </cell>
          <cell r="D207">
            <v>16.3</v>
          </cell>
          <cell r="E207">
            <v>120.1</v>
          </cell>
          <cell r="F207">
            <v>-4.2</v>
          </cell>
          <cell r="G207">
            <v>117.6</v>
          </cell>
          <cell r="H207">
            <v>-4</v>
          </cell>
          <cell r="I207">
            <v>108.8</v>
          </cell>
          <cell r="J207">
            <v>18.5</v>
          </cell>
          <cell r="K207">
            <v>106.7</v>
          </cell>
          <cell r="L207">
            <v>23.2</v>
          </cell>
          <cell r="M207">
            <v>211.8</v>
          </cell>
          <cell r="N207">
            <v>-37.9</v>
          </cell>
          <cell r="O207">
            <v>110.6</v>
          </cell>
          <cell r="P207">
            <v>31</v>
          </cell>
          <cell r="Q207" t="str">
            <v>-</v>
          </cell>
          <cell r="R207" t="str">
            <v>-</v>
          </cell>
          <cell r="S207">
            <v>0</v>
          </cell>
          <cell r="T207">
            <v>0</v>
          </cell>
          <cell r="U207">
            <v>0.46</v>
          </cell>
          <cell r="V207">
            <v>-0.15</v>
          </cell>
          <cell r="W207">
            <v>109.8</v>
          </cell>
          <cell r="X207">
            <v>12.6</v>
          </cell>
          <cell r="Y207">
            <v>114.4</v>
          </cell>
          <cell r="Z207">
            <v>-7.2</v>
          </cell>
          <cell r="AA207">
            <v>219.3</v>
          </cell>
          <cell r="AB207">
            <v>-8.1</v>
          </cell>
          <cell r="AC207">
            <v>64.900000000000006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87.4</v>
          </cell>
          <cell r="D208">
            <v>0.9</v>
          </cell>
          <cell r="E208">
            <v>106.8</v>
          </cell>
          <cell r="F208">
            <v>0.8</v>
          </cell>
          <cell r="G208">
            <v>105.4</v>
          </cell>
          <cell r="H208">
            <v>-0.9</v>
          </cell>
          <cell r="I208">
            <v>100.1</v>
          </cell>
          <cell r="J208">
            <v>10.4</v>
          </cell>
          <cell r="K208">
            <v>98.8</v>
          </cell>
          <cell r="L208">
            <v>7.2</v>
          </cell>
          <cell r="M208">
            <v>112.7</v>
          </cell>
          <cell r="N208">
            <v>49.5</v>
          </cell>
          <cell r="O208">
            <v>125.5</v>
          </cell>
          <cell r="P208">
            <v>7.8</v>
          </cell>
          <cell r="Q208" t="str">
            <v>-</v>
          </cell>
          <cell r="R208" t="str">
            <v>-</v>
          </cell>
          <cell r="S208">
            <v>0.54</v>
          </cell>
          <cell r="T208">
            <v>0.54</v>
          </cell>
          <cell r="U208">
            <v>0</v>
          </cell>
          <cell r="V208">
            <v>-1.1499999999999999</v>
          </cell>
          <cell r="W208">
            <v>83.2</v>
          </cell>
          <cell r="X208">
            <v>-2.2999999999999998</v>
          </cell>
          <cell r="Y208">
            <v>101.7</v>
          </cell>
          <cell r="Z208">
            <v>-2.4</v>
          </cell>
          <cell r="AA208">
            <v>132.1</v>
          </cell>
          <cell r="AB208">
            <v>35.6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111.3</v>
          </cell>
          <cell r="D209">
            <v>-6.7</v>
          </cell>
          <cell r="E209">
            <v>117.8</v>
          </cell>
          <cell r="F209">
            <v>-7</v>
          </cell>
          <cell r="G209">
            <v>118.2</v>
          </cell>
          <cell r="H209">
            <v>-7.1</v>
          </cell>
          <cell r="I209">
            <v>112.5</v>
          </cell>
          <cell r="J209">
            <v>-1.1000000000000001</v>
          </cell>
          <cell r="K209">
            <v>108.6</v>
          </cell>
          <cell r="L209">
            <v>-0.5</v>
          </cell>
          <cell r="M209">
            <v>167.6</v>
          </cell>
          <cell r="N209">
            <v>-6.6</v>
          </cell>
          <cell r="O209">
            <v>65.900000000000006</v>
          </cell>
          <cell r="P209">
            <v>29</v>
          </cell>
          <cell r="Q209" t="str">
            <v>-</v>
          </cell>
          <cell r="R209" t="str">
            <v>-</v>
          </cell>
          <cell r="S209">
            <v>2.2200000000000002</v>
          </cell>
          <cell r="T209">
            <v>-0.69</v>
          </cell>
          <cell r="U209">
            <v>3.94</v>
          </cell>
          <cell r="V209">
            <v>0.95</v>
          </cell>
          <cell r="W209">
            <v>106</v>
          </cell>
          <cell r="X209">
            <v>-9.6999999999999993</v>
          </cell>
          <cell r="Y209">
            <v>112.2</v>
          </cell>
          <cell r="Z209">
            <v>-10</v>
          </cell>
          <cell r="AA209">
            <v>113.3</v>
          </cell>
          <cell r="AB209">
            <v>-5.0999999999999996</v>
          </cell>
          <cell r="AC209">
            <v>12</v>
          </cell>
          <cell r="AD209">
            <v>11.1</v>
          </cell>
        </row>
        <row r="210">
          <cell r="B210" t="str">
            <v>生活関連サービス業，娯楽業</v>
          </cell>
          <cell r="C210">
            <v>74.400000000000006</v>
          </cell>
          <cell r="D210">
            <v>28.1</v>
          </cell>
          <cell r="E210">
            <v>83.7</v>
          </cell>
          <cell r="F210">
            <v>28.2</v>
          </cell>
          <cell r="G210">
            <v>83.7</v>
          </cell>
          <cell r="H210">
            <v>26.2</v>
          </cell>
          <cell r="I210">
            <v>103.6</v>
          </cell>
          <cell r="J210">
            <v>26.7</v>
          </cell>
          <cell r="K210">
            <v>107.2</v>
          </cell>
          <cell r="L210">
            <v>24.9</v>
          </cell>
          <cell r="M210">
            <v>65.099999999999994</v>
          </cell>
          <cell r="N210">
            <v>70</v>
          </cell>
          <cell r="O210">
            <v>153.30000000000001</v>
          </cell>
          <cell r="P210">
            <v>10.1</v>
          </cell>
          <cell r="Q210" t="str">
            <v>-</v>
          </cell>
          <cell r="R210" t="str">
            <v>-</v>
          </cell>
          <cell r="S210">
            <v>0.8</v>
          </cell>
          <cell r="T210">
            <v>-1.1499999999999999</v>
          </cell>
          <cell r="U210">
            <v>0.8</v>
          </cell>
          <cell r="V210">
            <v>0.8</v>
          </cell>
          <cell r="W210">
            <v>70.900000000000006</v>
          </cell>
          <cell r="X210">
            <v>24</v>
          </cell>
          <cell r="Y210">
            <v>79.7</v>
          </cell>
          <cell r="Z210">
            <v>24</v>
          </cell>
          <cell r="AA210">
            <v>84</v>
          </cell>
          <cell r="AB210">
            <v>72.099999999999994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85.3</v>
          </cell>
          <cell r="D211">
            <v>-2</v>
          </cell>
          <cell r="E211">
            <v>106</v>
          </cell>
          <cell r="F211">
            <v>-1.9</v>
          </cell>
          <cell r="G211">
            <v>108.5</v>
          </cell>
          <cell r="H211">
            <v>-2.2000000000000002</v>
          </cell>
          <cell r="I211">
            <v>116.5</v>
          </cell>
          <cell r="J211">
            <v>-1</v>
          </cell>
          <cell r="K211">
            <v>98.9</v>
          </cell>
          <cell r="L211">
            <v>2.1</v>
          </cell>
          <cell r="M211">
            <v>370.3</v>
          </cell>
          <cell r="N211">
            <v>-11.4</v>
          </cell>
          <cell r="O211">
            <v>116.9</v>
          </cell>
          <cell r="P211">
            <v>3</v>
          </cell>
          <cell r="Q211" t="str">
            <v>-</v>
          </cell>
          <cell r="R211" t="str">
            <v>-</v>
          </cell>
          <cell r="S211">
            <v>0.87</v>
          </cell>
          <cell r="T211">
            <v>0.66</v>
          </cell>
          <cell r="U211">
            <v>0.95</v>
          </cell>
          <cell r="V211">
            <v>0.64</v>
          </cell>
          <cell r="W211">
            <v>81.2</v>
          </cell>
          <cell r="X211">
            <v>-5.0999999999999996</v>
          </cell>
          <cell r="Y211">
            <v>101</v>
          </cell>
          <cell r="Z211">
            <v>-5.0999999999999996</v>
          </cell>
          <cell r="AA211">
            <v>28.3</v>
          </cell>
          <cell r="AB211">
            <v>31.6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78.400000000000006</v>
          </cell>
          <cell r="D212">
            <v>-2.5</v>
          </cell>
          <cell r="E212">
            <v>96.7</v>
          </cell>
          <cell r="F212">
            <v>-2.4</v>
          </cell>
          <cell r="G212">
            <v>94.7</v>
          </cell>
          <cell r="H212">
            <v>-1.1000000000000001</v>
          </cell>
          <cell r="I212">
            <v>99.4</v>
          </cell>
          <cell r="J212">
            <v>4.5999999999999996</v>
          </cell>
          <cell r="K212">
            <v>99.6</v>
          </cell>
          <cell r="L212">
            <v>6</v>
          </cell>
          <cell r="M212">
            <v>94.4</v>
          </cell>
          <cell r="N212">
            <v>-23.9</v>
          </cell>
          <cell r="O212">
            <v>83.9</v>
          </cell>
          <cell r="P212">
            <v>-3.8</v>
          </cell>
          <cell r="Q212" t="str">
            <v>-</v>
          </cell>
          <cell r="R212" t="str">
            <v>-</v>
          </cell>
          <cell r="S212">
            <v>0.56999999999999995</v>
          </cell>
          <cell r="T212">
            <v>-0.25</v>
          </cell>
          <cell r="U212">
            <v>1.77</v>
          </cell>
          <cell r="V212">
            <v>0.6</v>
          </cell>
          <cell r="W212">
            <v>74.7</v>
          </cell>
          <cell r="X212">
            <v>-5.6</v>
          </cell>
          <cell r="Y212">
            <v>92.1</v>
          </cell>
          <cell r="Z212">
            <v>-5.5</v>
          </cell>
          <cell r="AA212">
            <v>150</v>
          </cell>
          <cell r="AB212">
            <v>-19</v>
          </cell>
          <cell r="AC212">
            <v>0</v>
          </cell>
          <cell r="AD212">
            <v>-100</v>
          </cell>
        </row>
        <row r="213">
          <cell r="B213" t="str">
            <v>複合サービス事業</v>
          </cell>
          <cell r="C213">
            <v>76.3</v>
          </cell>
          <cell r="D213">
            <v>7.8</v>
          </cell>
          <cell r="E213">
            <v>90.3</v>
          </cell>
          <cell r="F213">
            <v>4.9000000000000004</v>
          </cell>
          <cell r="G213">
            <v>94.5</v>
          </cell>
          <cell r="H213">
            <v>9.6</v>
          </cell>
          <cell r="I213">
            <v>98.6</v>
          </cell>
          <cell r="J213">
            <v>3.6</v>
          </cell>
          <cell r="K213">
            <v>100.5</v>
          </cell>
          <cell r="L213">
            <v>5.3</v>
          </cell>
          <cell r="M213">
            <v>67.400000000000006</v>
          </cell>
          <cell r="N213">
            <v>-25.5</v>
          </cell>
          <cell r="O213">
            <v>97.1</v>
          </cell>
          <cell r="P213">
            <v>-0.6</v>
          </cell>
          <cell r="Q213" t="str">
            <v>-</v>
          </cell>
          <cell r="R213" t="str">
            <v>-</v>
          </cell>
          <cell r="S213">
            <v>3.73</v>
          </cell>
          <cell r="T213">
            <v>2.96</v>
          </cell>
          <cell r="U213">
            <v>0.63</v>
          </cell>
          <cell r="V213">
            <v>-1.48</v>
          </cell>
          <cell r="W213">
            <v>72.7</v>
          </cell>
          <cell r="X213">
            <v>4.3</v>
          </cell>
          <cell r="Y213">
            <v>86</v>
          </cell>
          <cell r="Z213">
            <v>1.5</v>
          </cell>
          <cell r="AA213">
            <v>23.4</v>
          </cell>
          <cell r="AB213">
            <v>-72.400000000000006</v>
          </cell>
          <cell r="AC213">
            <v>12.3</v>
          </cell>
          <cell r="AD213">
            <v>1437.5</v>
          </cell>
        </row>
        <row r="214">
          <cell r="B214" t="str">
            <v>サービス業（他に分類されないもの）</v>
          </cell>
          <cell r="C214">
            <v>86.7</v>
          </cell>
          <cell r="D214">
            <v>-3.3</v>
          </cell>
          <cell r="E214">
            <v>99</v>
          </cell>
          <cell r="F214">
            <v>0.9</v>
          </cell>
          <cell r="G214">
            <v>98.4</v>
          </cell>
          <cell r="H214">
            <v>-0.5</v>
          </cell>
          <cell r="I214">
            <v>100.1</v>
          </cell>
          <cell r="J214">
            <v>3.3</v>
          </cell>
          <cell r="K214">
            <v>99.3</v>
          </cell>
          <cell r="L214">
            <v>2.6</v>
          </cell>
          <cell r="M214">
            <v>112.6</v>
          </cell>
          <cell r="N214">
            <v>14.8</v>
          </cell>
          <cell r="O214">
            <v>97.8</v>
          </cell>
          <cell r="P214">
            <v>-5.2</v>
          </cell>
          <cell r="Q214" t="str">
            <v>-</v>
          </cell>
          <cell r="R214" t="str">
            <v>-</v>
          </cell>
          <cell r="S214">
            <v>2.99</v>
          </cell>
          <cell r="T214">
            <v>0.51</v>
          </cell>
          <cell r="U214">
            <v>3.38</v>
          </cell>
          <cell r="V214">
            <v>1.1599999999999999</v>
          </cell>
          <cell r="W214">
            <v>82.6</v>
          </cell>
          <cell r="X214">
            <v>-6.5</v>
          </cell>
          <cell r="Y214">
            <v>94.3</v>
          </cell>
          <cell r="Z214">
            <v>-2.4</v>
          </cell>
          <cell r="AA214">
            <v>105.9</v>
          </cell>
          <cell r="AB214">
            <v>17.8</v>
          </cell>
          <cell r="AC214">
            <v>2.4</v>
          </cell>
          <cell r="AD214">
            <v>-92.6</v>
          </cell>
        </row>
        <row r="215">
          <cell r="B215" t="str">
            <v>食料品・たばこ</v>
          </cell>
          <cell r="C215">
            <v>89.1</v>
          </cell>
          <cell r="D215">
            <v>-3.8</v>
          </cell>
          <cell r="E215">
            <v>105.1</v>
          </cell>
          <cell r="F215">
            <v>-8</v>
          </cell>
          <cell r="G215">
            <v>104.1</v>
          </cell>
          <cell r="H215">
            <v>-8.1999999999999993</v>
          </cell>
          <cell r="I215">
            <v>93.3</v>
          </cell>
          <cell r="J215">
            <v>3.1</v>
          </cell>
          <cell r="K215">
            <v>93.2</v>
          </cell>
          <cell r="L215">
            <v>4.0999999999999996</v>
          </cell>
          <cell r="M215">
            <v>93.1</v>
          </cell>
          <cell r="N215">
            <v>-8.3000000000000007</v>
          </cell>
          <cell r="O215">
            <v>98.2</v>
          </cell>
          <cell r="P215">
            <v>1.3</v>
          </cell>
          <cell r="Q215" t="str">
            <v>-</v>
          </cell>
          <cell r="R215" t="str">
            <v>-</v>
          </cell>
          <cell r="S215">
            <v>0.61</v>
          </cell>
          <cell r="T215">
            <v>-0.43</v>
          </cell>
          <cell r="U215">
            <v>1.29</v>
          </cell>
          <cell r="V215">
            <v>0.48</v>
          </cell>
          <cell r="W215">
            <v>84.9</v>
          </cell>
          <cell r="X215">
            <v>-6.8</v>
          </cell>
          <cell r="Y215">
            <v>100.1</v>
          </cell>
          <cell r="Z215">
            <v>-11</v>
          </cell>
          <cell r="AA215">
            <v>117.1</v>
          </cell>
          <cell r="AB215">
            <v>-6.7</v>
          </cell>
          <cell r="AC215">
            <v>15.6</v>
          </cell>
          <cell r="AD215">
            <v>0</v>
          </cell>
        </row>
        <row r="216">
          <cell r="B216" t="str">
            <v>繊維工業</v>
          </cell>
          <cell r="C216">
            <v>115.9</v>
          </cell>
          <cell r="D216">
            <v>8.3000000000000007</v>
          </cell>
          <cell r="E216">
            <v>132.69999999999999</v>
          </cell>
          <cell r="F216">
            <v>8.1999999999999993</v>
          </cell>
          <cell r="G216">
            <v>124</v>
          </cell>
          <cell r="H216">
            <v>3.9</v>
          </cell>
          <cell r="I216">
            <v>87.2</v>
          </cell>
          <cell r="J216">
            <v>9</v>
          </cell>
          <cell r="K216">
            <v>84.8</v>
          </cell>
          <cell r="L216">
            <v>5.9</v>
          </cell>
          <cell r="M216">
            <v>132.1</v>
          </cell>
          <cell r="N216">
            <v>73.400000000000006</v>
          </cell>
          <cell r="O216">
            <v>98.5</v>
          </cell>
          <cell r="P216">
            <v>-3.5</v>
          </cell>
          <cell r="Q216" t="str">
            <v>-</v>
          </cell>
          <cell r="R216" t="str">
            <v>-</v>
          </cell>
          <cell r="S216">
            <v>0.19</v>
          </cell>
          <cell r="T216">
            <v>-1.08</v>
          </cell>
          <cell r="U216">
            <v>1.31</v>
          </cell>
          <cell r="V216">
            <v>1</v>
          </cell>
          <cell r="W216">
            <v>110.4</v>
          </cell>
          <cell r="X216">
            <v>4.8</v>
          </cell>
          <cell r="Y216">
            <v>126.4</v>
          </cell>
          <cell r="Z216">
            <v>4.7</v>
          </cell>
          <cell r="AA216">
            <v>309.5</v>
          </cell>
          <cell r="AB216">
            <v>61.8</v>
          </cell>
          <cell r="AC216">
            <v>0.2</v>
          </cell>
          <cell r="AD216">
            <v>0</v>
          </cell>
        </row>
        <row r="217">
          <cell r="B217" t="str">
            <v>木材・木製品</v>
          </cell>
          <cell r="C217">
            <v>88.6</v>
          </cell>
          <cell r="D217">
            <v>1.6</v>
          </cell>
          <cell r="E217">
            <v>104.3</v>
          </cell>
          <cell r="F217">
            <v>3.5</v>
          </cell>
          <cell r="G217">
            <v>105.9</v>
          </cell>
          <cell r="H217">
            <v>8.6999999999999993</v>
          </cell>
          <cell r="I217">
            <v>82.4</v>
          </cell>
          <cell r="J217">
            <v>-1.9</v>
          </cell>
          <cell r="K217">
            <v>85.7</v>
          </cell>
          <cell r="L217">
            <v>5.8</v>
          </cell>
          <cell r="M217">
            <v>58.5</v>
          </cell>
          <cell r="N217">
            <v>-44.2</v>
          </cell>
          <cell r="O217">
            <v>100</v>
          </cell>
          <cell r="P217">
            <v>-2.9</v>
          </cell>
          <cell r="Q217" t="str">
            <v>-</v>
          </cell>
          <cell r="R217" t="str">
            <v>-</v>
          </cell>
          <cell r="S217">
            <v>1.22</v>
          </cell>
          <cell r="T217">
            <v>0.21</v>
          </cell>
          <cell r="U217">
            <v>0.7</v>
          </cell>
          <cell r="V217">
            <v>-1.06</v>
          </cell>
          <cell r="W217">
            <v>84.4</v>
          </cell>
          <cell r="X217">
            <v>-1.6</v>
          </cell>
          <cell r="Y217">
            <v>99.3</v>
          </cell>
          <cell r="Z217">
            <v>0.1</v>
          </cell>
          <cell r="AA217">
            <v>91.2</v>
          </cell>
          <cell r="AB217">
            <v>-29.5</v>
          </cell>
          <cell r="AC217">
            <v>1.7</v>
          </cell>
          <cell r="AD217">
            <v>-77.3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 t="str">
            <v>-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C220" t="str">
            <v>-</v>
          </cell>
          <cell r="AD220" t="str">
            <v>-</v>
          </cell>
        </row>
        <row r="221">
          <cell r="B221" t="str">
            <v>化学、石油・石炭</v>
          </cell>
          <cell r="C221">
            <v>86</v>
          </cell>
          <cell r="D221">
            <v>0.9</v>
          </cell>
          <cell r="E221">
            <v>113.5</v>
          </cell>
          <cell r="F221">
            <v>1.6</v>
          </cell>
          <cell r="G221">
            <v>115</v>
          </cell>
          <cell r="H221">
            <v>5.6</v>
          </cell>
          <cell r="I221">
            <v>93.9</v>
          </cell>
          <cell r="J221">
            <v>-4.5</v>
          </cell>
          <cell r="K221">
            <v>91.9</v>
          </cell>
          <cell r="L221">
            <v>-3.3</v>
          </cell>
          <cell r="M221">
            <v>111.6</v>
          </cell>
          <cell r="N221">
            <v>-13.5</v>
          </cell>
          <cell r="O221">
            <v>104.8</v>
          </cell>
          <cell r="P221">
            <v>-5.6</v>
          </cell>
          <cell r="Q221" t="str">
            <v>-</v>
          </cell>
          <cell r="R221" t="str">
            <v>-</v>
          </cell>
          <cell r="S221">
            <v>0</v>
          </cell>
          <cell r="T221">
            <v>-1.1599999999999999</v>
          </cell>
          <cell r="U221">
            <v>1.21</v>
          </cell>
          <cell r="V221">
            <v>0.13</v>
          </cell>
          <cell r="W221">
            <v>81.900000000000006</v>
          </cell>
          <cell r="X221">
            <v>-2.4</v>
          </cell>
          <cell r="Y221">
            <v>108.1</v>
          </cell>
          <cell r="Z221">
            <v>-1.6</v>
          </cell>
          <cell r="AA221">
            <v>104.1</v>
          </cell>
          <cell r="AB221">
            <v>-19.399999999999999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109</v>
          </cell>
          <cell r="D222">
            <v>-2.9</v>
          </cell>
          <cell r="E222">
            <v>120</v>
          </cell>
          <cell r="F222">
            <v>-1</v>
          </cell>
          <cell r="G222">
            <v>114.7</v>
          </cell>
          <cell r="H222">
            <v>-1.4</v>
          </cell>
          <cell r="I222">
            <v>98.6</v>
          </cell>
          <cell r="J222">
            <v>5.7</v>
          </cell>
          <cell r="K222">
            <v>97.4</v>
          </cell>
          <cell r="L222">
            <v>6.7</v>
          </cell>
          <cell r="M222">
            <v>116.3</v>
          </cell>
          <cell r="N222">
            <v>-5.5</v>
          </cell>
          <cell r="O222">
            <v>102.6</v>
          </cell>
          <cell r="P222">
            <v>-24.6</v>
          </cell>
          <cell r="Q222" t="str">
            <v>-</v>
          </cell>
          <cell r="R222" t="str">
            <v>-</v>
          </cell>
          <cell r="S222">
            <v>0.92</v>
          </cell>
          <cell r="T222">
            <v>0.92</v>
          </cell>
          <cell r="U222">
            <v>0.92</v>
          </cell>
          <cell r="V222">
            <v>0.92</v>
          </cell>
          <cell r="W222">
            <v>103.8</v>
          </cell>
          <cell r="X222">
            <v>-6.1</v>
          </cell>
          <cell r="Y222">
            <v>114.3</v>
          </cell>
          <cell r="Z222">
            <v>-4.2</v>
          </cell>
          <cell r="AA222">
            <v>184.5</v>
          </cell>
          <cell r="AB222">
            <v>1.9</v>
          </cell>
          <cell r="AC222">
            <v>0</v>
          </cell>
          <cell r="AD222">
            <v>-100</v>
          </cell>
        </row>
        <row r="223">
          <cell r="B223" t="str">
            <v>ゴム製品</v>
          </cell>
          <cell r="C223">
            <v>91.9</v>
          </cell>
          <cell r="D223">
            <v>-1.6</v>
          </cell>
          <cell r="E223">
            <v>118.4</v>
          </cell>
          <cell r="F223">
            <v>1.4</v>
          </cell>
          <cell r="G223">
            <v>111.5</v>
          </cell>
          <cell r="H223">
            <v>2.4</v>
          </cell>
          <cell r="I223">
            <v>98.9</v>
          </cell>
          <cell r="J223">
            <v>1.3</v>
          </cell>
          <cell r="K223">
            <v>93.6</v>
          </cell>
          <cell r="L223">
            <v>1.5</v>
          </cell>
          <cell r="M223">
            <v>154.30000000000001</v>
          </cell>
          <cell r="N223">
            <v>0</v>
          </cell>
          <cell r="O223">
            <v>101.3</v>
          </cell>
          <cell r="P223">
            <v>-0.3</v>
          </cell>
          <cell r="Q223" t="str">
            <v>-</v>
          </cell>
          <cell r="R223" t="str">
            <v>-</v>
          </cell>
          <cell r="S223">
            <v>0.15</v>
          </cell>
          <cell r="T223">
            <v>-0.34</v>
          </cell>
          <cell r="U223">
            <v>0.54</v>
          </cell>
          <cell r="V223">
            <v>0</v>
          </cell>
          <cell r="W223">
            <v>87.5</v>
          </cell>
          <cell r="X223">
            <v>-4.8</v>
          </cell>
          <cell r="Y223">
            <v>112.8</v>
          </cell>
          <cell r="Z223">
            <v>-1.9</v>
          </cell>
          <cell r="AA223">
            <v>157.69999999999999</v>
          </cell>
          <cell r="AB223">
            <v>-2.5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85.1</v>
          </cell>
          <cell r="D224">
            <v>-2.1</v>
          </cell>
          <cell r="E224">
            <v>101.2</v>
          </cell>
          <cell r="F224">
            <v>-2</v>
          </cell>
          <cell r="G224">
            <v>103.7</v>
          </cell>
          <cell r="H224">
            <v>-2.6</v>
          </cell>
          <cell r="I224">
            <v>91.3</v>
          </cell>
          <cell r="J224">
            <v>5.0999999999999996</v>
          </cell>
          <cell r="K224">
            <v>90.8</v>
          </cell>
          <cell r="L224">
            <v>3.5</v>
          </cell>
          <cell r="M224">
            <v>97.4</v>
          </cell>
          <cell r="N224">
            <v>28</v>
          </cell>
          <cell r="O224">
            <v>86.4</v>
          </cell>
          <cell r="P224">
            <v>1.2</v>
          </cell>
          <cell r="Q224" t="str">
            <v>-</v>
          </cell>
          <cell r="R224" t="str">
            <v>-</v>
          </cell>
          <cell r="S224">
            <v>0</v>
          </cell>
          <cell r="T224">
            <v>-0.31</v>
          </cell>
          <cell r="U224">
            <v>0</v>
          </cell>
          <cell r="V224">
            <v>-0.31</v>
          </cell>
          <cell r="W224">
            <v>81</v>
          </cell>
          <cell r="X224">
            <v>-5.3</v>
          </cell>
          <cell r="Y224">
            <v>96.4</v>
          </cell>
          <cell r="Z224">
            <v>-5.2</v>
          </cell>
          <cell r="AA224">
            <v>71.2</v>
          </cell>
          <cell r="AB224">
            <v>10.9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105.3</v>
          </cell>
          <cell r="D227">
            <v>38.700000000000003</v>
          </cell>
          <cell r="E227">
            <v>104.2</v>
          </cell>
          <cell r="F227">
            <v>23.2</v>
          </cell>
          <cell r="G227">
            <v>103.2</v>
          </cell>
          <cell r="H227">
            <v>25.9</v>
          </cell>
          <cell r="I227">
            <v>89.3</v>
          </cell>
          <cell r="J227">
            <v>4.9000000000000004</v>
          </cell>
          <cell r="K227">
            <v>89.4</v>
          </cell>
          <cell r="L227">
            <v>6.9</v>
          </cell>
          <cell r="M227">
            <v>88.5</v>
          </cell>
          <cell r="N227">
            <v>-14.2</v>
          </cell>
          <cell r="O227">
            <v>152.30000000000001</v>
          </cell>
          <cell r="P227">
            <v>2.4</v>
          </cell>
          <cell r="Q227" t="str">
            <v>-</v>
          </cell>
          <cell r="R227" t="str">
            <v>-</v>
          </cell>
          <cell r="S227">
            <v>2.4</v>
          </cell>
          <cell r="T227">
            <v>2.08</v>
          </cell>
          <cell r="U227">
            <v>1.04</v>
          </cell>
          <cell r="V227">
            <v>0.2</v>
          </cell>
          <cell r="W227">
            <v>100.3</v>
          </cell>
          <cell r="X227">
            <v>34.299999999999997</v>
          </cell>
          <cell r="Y227">
            <v>99.2</v>
          </cell>
          <cell r="Z227">
            <v>19.100000000000001</v>
          </cell>
          <cell r="AA227">
            <v>123</v>
          </cell>
          <cell r="AB227">
            <v>-6.4</v>
          </cell>
          <cell r="AC227">
            <v>28.7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89.6</v>
          </cell>
          <cell r="D230">
            <v>11</v>
          </cell>
          <cell r="E230">
            <v>109.5</v>
          </cell>
          <cell r="F230">
            <v>11.2</v>
          </cell>
          <cell r="G230">
            <v>108</v>
          </cell>
          <cell r="H230">
            <v>11.3</v>
          </cell>
          <cell r="I230">
            <v>88.5</v>
          </cell>
          <cell r="J230">
            <v>-8.9</v>
          </cell>
          <cell r="K230">
            <v>86.8</v>
          </cell>
          <cell r="L230">
            <v>-7.8</v>
          </cell>
          <cell r="M230">
            <v>117</v>
          </cell>
          <cell r="N230">
            <v>-20.8</v>
          </cell>
          <cell r="O230">
            <v>106.7</v>
          </cell>
          <cell r="P230">
            <v>0</v>
          </cell>
          <cell r="Q230" t="str">
            <v>-</v>
          </cell>
          <cell r="R230" t="str">
            <v>-</v>
          </cell>
          <cell r="S230">
            <v>0.4</v>
          </cell>
          <cell r="T230">
            <v>-0.9</v>
          </cell>
          <cell r="U230">
            <v>0.56999999999999995</v>
          </cell>
          <cell r="V230">
            <v>-1.35</v>
          </cell>
          <cell r="W230">
            <v>85.3</v>
          </cell>
          <cell r="X230">
            <v>7.4</v>
          </cell>
          <cell r="Y230">
            <v>104.3</v>
          </cell>
          <cell r="Z230">
            <v>7.6</v>
          </cell>
          <cell r="AA230">
            <v>124.7</v>
          </cell>
          <cell r="AB230">
            <v>9.5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74.400000000000006</v>
          </cell>
          <cell r="D231">
            <v>-4.4000000000000004</v>
          </cell>
          <cell r="E231">
            <v>84.8</v>
          </cell>
          <cell r="F231">
            <v>-4.5</v>
          </cell>
          <cell r="G231">
            <v>84.9</v>
          </cell>
          <cell r="H231">
            <v>0.4</v>
          </cell>
          <cell r="I231">
            <v>95.6</v>
          </cell>
          <cell r="J231">
            <v>-9.6</v>
          </cell>
          <cell r="K231">
            <v>96.8</v>
          </cell>
          <cell r="L231">
            <v>-6.3</v>
          </cell>
          <cell r="M231">
            <v>82.8</v>
          </cell>
          <cell r="N231">
            <v>-35.200000000000003</v>
          </cell>
          <cell r="O231">
            <v>74.2</v>
          </cell>
          <cell r="P231">
            <v>-2.9</v>
          </cell>
          <cell r="Q231" t="str">
            <v>-</v>
          </cell>
          <cell r="R231" t="str">
            <v>-</v>
          </cell>
          <cell r="S231">
            <v>0.19</v>
          </cell>
          <cell r="T231">
            <v>-1.24</v>
          </cell>
          <cell r="U231">
            <v>0.65</v>
          </cell>
          <cell r="V231">
            <v>0.04</v>
          </cell>
          <cell r="W231">
            <v>70.900000000000006</v>
          </cell>
          <cell r="X231">
            <v>-7.4</v>
          </cell>
          <cell r="Y231">
            <v>80.8</v>
          </cell>
          <cell r="Z231">
            <v>-7.6</v>
          </cell>
          <cell r="AA231">
            <v>84.1</v>
          </cell>
          <cell r="AB231">
            <v>-31.7</v>
          </cell>
          <cell r="AC231">
            <v>0.5</v>
          </cell>
          <cell r="AD231">
            <v>400</v>
          </cell>
        </row>
        <row r="232">
          <cell r="B232" t="str">
            <v>電気機械器具</v>
          </cell>
          <cell r="C232">
            <v>96.8</v>
          </cell>
          <cell r="D232">
            <v>-2.9</v>
          </cell>
          <cell r="E232">
            <v>112.5</v>
          </cell>
          <cell r="F232">
            <v>-2.9</v>
          </cell>
          <cell r="G232">
            <v>113.3</v>
          </cell>
          <cell r="H232">
            <v>-1.6</v>
          </cell>
          <cell r="I232">
            <v>82.6</v>
          </cell>
          <cell r="J232">
            <v>-9.5</v>
          </cell>
          <cell r="K232">
            <v>84.9</v>
          </cell>
          <cell r="L232">
            <v>-5.5</v>
          </cell>
          <cell r="M232">
            <v>52.1</v>
          </cell>
          <cell r="N232">
            <v>-53.1</v>
          </cell>
          <cell r="O232">
            <v>153.80000000000001</v>
          </cell>
          <cell r="P232">
            <v>5.5</v>
          </cell>
          <cell r="Q232" t="str">
            <v>-</v>
          </cell>
          <cell r="R232" t="str">
            <v>-</v>
          </cell>
          <cell r="S232">
            <v>1.01</v>
          </cell>
          <cell r="T232">
            <v>0.36</v>
          </cell>
          <cell r="U232">
            <v>1.72</v>
          </cell>
          <cell r="V232">
            <v>1.29</v>
          </cell>
          <cell r="W232">
            <v>92.2</v>
          </cell>
          <cell r="X232">
            <v>-6</v>
          </cell>
          <cell r="Y232">
            <v>107.1</v>
          </cell>
          <cell r="Z232">
            <v>-6.1</v>
          </cell>
          <cell r="AA232">
            <v>92.5</v>
          </cell>
          <cell r="AB232">
            <v>-30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>
            <v>88.4</v>
          </cell>
          <cell r="D233">
            <v>0.2</v>
          </cell>
          <cell r="E233">
            <v>100.5</v>
          </cell>
          <cell r="F233">
            <v>-0.1</v>
          </cell>
          <cell r="G233">
            <v>95.3</v>
          </cell>
          <cell r="H233">
            <v>-1.4</v>
          </cell>
          <cell r="I233">
            <v>99.5</v>
          </cell>
          <cell r="J233">
            <v>-0.2</v>
          </cell>
          <cell r="K233">
            <v>97</v>
          </cell>
          <cell r="L233">
            <v>-2.2000000000000002</v>
          </cell>
          <cell r="M233">
            <v>141.69999999999999</v>
          </cell>
          <cell r="N233">
            <v>30.8</v>
          </cell>
          <cell r="O233">
            <v>3.5</v>
          </cell>
          <cell r="P233">
            <v>-89</v>
          </cell>
          <cell r="Q233" t="str">
            <v>-</v>
          </cell>
          <cell r="R233" t="str">
            <v>-</v>
          </cell>
          <cell r="S233">
            <v>1.67</v>
          </cell>
          <cell r="T233">
            <v>0.72</v>
          </cell>
          <cell r="U233">
            <v>4.17</v>
          </cell>
          <cell r="V233">
            <v>3.5</v>
          </cell>
          <cell r="W233">
            <v>84.2</v>
          </cell>
          <cell r="X233">
            <v>-3</v>
          </cell>
          <cell r="Y233">
            <v>95.7</v>
          </cell>
          <cell r="Z233">
            <v>-3.3</v>
          </cell>
          <cell r="AA233">
            <v>202.4</v>
          </cell>
          <cell r="AB233">
            <v>14.2</v>
          </cell>
          <cell r="AC233">
            <v>3.8</v>
          </cell>
          <cell r="AD233">
            <v>322.2</v>
          </cell>
        </row>
        <row r="234">
          <cell r="B234" t="str">
            <v>輸送用機械器具</v>
          </cell>
          <cell r="C234">
            <v>86.7</v>
          </cell>
          <cell r="D234">
            <v>6</v>
          </cell>
          <cell r="E234">
            <v>113</v>
          </cell>
          <cell r="F234">
            <v>6</v>
          </cell>
          <cell r="G234">
            <v>106.4</v>
          </cell>
          <cell r="H234">
            <v>2.4</v>
          </cell>
          <cell r="I234">
            <v>97</v>
          </cell>
          <cell r="J234">
            <v>12.9</v>
          </cell>
          <cell r="K234">
            <v>91.1</v>
          </cell>
          <cell r="L234">
            <v>7.7</v>
          </cell>
          <cell r="M234">
            <v>167.2</v>
          </cell>
          <cell r="N234">
            <v>65.900000000000006</v>
          </cell>
          <cell r="O234">
            <v>82.4</v>
          </cell>
          <cell r="P234">
            <v>-3.9</v>
          </cell>
          <cell r="Q234" t="str">
            <v>-</v>
          </cell>
          <cell r="R234" t="str">
            <v>-</v>
          </cell>
          <cell r="S234">
            <v>0.5</v>
          </cell>
          <cell r="T234">
            <v>0.01</v>
          </cell>
          <cell r="U234">
            <v>2.6</v>
          </cell>
          <cell r="V234">
            <v>1.71</v>
          </cell>
          <cell r="W234">
            <v>82.6</v>
          </cell>
          <cell r="X234">
            <v>2.6</v>
          </cell>
          <cell r="Y234">
            <v>107.6</v>
          </cell>
          <cell r="Z234">
            <v>2.6</v>
          </cell>
          <cell r="AA234">
            <v>211.6</v>
          </cell>
          <cell r="AB234">
            <v>44.1</v>
          </cell>
          <cell r="AC234">
            <v>0.1</v>
          </cell>
          <cell r="AD234">
            <v>-50</v>
          </cell>
        </row>
        <row r="235">
          <cell r="B235" t="str">
            <v>その他の製造業</v>
          </cell>
          <cell r="C235">
            <v>100.7</v>
          </cell>
          <cell r="D235">
            <v>1.7</v>
          </cell>
          <cell r="E235">
            <v>117.3</v>
          </cell>
          <cell r="F235">
            <v>1.6</v>
          </cell>
          <cell r="G235">
            <v>121.4</v>
          </cell>
          <cell r="H235">
            <v>5.7</v>
          </cell>
          <cell r="I235">
            <v>88.1</v>
          </cell>
          <cell r="J235">
            <v>-1.8</v>
          </cell>
          <cell r="K235">
            <v>89.6</v>
          </cell>
          <cell r="L235">
            <v>5.4</v>
          </cell>
          <cell r="M235">
            <v>68.099999999999994</v>
          </cell>
          <cell r="N235">
            <v>-54.3</v>
          </cell>
          <cell r="O235">
            <v>91.8</v>
          </cell>
          <cell r="P235">
            <v>2.6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1.91</v>
          </cell>
          <cell r="V235">
            <v>1.47</v>
          </cell>
          <cell r="W235">
            <v>95.9</v>
          </cell>
          <cell r="X235">
            <v>-1.5</v>
          </cell>
          <cell r="Y235">
            <v>111.7</v>
          </cell>
          <cell r="Z235">
            <v>-1.7</v>
          </cell>
          <cell r="AA235">
            <v>63.3</v>
          </cell>
          <cell r="AB235">
            <v>-49.1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96.2</v>
          </cell>
          <cell r="D236">
            <v>27.8</v>
          </cell>
          <cell r="E236">
            <v>115.1</v>
          </cell>
          <cell r="F236">
            <v>28</v>
          </cell>
          <cell r="G236">
            <v>113.9</v>
          </cell>
          <cell r="H236">
            <v>31.7</v>
          </cell>
          <cell r="I236">
            <v>96.9</v>
          </cell>
          <cell r="J236">
            <v>5.0999999999999996</v>
          </cell>
          <cell r="K236">
            <v>96.7</v>
          </cell>
          <cell r="L236">
            <v>5.5</v>
          </cell>
          <cell r="M236">
            <v>100</v>
          </cell>
          <cell r="N236">
            <v>1.5</v>
          </cell>
          <cell r="O236">
            <v>113.6</v>
          </cell>
          <cell r="P236">
            <v>0.6</v>
          </cell>
          <cell r="Q236" t="str">
            <v>-</v>
          </cell>
          <cell r="R236" t="str">
            <v>-</v>
          </cell>
          <cell r="S236">
            <v>0.89</v>
          </cell>
          <cell r="T236">
            <v>0.59</v>
          </cell>
          <cell r="U236">
            <v>0</v>
          </cell>
          <cell r="V236">
            <v>0</v>
          </cell>
          <cell r="W236">
            <v>91.6</v>
          </cell>
          <cell r="X236">
            <v>23.6</v>
          </cell>
          <cell r="Y236">
            <v>109.6</v>
          </cell>
          <cell r="Z236">
            <v>23.8</v>
          </cell>
          <cell r="AA236">
            <v>128.6</v>
          </cell>
          <cell r="AB236">
            <v>0.5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88.3</v>
          </cell>
          <cell r="D239">
            <v>5.4</v>
          </cell>
          <cell r="E239">
            <v>109.9</v>
          </cell>
          <cell r="F239">
            <v>4.3</v>
          </cell>
          <cell r="G239">
            <v>108.3</v>
          </cell>
          <cell r="H239">
            <v>0</v>
          </cell>
          <cell r="I239">
            <v>98.6</v>
          </cell>
          <cell r="J239">
            <v>4.4000000000000004</v>
          </cell>
          <cell r="K239">
            <v>95.5</v>
          </cell>
          <cell r="L239">
            <v>3</v>
          </cell>
          <cell r="M239">
            <v>162.30000000000001</v>
          </cell>
          <cell r="N239">
            <v>24.9</v>
          </cell>
          <cell r="O239">
            <v>94</v>
          </cell>
          <cell r="P239">
            <v>-15.1</v>
          </cell>
          <cell r="Q239" t="str">
            <v>-</v>
          </cell>
          <cell r="R239" t="str">
            <v>-</v>
          </cell>
          <cell r="S239">
            <v>0.66</v>
          </cell>
          <cell r="T239">
            <v>-0.42</v>
          </cell>
          <cell r="U239">
            <v>0.51</v>
          </cell>
          <cell r="V239">
            <v>-0.93</v>
          </cell>
          <cell r="W239">
            <v>84.1</v>
          </cell>
          <cell r="X239">
            <v>1.9</v>
          </cell>
          <cell r="Y239">
            <v>104.7</v>
          </cell>
          <cell r="Z239">
            <v>1</v>
          </cell>
          <cell r="AA239">
            <v>134.19999999999999</v>
          </cell>
          <cell r="AB239">
            <v>112</v>
          </cell>
          <cell r="AC239">
            <v>4.5</v>
          </cell>
          <cell r="AD239">
            <v>136.80000000000001</v>
          </cell>
        </row>
        <row r="240">
          <cell r="B240" t="str">
            <v>小売業</v>
          </cell>
          <cell r="C240">
            <v>87.6</v>
          </cell>
          <cell r="D240">
            <v>9.9</v>
          </cell>
          <cell r="E240">
            <v>92.6</v>
          </cell>
          <cell r="F240">
            <v>2.9</v>
          </cell>
          <cell r="G240">
            <v>90</v>
          </cell>
          <cell r="H240">
            <v>4.9000000000000004</v>
          </cell>
          <cell r="I240">
            <v>101.8</v>
          </cell>
          <cell r="J240">
            <v>-3.3</v>
          </cell>
          <cell r="K240">
            <v>95</v>
          </cell>
          <cell r="L240">
            <v>-4.2</v>
          </cell>
          <cell r="M240">
            <v>201.9</v>
          </cell>
          <cell r="N240">
            <v>3.9</v>
          </cell>
          <cell r="O240">
            <v>70.3</v>
          </cell>
          <cell r="P240">
            <v>-22.6</v>
          </cell>
          <cell r="Q240" t="str">
            <v>-</v>
          </cell>
          <cell r="R240" t="str">
            <v>-</v>
          </cell>
          <cell r="S240">
            <v>0.67</v>
          </cell>
          <cell r="T240">
            <v>-0.88</v>
          </cell>
          <cell r="U240">
            <v>4.32</v>
          </cell>
          <cell r="V240">
            <v>3.39</v>
          </cell>
          <cell r="W240">
            <v>83.4</v>
          </cell>
          <cell r="X240">
            <v>6.4</v>
          </cell>
          <cell r="Y240">
            <v>88.2</v>
          </cell>
          <cell r="Z240">
            <v>-0.5</v>
          </cell>
          <cell r="AA240">
            <v>127</v>
          </cell>
          <cell r="AB240">
            <v>-12.1</v>
          </cell>
          <cell r="AC240">
            <v>57.7</v>
          </cell>
          <cell r="AD240">
            <v>233.5</v>
          </cell>
        </row>
        <row r="241">
          <cell r="B241" t="str">
            <v>宿泊業</v>
          </cell>
          <cell r="C241">
            <v>112.7</v>
          </cell>
          <cell r="D241">
            <v>2.6</v>
          </cell>
          <cell r="E241">
            <v>120.2</v>
          </cell>
          <cell r="F241">
            <v>2</v>
          </cell>
          <cell r="G241">
            <v>122.3</v>
          </cell>
          <cell r="H241">
            <v>2.2000000000000002</v>
          </cell>
          <cell r="I241">
            <v>114.4</v>
          </cell>
          <cell r="J241">
            <v>1.1000000000000001</v>
          </cell>
          <cell r="K241">
            <v>109.8</v>
          </cell>
          <cell r="L241">
            <v>1.4</v>
          </cell>
          <cell r="M241">
            <v>187.6</v>
          </cell>
          <cell r="N241">
            <v>-2.2999999999999998</v>
          </cell>
          <cell r="O241">
            <v>47.2</v>
          </cell>
          <cell r="P241">
            <v>-0.2</v>
          </cell>
          <cell r="Q241" t="str">
            <v>-</v>
          </cell>
          <cell r="R241" t="str">
            <v>-</v>
          </cell>
          <cell r="S241">
            <v>1.22</v>
          </cell>
          <cell r="T241">
            <v>-0.02</v>
          </cell>
          <cell r="U241">
            <v>3.74</v>
          </cell>
          <cell r="V241">
            <v>2.5</v>
          </cell>
          <cell r="W241">
            <v>107.3</v>
          </cell>
          <cell r="X241">
            <v>-0.7</v>
          </cell>
          <cell r="Y241">
            <v>114.5</v>
          </cell>
          <cell r="Z241">
            <v>-1.2</v>
          </cell>
          <cell r="AA241">
            <v>90.2</v>
          </cell>
          <cell r="AB241">
            <v>0.2</v>
          </cell>
          <cell r="AC241">
            <v>1.6</v>
          </cell>
          <cell r="AD241">
            <v>0</v>
          </cell>
        </row>
        <row r="242">
          <cell r="B242" t="str">
            <v>Ｍ一括分</v>
          </cell>
          <cell r="C242">
            <v>101.7</v>
          </cell>
          <cell r="D242">
            <v>-37.6</v>
          </cell>
          <cell r="E242">
            <v>106.7</v>
          </cell>
          <cell r="F242">
            <v>-36.200000000000003</v>
          </cell>
          <cell r="G242">
            <v>112.4</v>
          </cell>
          <cell r="H242">
            <v>-33.9</v>
          </cell>
          <cell r="I242">
            <v>93.9</v>
          </cell>
          <cell r="J242">
            <v>-13.9</v>
          </cell>
          <cell r="K242">
            <v>94.7</v>
          </cell>
          <cell r="L242">
            <v>-11.9</v>
          </cell>
          <cell r="M242">
            <v>87.3</v>
          </cell>
          <cell r="N242">
            <v>-27.9</v>
          </cell>
          <cell r="O242">
            <v>230.8</v>
          </cell>
          <cell r="P242">
            <v>188.5</v>
          </cell>
          <cell r="Q242" t="str">
            <v>-</v>
          </cell>
          <cell r="R242" t="str">
            <v>-</v>
          </cell>
          <cell r="S242">
            <v>4.1500000000000004</v>
          </cell>
          <cell r="T242">
            <v>-7.77</v>
          </cell>
          <cell r="U242">
            <v>4.33</v>
          </cell>
          <cell r="V242">
            <v>-8.11</v>
          </cell>
          <cell r="W242">
            <v>96.9</v>
          </cell>
          <cell r="X242">
            <v>-39.6</v>
          </cell>
          <cell r="Y242">
            <v>101.6</v>
          </cell>
          <cell r="Z242">
            <v>-38.299999999999997</v>
          </cell>
          <cell r="AA242">
            <v>78.8</v>
          </cell>
          <cell r="AB242">
            <v>-48.6</v>
          </cell>
          <cell r="AC242">
            <v>21.1</v>
          </cell>
          <cell r="AD242">
            <v>-62.7</v>
          </cell>
        </row>
        <row r="243">
          <cell r="B243" t="str">
            <v>医療業</v>
          </cell>
          <cell r="C243">
            <v>80.7</v>
          </cell>
          <cell r="D243">
            <v>1.6</v>
          </cell>
          <cell r="E243">
            <v>98.1</v>
          </cell>
          <cell r="F243">
            <v>1.7</v>
          </cell>
          <cell r="G243">
            <v>94.4</v>
          </cell>
          <cell r="H243">
            <v>1.8</v>
          </cell>
          <cell r="I243">
            <v>98.5</v>
          </cell>
          <cell r="J243">
            <v>3.4</v>
          </cell>
          <cell r="K243">
            <v>98.2</v>
          </cell>
          <cell r="L243">
            <v>3.8</v>
          </cell>
          <cell r="M243">
            <v>107.7</v>
          </cell>
          <cell r="N243">
            <v>-5.0999999999999996</v>
          </cell>
          <cell r="O243">
            <v>80.099999999999994</v>
          </cell>
          <cell r="P243">
            <v>2.8</v>
          </cell>
          <cell r="Q243" t="str">
            <v>-</v>
          </cell>
          <cell r="R243" t="str">
            <v>-</v>
          </cell>
          <cell r="S243">
            <v>0.86</v>
          </cell>
          <cell r="T243">
            <v>-0.46</v>
          </cell>
          <cell r="U243">
            <v>1.34</v>
          </cell>
          <cell r="V243">
            <v>-0.36</v>
          </cell>
          <cell r="W243">
            <v>76.900000000000006</v>
          </cell>
          <cell r="X243">
            <v>-1.5</v>
          </cell>
          <cell r="Y243">
            <v>93.4</v>
          </cell>
          <cell r="Z243">
            <v>-1.7</v>
          </cell>
          <cell r="AA243">
            <v>206.2</v>
          </cell>
          <cell r="AB243">
            <v>-2.6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76</v>
          </cell>
          <cell r="D244">
            <v>-10.199999999999999</v>
          </cell>
          <cell r="E244">
            <v>96.6</v>
          </cell>
          <cell r="F244">
            <v>-10</v>
          </cell>
          <cell r="G244">
            <v>97.6</v>
          </cell>
          <cell r="H244">
            <v>-7.2</v>
          </cell>
          <cell r="I244">
            <v>101</v>
          </cell>
          <cell r="J244">
            <v>6.3</v>
          </cell>
          <cell r="K244">
            <v>102.1</v>
          </cell>
          <cell r="L244">
            <v>9.1</v>
          </cell>
          <cell r="M244">
            <v>74.099999999999994</v>
          </cell>
          <cell r="N244">
            <v>-43.4</v>
          </cell>
          <cell r="O244">
            <v>90.7</v>
          </cell>
          <cell r="P244">
            <v>-11.9</v>
          </cell>
          <cell r="Q244" t="str">
            <v>-</v>
          </cell>
          <cell r="R244" t="str">
            <v>-</v>
          </cell>
          <cell r="S244">
            <v>0.16</v>
          </cell>
          <cell r="T244">
            <v>-0.04</v>
          </cell>
          <cell r="U244">
            <v>2.41</v>
          </cell>
          <cell r="V244">
            <v>1.91</v>
          </cell>
          <cell r="W244">
            <v>72.400000000000006</v>
          </cell>
          <cell r="X244">
            <v>-13.1</v>
          </cell>
          <cell r="Y244">
            <v>92</v>
          </cell>
          <cell r="Z244">
            <v>-12.9</v>
          </cell>
          <cell r="AA244">
            <v>75.599999999999994</v>
          </cell>
          <cell r="AB244">
            <v>-50</v>
          </cell>
          <cell r="AC244">
            <v>0</v>
          </cell>
          <cell r="AD244">
            <v>-100</v>
          </cell>
        </row>
        <row r="245">
          <cell r="B245" t="str">
            <v>職業紹介・派遣業</v>
          </cell>
          <cell r="C245">
            <v>101.1</v>
          </cell>
          <cell r="D245">
            <v>-6.8</v>
          </cell>
          <cell r="E245">
            <v>103.2</v>
          </cell>
          <cell r="F245">
            <v>2</v>
          </cell>
          <cell r="G245">
            <v>103.7</v>
          </cell>
          <cell r="H245">
            <v>-0.1</v>
          </cell>
          <cell r="I245">
            <v>100.1</v>
          </cell>
          <cell r="J245">
            <v>2.9</v>
          </cell>
          <cell r="K245">
            <v>99.9</v>
          </cell>
          <cell r="L245">
            <v>1.1000000000000001</v>
          </cell>
          <cell r="M245">
            <v>102.1</v>
          </cell>
          <cell r="N245">
            <v>36.700000000000003</v>
          </cell>
          <cell r="O245">
            <v>131.80000000000001</v>
          </cell>
          <cell r="P245">
            <v>7.9</v>
          </cell>
          <cell r="Q245" t="str">
            <v>-</v>
          </cell>
          <cell r="R245" t="str">
            <v>-</v>
          </cell>
          <cell r="S245">
            <v>5.96</v>
          </cell>
          <cell r="T245">
            <v>-1.18</v>
          </cell>
          <cell r="U245">
            <v>7.18</v>
          </cell>
          <cell r="V245">
            <v>0.77</v>
          </cell>
          <cell r="W245">
            <v>96.3</v>
          </cell>
          <cell r="X245">
            <v>-9.8000000000000007</v>
          </cell>
          <cell r="Y245">
            <v>98.3</v>
          </cell>
          <cell r="Z245">
            <v>-1.3</v>
          </cell>
          <cell r="AA245">
            <v>98.9</v>
          </cell>
          <cell r="AB245">
            <v>29.3</v>
          </cell>
          <cell r="AC245">
            <v>32.1</v>
          </cell>
          <cell r="AD245">
            <v>-90.7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84.7</v>
          </cell>
          <cell r="D247">
            <v>-2.1</v>
          </cell>
          <cell r="E247">
            <v>99</v>
          </cell>
          <cell r="F247">
            <v>1.1000000000000001</v>
          </cell>
          <cell r="G247">
            <v>98.2</v>
          </cell>
          <cell r="H247">
            <v>0</v>
          </cell>
          <cell r="I247">
            <v>100.8</v>
          </cell>
          <cell r="J247">
            <v>3.9</v>
          </cell>
          <cell r="K247">
            <v>99.7</v>
          </cell>
          <cell r="L247">
            <v>3.2</v>
          </cell>
          <cell r="M247">
            <v>117.1</v>
          </cell>
          <cell r="N247">
            <v>12.8</v>
          </cell>
          <cell r="O247">
            <v>89.7</v>
          </cell>
          <cell r="P247">
            <v>-9</v>
          </cell>
          <cell r="Q247" t="str">
            <v>-</v>
          </cell>
          <cell r="R247" t="str">
            <v>-</v>
          </cell>
          <cell r="S247">
            <v>1.97</v>
          </cell>
          <cell r="T247">
            <v>0.81</v>
          </cell>
          <cell r="U247">
            <v>2.0699999999999998</v>
          </cell>
          <cell r="V247">
            <v>1.05</v>
          </cell>
          <cell r="W247">
            <v>80.7</v>
          </cell>
          <cell r="X247">
            <v>-5.2</v>
          </cell>
          <cell r="Y247">
            <v>94.3</v>
          </cell>
          <cell r="Z247">
            <v>-2.2000000000000002</v>
          </cell>
          <cell r="AA247">
            <v>108.1</v>
          </cell>
          <cell r="AB247">
            <v>15.2</v>
          </cell>
          <cell r="AC247">
            <v>1</v>
          </cell>
          <cell r="AD247">
            <v>-94.9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99.5</v>
          </cell>
          <cell r="D262">
            <v>1.5</v>
          </cell>
          <cell r="E262">
            <v>102.6</v>
          </cell>
          <cell r="F262">
            <v>1</v>
          </cell>
          <cell r="G262">
            <v>103.1</v>
          </cell>
          <cell r="H262">
            <v>3.5</v>
          </cell>
          <cell r="I262">
            <v>98.4</v>
          </cell>
          <cell r="J262">
            <v>-1.7</v>
          </cell>
          <cell r="K262">
            <v>99</v>
          </cell>
          <cell r="L262">
            <v>-0.9</v>
          </cell>
          <cell r="M262">
            <v>77.3</v>
          </cell>
          <cell r="N262">
            <v>-32</v>
          </cell>
          <cell r="O262">
            <v>99.7</v>
          </cell>
          <cell r="P262">
            <v>6.6</v>
          </cell>
          <cell r="Q262" t="str">
            <v>-</v>
          </cell>
          <cell r="R262" t="str">
            <v>-</v>
          </cell>
          <cell r="S262">
            <v>2.76</v>
          </cell>
          <cell r="T262">
            <v>0.6</v>
          </cell>
          <cell r="U262">
            <v>2.64</v>
          </cell>
          <cell r="V262">
            <v>-0.42</v>
          </cell>
          <cell r="W262">
            <v>94.8</v>
          </cell>
          <cell r="X262">
            <v>-1.8</v>
          </cell>
          <cell r="Y262">
            <v>97.7</v>
          </cell>
          <cell r="Z262">
            <v>-2.2999999999999998</v>
          </cell>
          <cell r="AA262">
            <v>84.2</v>
          </cell>
          <cell r="AB262">
            <v>-54.4</v>
          </cell>
          <cell r="AC262">
            <v>16.7</v>
          </cell>
          <cell r="AD262">
            <v>695.2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107.8</v>
          </cell>
          <cell r="D264">
            <v>-22.4</v>
          </cell>
          <cell r="E264">
            <v>109.6</v>
          </cell>
          <cell r="F264">
            <v>-22.4</v>
          </cell>
          <cell r="G264">
            <v>102.4</v>
          </cell>
          <cell r="H264">
            <v>-23.7</v>
          </cell>
          <cell r="I264">
            <v>111.4</v>
          </cell>
          <cell r="J264">
            <v>-10.199999999999999</v>
          </cell>
          <cell r="K264">
            <v>107.4</v>
          </cell>
          <cell r="L264">
            <v>-9.3000000000000007</v>
          </cell>
          <cell r="M264">
            <v>533.29999999999995</v>
          </cell>
          <cell r="N264">
            <v>-25</v>
          </cell>
          <cell r="O264">
            <v>52.5</v>
          </cell>
          <cell r="P264">
            <v>10.5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1.45</v>
          </cell>
          <cell r="V264">
            <v>1.45</v>
          </cell>
          <cell r="W264">
            <v>102.7</v>
          </cell>
          <cell r="X264">
            <v>-24.9</v>
          </cell>
          <cell r="Y264">
            <v>104.4</v>
          </cell>
          <cell r="Z264">
            <v>-24.9</v>
          </cell>
          <cell r="AA264">
            <v>841</v>
          </cell>
          <cell r="AB264">
            <v>-0.4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96.2</v>
          </cell>
          <cell r="D265">
            <v>3.4</v>
          </cell>
          <cell r="E265">
            <v>97.4</v>
          </cell>
          <cell r="F265">
            <v>0.9</v>
          </cell>
          <cell r="G265">
            <v>97.6</v>
          </cell>
          <cell r="H265">
            <v>2.5</v>
          </cell>
          <cell r="I265">
            <v>86.9</v>
          </cell>
          <cell r="J265">
            <v>-5.3</v>
          </cell>
          <cell r="K265">
            <v>87.7</v>
          </cell>
          <cell r="L265">
            <v>-4.7</v>
          </cell>
          <cell r="M265">
            <v>69.2</v>
          </cell>
          <cell r="N265">
            <v>-18.2</v>
          </cell>
          <cell r="O265">
            <v>72.2</v>
          </cell>
          <cell r="P265">
            <v>-8.5</v>
          </cell>
          <cell r="Q265" t="str">
            <v>-</v>
          </cell>
          <cell r="R265" t="str">
            <v>-</v>
          </cell>
          <cell r="S265">
            <v>1.59</v>
          </cell>
          <cell r="T265">
            <v>-0.78</v>
          </cell>
          <cell r="U265">
            <v>3.63</v>
          </cell>
          <cell r="V265">
            <v>0.83</v>
          </cell>
          <cell r="W265">
            <v>91.6</v>
          </cell>
          <cell r="X265">
            <v>0.1</v>
          </cell>
          <cell r="Y265">
            <v>92.8</v>
          </cell>
          <cell r="Z265">
            <v>-2.2999999999999998</v>
          </cell>
          <cell r="AA265">
            <v>92.4</v>
          </cell>
          <cell r="AB265">
            <v>-33.700000000000003</v>
          </cell>
          <cell r="AC265">
            <v>64</v>
          </cell>
          <cell r="AD265">
            <v>31900</v>
          </cell>
        </row>
        <row r="266">
          <cell r="B266" t="str">
            <v>電気・ガス・熱供給・水道業</v>
          </cell>
          <cell r="C266">
            <v>74.099999999999994</v>
          </cell>
          <cell r="D266">
            <v>-13.1</v>
          </cell>
          <cell r="E266">
            <v>81.900000000000006</v>
          </cell>
          <cell r="F266">
            <v>-13.1</v>
          </cell>
          <cell r="G266">
            <v>82.2</v>
          </cell>
          <cell r="H266">
            <v>-13.1</v>
          </cell>
          <cell r="I266">
            <v>93.6</v>
          </cell>
          <cell r="J266">
            <v>-0.8</v>
          </cell>
          <cell r="K266">
            <v>93.9</v>
          </cell>
          <cell r="L266">
            <v>-0.5</v>
          </cell>
          <cell r="M266">
            <v>25</v>
          </cell>
          <cell r="N266">
            <v>-66.7</v>
          </cell>
          <cell r="O266">
            <v>70.5</v>
          </cell>
          <cell r="P266">
            <v>-29.2</v>
          </cell>
          <cell r="Q266" t="str">
            <v>-</v>
          </cell>
          <cell r="R266" t="str">
            <v>-</v>
          </cell>
          <cell r="S266">
            <v>2.6</v>
          </cell>
          <cell r="T266">
            <v>-0.63</v>
          </cell>
          <cell r="U266">
            <v>0</v>
          </cell>
          <cell r="V266">
            <v>0</v>
          </cell>
          <cell r="W266">
            <v>70.599999999999994</v>
          </cell>
          <cell r="X266">
            <v>-16</v>
          </cell>
          <cell r="Y266">
            <v>78</v>
          </cell>
          <cell r="Z266">
            <v>-15.9</v>
          </cell>
          <cell r="AA266">
            <v>15.4</v>
          </cell>
          <cell r="AB266">
            <v>-52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98.6</v>
          </cell>
          <cell r="D267">
            <v>6.5</v>
          </cell>
          <cell r="E267">
            <v>98.5</v>
          </cell>
          <cell r="F267">
            <v>6</v>
          </cell>
          <cell r="G267">
            <v>99.9</v>
          </cell>
          <cell r="H267">
            <v>21.1</v>
          </cell>
          <cell r="I267">
            <v>95.2</v>
          </cell>
          <cell r="J267">
            <v>18.600000000000001</v>
          </cell>
          <cell r="K267">
            <v>93.1</v>
          </cell>
          <cell r="L267">
            <v>26.3</v>
          </cell>
          <cell r="M267">
            <v>228.6</v>
          </cell>
          <cell r="N267">
            <v>-54.9</v>
          </cell>
          <cell r="O267">
            <v>10.9</v>
          </cell>
          <cell r="P267">
            <v>-18.7</v>
          </cell>
          <cell r="Q267" t="str">
            <v>-</v>
          </cell>
          <cell r="R267" t="str">
            <v>-</v>
          </cell>
          <cell r="S267">
            <v>9.92</v>
          </cell>
          <cell r="T267">
            <v>9.92</v>
          </cell>
          <cell r="U267">
            <v>15.27</v>
          </cell>
          <cell r="V267">
            <v>0.74</v>
          </cell>
          <cell r="W267">
            <v>93.9</v>
          </cell>
          <cell r="X267">
            <v>3.1</v>
          </cell>
          <cell r="Y267">
            <v>93.8</v>
          </cell>
          <cell r="Z267">
            <v>2.6</v>
          </cell>
          <cell r="AA267">
            <v>43.6</v>
          </cell>
          <cell r="AB267">
            <v>-91.4</v>
          </cell>
          <cell r="AC267">
            <v>34.6</v>
          </cell>
          <cell r="AD267">
            <v>31.1</v>
          </cell>
        </row>
        <row r="268">
          <cell r="B268" t="str">
            <v>運輸業，郵便業</v>
          </cell>
          <cell r="C268">
            <v>79.5</v>
          </cell>
          <cell r="D268">
            <v>-13.8</v>
          </cell>
          <cell r="E268">
            <v>81.8</v>
          </cell>
          <cell r="F268">
            <v>-13.7</v>
          </cell>
          <cell r="G268">
            <v>88.6</v>
          </cell>
          <cell r="H268">
            <v>-8.6999999999999993</v>
          </cell>
          <cell r="I268">
            <v>61.3</v>
          </cell>
          <cell r="J268">
            <v>-29.9</v>
          </cell>
          <cell r="K268">
            <v>64.599999999999994</v>
          </cell>
          <cell r="L268">
            <v>-24.8</v>
          </cell>
          <cell r="M268">
            <v>0</v>
          </cell>
          <cell r="N268">
            <v>-100</v>
          </cell>
          <cell r="O268">
            <v>88.5</v>
          </cell>
          <cell r="P268">
            <v>56.4</v>
          </cell>
          <cell r="Q268" t="str">
            <v>-</v>
          </cell>
          <cell r="R268" t="str">
            <v>-</v>
          </cell>
          <cell r="S268">
            <v>0.86</v>
          </cell>
          <cell r="T268">
            <v>0.86</v>
          </cell>
          <cell r="U268">
            <v>0.86</v>
          </cell>
          <cell r="V268">
            <v>0.86</v>
          </cell>
          <cell r="W268">
            <v>75.7</v>
          </cell>
          <cell r="X268">
            <v>-16.5</v>
          </cell>
          <cell r="Y268">
            <v>77.900000000000006</v>
          </cell>
          <cell r="Z268">
            <v>-16.5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110.6</v>
          </cell>
          <cell r="D269">
            <v>19.600000000000001</v>
          </cell>
          <cell r="E269">
            <v>111.2</v>
          </cell>
          <cell r="F269">
            <v>18.2</v>
          </cell>
          <cell r="G269">
            <v>111.6</v>
          </cell>
          <cell r="H269">
            <v>18.3</v>
          </cell>
          <cell r="I269">
            <v>97.3</v>
          </cell>
          <cell r="J269">
            <v>8.1</v>
          </cell>
          <cell r="K269">
            <v>97.7</v>
          </cell>
          <cell r="L269">
            <v>8.9</v>
          </cell>
          <cell r="M269">
            <v>85</v>
          </cell>
          <cell r="N269">
            <v>-22.7</v>
          </cell>
          <cell r="O269">
            <v>130.30000000000001</v>
          </cell>
          <cell r="P269">
            <v>14.2</v>
          </cell>
          <cell r="Q269" t="str">
            <v>-</v>
          </cell>
          <cell r="R269" t="str">
            <v>-</v>
          </cell>
          <cell r="S269">
            <v>1.72</v>
          </cell>
          <cell r="T269">
            <v>0.48</v>
          </cell>
          <cell r="U269">
            <v>1.41</v>
          </cell>
          <cell r="V269">
            <v>-2.11</v>
          </cell>
          <cell r="W269">
            <v>105.3</v>
          </cell>
          <cell r="X269">
            <v>15.7</v>
          </cell>
          <cell r="Y269">
            <v>105.9</v>
          </cell>
          <cell r="Z269">
            <v>14.4</v>
          </cell>
          <cell r="AA269">
            <v>85</v>
          </cell>
          <cell r="AB269">
            <v>13.6</v>
          </cell>
          <cell r="AC269">
            <v>74.2</v>
          </cell>
          <cell r="AD269">
            <v>0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147.6</v>
          </cell>
          <cell r="D271">
            <v>40</v>
          </cell>
          <cell r="E271">
            <v>143.1</v>
          </cell>
          <cell r="F271">
            <v>34.5</v>
          </cell>
          <cell r="G271">
            <v>147.9</v>
          </cell>
          <cell r="H271">
            <v>34.5</v>
          </cell>
          <cell r="I271">
            <v>95.4</v>
          </cell>
          <cell r="J271">
            <v>5.4</v>
          </cell>
          <cell r="K271">
            <v>97.8</v>
          </cell>
          <cell r="L271">
            <v>7.6</v>
          </cell>
          <cell r="M271">
            <v>0</v>
          </cell>
          <cell r="N271">
            <v>-100</v>
          </cell>
          <cell r="O271">
            <v>76.5</v>
          </cell>
          <cell r="P271">
            <v>-30.7</v>
          </cell>
          <cell r="Q271" t="str">
            <v>-</v>
          </cell>
          <cell r="R271" t="str">
            <v>-</v>
          </cell>
          <cell r="S271">
            <v>0</v>
          </cell>
          <cell r="T271">
            <v>-2.35</v>
          </cell>
          <cell r="U271">
            <v>1.38</v>
          </cell>
          <cell r="V271">
            <v>-3.56</v>
          </cell>
          <cell r="W271">
            <v>140.6</v>
          </cell>
          <cell r="X271">
            <v>35.6</v>
          </cell>
          <cell r="Y271">
            <v>136.30000000000001</v>
          </cell>
          <cell r="Z271">
            <v>30.2</v>
          </cell>
          <cell r="AA271">
            <v>0</v>
          </cell>
          <cell r="AB271">
            <v>0</v>
          </cell>
          <cell r="AC271">
            <v>213.2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72.8</v>
          </cell>
          <cell r="D272">
            <v>-25.5</v>
          </cell>
          <cell r="E272">
            <v>78.400000000000006</v>
          </cell>
          <cell r="F272">
            <v>-25.5</v>
          </cell>
          <cell r="G272">
            <v>81.2</v>
          </cell>
          <cell r="H272">
            <v>-23.5</v>
          </cell>
          <cell r="I272">
            <v>79</v>
          </cell>
          <cell r="J272">
            <v>-16.2</v>
          </cell>
          <cell r="K272">
            <v>83.5</v>
          </cell>
          <cell r="L272">
            <v>-11.2</v>
          </cell>
          <cell r="M272">
            <v>0</v>
          </cell>
          <cell r="N272">
            <v>-100</v>
          </cell>
          <cell r="O272">
            <v>30.6</v>
          </cell>
          <cell r="P272">
            <v>-43.4</v>
          </cell>
          <cell r="Q272" t="str">
            <v>-</v>
          </cell>
          <cell r="R272" t="str">
            <v>-</v>
          </cell>
          <cell r="S272">
            <v>1.79</v>
          </cell>
          <cell r="T272">
            <v>1.79</v>
          </cell>
          <cell r="U272">
            <v>0.89</v>
          </cell>
          <cell r="V272">
            <v>-3.01</v>
          </cell>
          <cell r="W272">
            <v>69.3</v>
          </cell>
          <cell r="X272">
            <v>-28</v>
          </cell>
          <cell r="Y272">
            <v>74.7</v>
          </cell>
          <cell r="Z272">
            <v>-27.8</v>
          </cell>
          <cell r="AA272">
            <v>12.6</v>
          </cell>
          <cell r="AB272">
            <v>-84.7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105.7</v>
          </cell>
          <cell r="D273">
            <v>-5.7</v>
          </cell>
          <cell r="E273">
            <v>105.8</v>
          </cell>
          <cell r="F273">
            <v>-5.8</v>
          </cell>
          <cell r="G273">
            <v>104</v>
          </cell>
          <cell r="H273">
            <v>-6.2</v>
          </cell>
          <cell r="I273">
            <v>101.6</v>
          </cell>
          <cell r="J273">
            <v>-8.1</v>
          </cell>
          <cell r="K273">
            <v>99.9</v>
          </cell>
          <cell r="L273">
            <v>-7.4</v>
          </cell>
          <cell r="M273">
            <v>200</v>
          </cell>
          <cell r="N273">
            <v>-25.7</v>
          </cell>
          <cell r="O273">
            <v>91.5</v>
          </cell>
          <cell r="P273">
            <v>-5.7</v>
          </cell>
          <cell r="Q273" t="str">
            <v>-</v>
          </cell>
          <cell r="R273" t="str">
            <v>-</v>
          </cell>
          <cell r="S273">
            <v>3.21</v>
          </cell>
          <cell r="T273">
            <v>0.54</v>
          </cell>
          <cell r="U273">
            <v>1.82</v>
          </cell>
          <cell r="V273">
            <v>-0.85</v>
          </cell>
          <cell r="W273">
            <v>100.7</v>
          </cell>
          <cell r="X273">
            <v>-8.6999999999999993</v>
          </cell>
          <cell r="Y273">
            <v>100.8</v>
          </cell>
          <cell r="Z273">
            <v>-8.8000000000000007</v>
          </cell>
          <cell r="AA273">
            <v>205.1</v>
          </cell>
          <cell r="AB273">
            <v>7.9</v>
          </cell>
          <cell r="AC273">
            <v>3.7</v>
          </cell>
          <cell r="AD273">
            <v>0</v>
          </cell>
        </row>
        <row r="274">
          <cell r="B274" t="str">
            <v>生活関連サービス業，娯楽業</v>
          </cell>
          <cell r="C274">
            <v>88.4</v>
          </cell>
          <cell r="D274">
            <v>-5.2</v>
          </cell>
          <cell r="E274">
            <v>88.5</v>
          </cell>
          <cell r="F274">
            <v>-5</v>
          </cell>
          <cell r="G274">
            <v>92.1</v>
          </cell>
          <cell r="H274">
            <v>-5.9</v>
          </cell>
          <cell r="I274">
            <v>102.4</v>
          </cell>
          <cell r="J274">
            <v>-8.1</v>
          </cell>
          <cell r="K274">
            <v>96.9</v>
          </cell>
          <cell r="L274">
            <v>-11.3</v>
          </cell>
          <cell r="M274">
            <v>1300</v>
          </cell>
          <cell r="N274">
            <v>129.4</v>
          </cell>
          <cell r="O274">
            <v>41</v>
          </cell>
          <cell r="P274">
            <v>-20.399999999999999</v>
          </cell>
          <cell r="Q274" t="str">
            <v>-</v>
          </cell>
          <cell r="R274" t="str">
            <v>-</v>
          </cell>
          <cell r="S274">
            <v>2.23</v>
          </cell>
          <cell r="T274">
            <v>-4.37</v>
          </cell>
          <cell r="U274">
            <v>4.38</v>
          </cell>
          <cell r="V274">
            <v>-3.27</v>
          </cell>
          <cell r="W274">
            <v>84.2</v>
          </cell>
          <cell r="X274">
            <v>-8.1999999999999993</v>
          </cell>
          <cell r="Y274">
            <v>84.3</v>
          </cell>
          <cell r="Z274">
            <v>-8.1</v>
          </cell>
          <cell r="AA274">
            <v>26.3</v>
          </cell>
          <cell r="AB274">
            <v>143.5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168</v>
          </cell>
          <cell r="D275">
            <v>3.1</v>
          </cell>
          <cell r="E275">
            <v>172</v>
          </cell>
          <cell r="F275">
            <v>3.1</v>
          </cell>
          <cell r="G275">
            <v>172.8</v>
          </cell>
          <cell r="H275">
            <v>3.3</v>
          </cell>
          <cell r="I275">
            <v>188.3</v>
          </cell>
          <cell r="J275">
            <v>-5.5</v>
          </cell>
          <cell r="K275">
            <v>190.1</v>
          </cell>
          <cell r="L275">
            <v>-5.2</v>
          </cell>
          <cell r="M275">
            <v>60</v>
          </cell>
          <cell r="N275">
            <v>-40</v>
          </cell>
          <cell r="O275">
            <v>94.4</v>
          </cell>
          <cell r="P275">
            <v>12.4</v>
          </cell>
          <cell r="Q275" t="str">
            <v>-</v>
          </cell>
          <cell r="R275" t="str">
            <v>-</v>
          </cell>
          <cell r="S275">
            <v>8.17</v>
          </cell>
          <cell r="T275">
            <v>1.29</v>
          </cell>
          <cell r="U275">
            <v>2.3199999999999998</v>
          </cell>
          <cell r="V275">
            <v>-0.25</v>
          </cell>
          <cell r="W275">
            <v>160</v>
          </cell>
          <cell r="X275">
            <v>-0.2</v>
          </cell>
          <cell r="Y275">
            <v>163.80000000000001</v>
          </cell>
          <cell r="Z275">
            <v>-0.3</v>
          </cell>
          <cell r="AA275">
            <v>72.5</v>
          </cell>
          <cell r="AB275">
            <v>-29.1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75.7</v>
          </cell>
          <cell r="D276">
            <v>-8.5</v>
          </cell>
          <cell r="E276">
            <v>82.6</v>
          </cell>
          <cell r="F276">
            <v>-8.4</v>
          </cell>
          <cell r="G276">
            <v>81.7</v>
          </cell>
          <cell r="H276">
            <v>-2</v>
          </cell>
          <cell r="I276">
            <v>94.3</v>
          </cell>
          <cell r="J276">
            <v>-2.2000000000000002</v>
          </cell>
          <cell r="K276">
            <v>94.2</v>
          </cell>
          <cell r="L276">
            <v>-2.2000000000000002</v>
          </cell>
          <cell r="M276">
            <v>110</v>
          </cell>
          <cell r="N276">
            <v>0</v>
          </cell>
          <cell r="O276">
            <v>111.2</v>
          </cell>
          <cell r="P276">
            <v>14.3</v>
          </cell>
          <cell r="Q276" t="str">
            <v>-</v>
          </cell>
          <cell r="R276" t="str">
            <v>-</v>
          </cell>
          <cell r="S276">
            <v>2.34</v>
          </cell>
          <cell r="T276">
            <v>1.41</v>
          </cell>
          <cell r="U276">
            <v>2.9</v>
          </cell>
          <cell r="V276">
            <v>0.89</v>
          </cell>
          <cell r="W276">
            <v>72.099999999999994</v>
          </cell>
          <cell r="X276">
            <v>-11.4</v>
          </cell>
          <cell r="Y276">
            <v>78.7</v>
          </cell>
          <cell r="Z276">
            <v>-11.4</v>
          </cell>
          <cell r="AA276">
            <v>130.80000000000001</v>
          </cell>
          <cell r="AB276">
            <v>-73.2</v>
          </cell>
          <cell r="AC276">
            <v>0.4</v>
          </cell>
          <cell r="AD276">
            <v>0</v>
          </cell>
        </row>
        <row r="277">
          <cell r="B277" t="str">
            <v>複合サービス事業</v>
          </cell>
          <cell r="C277">
            <v>72.3</v>
          </cell>
          <cell r="D277">
            <v>-6.5</v>
          </cell>
          <cell r="E277">
            <v>77.8</v>
          </cell>
          <cell r="F277">
            <v>-6.8</v>
          </cell>
          <cell r="G277">
            <v>81.5</v>
          </cell>
          <cell r="H277">
            <v>-3.2</v>
          </cell>
          <cell r="I277">
            <v>85</v>
          </cell>
          <cell r="J277">
            <v>5.5</v>
          </cell>
          <cell r="K277">
            <v>88.6</v>
          </cell>
          <cell r="L277">
            <v>8.6</v>
          </cell>
          <cell r="M277">
            <v>0</v>
          </cell>
          <cell r="N277">
            <v>-100</v>
          </cell>
          <cell r="O277">
            <v>131.9</v>
          </cell>
          <cell r="P277">
            <v>145.19999999999999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-3.23</v>
          </cell>
          <cell r="U277">
            <v>0</v>
          </cell>
          <cell r="V277">
            <v>0</v>
          </cell>
          <cell r="W277">
            <v>68.900000000000006</v>
          </cell>
          <cell r="X277">
            <v>-9.5</v>
          </cell>
          <cell r="Y277">
            <v>74.099999999999994</v>
          </cell>
          <cell r="Z277">
            <v>-9.9</v>
          </cell>
          <cell r="AA277">
            <v>3.2</v>
          </cell>
          <cell r="AB277">
            <v>-95.5</v>
          </cell>
          <cell r="AC277">
            <v>2.2999999999999998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93.2</v>
          </cell>
          <cell r="D278">
            <v>-9.3000000000000007</v>
          </cell>
          <cell r="E278">
            <v>95.1</v>
          </cell>
          <cell r="F278">
            <v>-8.6999999999999993</v>
          </cell>
          <cell r="G278">
            <v>95.7</v>
          </cell>
          <cell r="H278">
            <v>-7.7</v>
          </cell>
          <cell r="I278">
            <v>90.8</v>
          </cell>
          <cell r="J278">
            <v>-8.1</v>
          </cell>
          <cell r="K278">
            <v>91.6</v>
          </cell>
          <cell r="L278">
            <v>-6.9</v>
          </cell>
          <cell r="M278">
            <v>64.5</v>
          </cell>
          <cell r="N278">
            <v>-39.4</v>
          </cell>
          <cell r="O278">
            <v>100.7</v>
          </cell>
          <cell r="P278">
            <v>5</v>
          </cell>
          <cell r="Q278" t="str">
            <v>-</v>
          </cell>
          <cell r="R278" t="str">
            <v>-</v>
          </cell>
          <cell r="S278">
            <v>4.51</v>
          </cell>
          <cell r="T278">
            <v>1.27</v>
          </cell>
          <cell r="U278">
            <v>5.45</v>
          </cell>
          <cell r="V278">
            <v>1.47</v>
          </cell>
          <cell r="W278">
            <v>88.8</v>
          </cell>
          <cell r="X278">
            <v>-12.2</v>
          </cell>
          <cell r="Y278">
            <v>90.6</v>
          </cell>
          <cell r="Z278">
            <v>-11.7</v>
          </cell>
          <cell r="AA278">
            <v>77</v>
          </cell>
          <cell r="AB278">
            <v>-35.5</v>
          </cell>
          <cell r="AC278">
            <v>0.2</v>
          </cell>
          <cell r="AD278">
            <v>-99.2</v>
          </cell>
        </row>
        <row r="279">
          <cell r="B279" t="str">
            <v>食料品・たばこ</v>
          </cell>
          <cell r="C279">
            <v>88.8</v>
          </cell>
          <cell r="D279">
            <v>-0.4</v>
          </cell>
          <cell r="E279">
            <v>88.4</v>
          </cell>
          <cell r="F279">
            <v>-4.4000000000000004</v>
          </cell>
          <cell r="G279">
            <v>90</v>
          </cell>
          <cell r="H279">
            <v>-2.7</v>
          </cell>
          <cell r="I279">
            <v>78</v>
          </cell>
          <cell r="J279">
            <v>-8.6</v>
          </cell>
          <cell r="K279">
            <v>79.599999999999994</v>
          </cell>
          <cell r="L279">
            <v>-8.9</v>
          </cell>
          <cell r="M279">
            <v>54.5</v>
          </cell>
          <cell r="N279">
            <v>0</v>
          </cell>
          <cell r="O279">
            <v>66.5</v>
          </cell>
          <cell r="P279">
            <v>-28</v>
          </cell>
          <cell r="Q279" t="str">
            <v>-</v>
          </cell>
          <cell r="R279" t="str">
            <v>-</v>
          </cell>
          <cell r="S279">
            <v>1.83</v>
          </cell>
          <cell r="T279">
            <v>0.4</v>
          </cell>
          <cell r="U279">
            <v>3.39</v>
          </cell>
          <cell r="V279">
            <v>0.28999999999999998</v>
          </cell>
          <cell r="W279">
            <v>84.6</v>
          </cell>
          <cell r="X279">
            <v>-3.6</v>
          </cell>
          <cell r="Y279">
            <v>84.2</v>
          </cell>
          <cell r="Z279">
            <v>-7.5</v>
          </cell>
          <cell r="AA279">
            <v>50.6</v>
          </cell>
          <cell r="AB279">
            <v>-45.2</v>
          </cell>
          <cell r="AC279">
            <v>57.9</v>
          </cell>
          <cell r="AD279">
            <v>0</v>
          </cell>
        </row>
        <row r="280">
          <cell r="B280" t="str">
            <v>繊維工業</v>
          </cell>
          <cell r="C280">
            <v>105.7</v>
          </cell>
          <cell r="D280">
            <v>78.8</v>
          </cell>
          <cell r="E280">
            <v>109.7</v>
          </cell>
          <cell r="F280">
            <v>78.7</v>
          </cell>
          <cell r="G280">
            <v>110.7</v>
          </cell>
          <cell r="H280">
            <v>78</v>
          </cell>
          <cell r="I280">
            <v>83.3</v>
          </cell>
          <cell r="J280">
            <v>40</v>
          </cell>
          <cell r="K280">
            <v>83.8</v>
          </cell>
          <cell r="L280">
            <v>39.700000000000003</v>
          </cell>
          <cell r="M280">
            <v>30</v>
          </cell>
          <cell r="N280">
            <v>0</v>
          </cell>
          <cell r="O280">
            <v>69.8</v>
          </cell>
          <cell r="P280">
            <v>55.8</v>
          </cell>
          <cell r="Q280" t="str">
            <v>-</v>
          </cell>
          <cell r="R280" t="str">
            <v>-</v>
          </cell>
          <cell r="S280">
            <v>2.58</v>
          </cell>
          <cell r="T280">
            <v>2.58</v>
          </cell>
          <cell r="U280">
            <v>16.13</v>
          </cell>
          <cell r="V280">
            <v>16.13</v>
          </cell>
          <cell r="W280">
            <v>100.7</v>
          </cell>
          <cell r="X280">
            <v>73</v>
          </cell>
          <cell r="Y280">
            <v>104.5</v>
          </cell>
          <cell r="Z280">
            <v>73</v>
          </cell>
          <cell r="AA280">
            <v>31.1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160</v>
          </cell>
          <cell r="D281">
            <v>50.4</v>
          </cell>
          <cell r="E281">
            <v>166.1</v>
          </cell>
          <cell r="F281">
            <v>51</v>
          </cell>
          <cell r="G281">
            <v>162.80000000000001</v>
          </cell>
          <cell r="H281">
            <v>44.1</v>
          </cell>
          <cell r="I281">
            <v>123.1</v>
          </cell>
          <cell r="J281">
            <v>49.4</v>
          </cell>
          <cell r="K281">
            <v>125.5</v>
          </cell>
          <cell r="L281">
            <v>49.2</v>
          </cell>
          <cell r="M281">
            <v>7.1</v>
          </cell>
          <cell r="N281">
            <v>0</v>
          </cell>
          <cell r="O281">
            <v>111</v>
          </cell>
          <cell r="P281">
            <v>180.3</v>
          </cell>
          <cell r="Q281" t="str">
            <v>-</v>
          </cell>
          <cell r="R281" t="str">
            <v>-</v>
          </cell>
          <cell r="S281">
            <v>3.66</v>
          </cell>
          <cell r="T281">
            <v>-4.54</v>
          </cell>
          <cell r="U281">
            <v>0</v>
          </cell>
          <cell r="V281">
            <v>0</v>
          </cell>
          <cell r="W281">
            <v>152.4</v>
          </cell>
          <cell r="X281">
            <v>45.6</v>
          </cell>
          <cell r="Y281">
            <v>158.19999999999999</v>
          </cell>
          <cell r="Z281">
            <v>46.1</v>
          </cell>
          <cell r="AA281">
            <v>288.8</v>
          </cell>
          <cell r="AB281">
            <v>0</v>
          </cell>
          <cell r="AC281">
            <v>4</v>
          </cell>
          <cell r="AD281">
            <v>-34.4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 t="str">
            <v>-</v>
          </cell>
          <cell r="D284" t="str">
            <v>-</v>
          </cell>
          <cell r="E284" t="str">
            <v>-</v>
          </cell>
          <cell r="F284" t="str">
            <v>-</v>
          </cell>
          <cell r="G284" t="str">
            <v>-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-</v>
          </cell>
          <cell r="S284" t="str">
            <v>-</v>
          </cell>
          <cell r="T284" t="str">
            <v>-</v>
          </cell>
          <cell r="U284" t="str">
            <v>-</v>
          </cell>
          <cell r="V284" t="str">
            <v>-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C284" t="str">
            <v>-</v>
          </cell>
          <cell r="AD284" t="str">
            <v>-</v>
          </cell>
        </row>
        <row r="285">
          <cell r="B285" t="str">
            <v>化学、石油・石炭</v>
          </cell>
          <cell r="C285">
            <v>98.4</v>
          </cell>
          <cell r="D285">
            <v>108.9</v>
          </cell>
          <cell r="E285">
            <v>111.1</v>
          </cell>
          <cell r="F285">
            <v>108.8</v>
          </cell>
          <cell r="G285">
            <v>115.3</v>
          </cell>
          <cell r="H285">
            <v>111.9</v>
          </cell>
          <cell r="I285">
            <v>113.4</v>
          </cell>
          <cell r="J285">
            <v>45.6</v>
          </cell>
          <cell r="K285">
            <v>114.8</v>
          </cell>
          <cell r="L285">
            <v>47.9</v>
          </cell>
          <cell r="M285">
            <v>6.7</v>
          </cell>
          <cell r="N285">
            <v>-91.6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93.7</v>
          </cell>
          <cell r="X285">
            <v>101.9</v>
          </cell>
          <cell r="Y285">
            <v>105.8</v>
          </cell>
          <cell r="Z285">
            <v>101.9</v>
          </cell>
          <cell r="AA285">
            <v>26</v>
          </cell>
          <cell r="AB285">
            <v>-11.6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123.6</v>
          </cell>
          <cell r="D286">
            <v>-29.8</v>
          </cell>
          <cell r="E286">
            <v>131.5</v>
          </cell>
          <cell r="F286">
            <v>-29.8</v>
          </cell>
          <cell r="G286">
            <v>128.9</v>
          </cell>
          <cell r="H286">
            <v>-26.1</v>
          </cell>
          <cell r="I286">
            <v>156.30000000000001</v>
          </cell>
          <cell r="J286">
            <v>-23</v>
          </cell>
          <cell r="K286">
            <v>155</v>
          </cell>
          <cell r="L286">
            <v>-20.8</v>
          </cell>
          <cell r="M286">
            <v>283.3</v>
          </cell>
          <cell r="N286">
            <v>-73.400000000000006</v>
          </cell>
          <cell r="O286">
            <v>540.20000000000005</v>
          </cell>
          <cell r="P286">
            <v>609.9</v>
          </cell>
          <cell r="Q286" t="str">
            <v>-</v>
          </cell>
          <cell r="R286" t="str">
            <v>-</v>
          </cell>
          <cell r="S286">
            <v>1.78</v>
          </cell>
          <cell r="T286">
            <v>1.78</v>
          </cell>
          <cell r="U286">
            <v>3.35</v>
          </cell>
          <cell r="V286">
            <v>3.35</v>
          </cell>
          <cell r="W286">
            <v>117.7</v>
          </cell>
          <cell r="X286">
            <v>-32.1</v>
          </cell>
          <cell r="Y286">
            <v>125.2</v>
          </cell>
          <cell r="Z286">
            <v>-32.1</v>
          </cell>
          <cell r="AA286">
            <v>446.1</v>
          </cell>
          <cell r="AB286">
            <v>-76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107.7</v>
          </cell>
          <cell r="D287">
            <v>-7.5</v>
          </cell>
          <cell r="E287">
            <v>120.1</v>
          </cell>
          <cell r="F287">
            <v>-7.5</v>
          </cell>
          <cell r="G287">
            <v>119.1</v>
          </cell>
          <cell r="H287">
            <v>-7</v>
          </cell>
          <cell r="I287">
            <v>93.8</v>
          </cell>
          <cell r="J287">
            <v>-11.3</v>
          </cell>
          <cell r="K287">
            <v>92.7</v>
          </cell>
          <cell r="L287">
            <v>-10.6</v>
          </cell>
          <cell r="M287">
            <v>212.5</v>
          </cell>
          <cell r="N287">
            <v>-34.6</v>
          </cell>
          <cell r="O287">
            <v>55.2</v>
          </cell>
          <cell r="P287">
            <v>-20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102.6</v>
          </cell>
          <cell r="X287">
            <v>-10.5</v>
          </cell>
          <cell r="Y287">
            <v>114.4</v>
          </cell>
          <cell r="Z287">
            <v>-10.6</v>
          </cell>
          <cell r="AA287">
            <v>202</v>
          </cell>
          <cell r="AB287">
            <v>-30.2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107.6</v>
          </cell>
          <cell r="D288">
            <v>1.5</v>
          </cell>
          <cell r="E288">
            <v>112.2</v>
          </cell>
          <cell r="F288">
            <v>1.4</v>
          </cell>
          <cell r="G288">
            <v>113.4</v>
          </cell>
          <cell r="H288">
            <v>0.4</v>
          </cell>
          <cell r="I288">
            <v>105.2</v>
          </cell>
          <cell r="J288">
            <v>-0.5</v>
          </cell>
          <cell r="K288">
            <v>106</v>
          </cell>
          <cell r="L288">
            <v>-1.6</v>
          </cell>
          <cell r="M288">
            <v>78.3</v>
          </cell>
          <cell r="N288">
            <v>157.6</v>
          </cell>
          <cell r="O288">
            <v>200</v>
          </cell>
          <cell r="P288">
            <v>-7.7</v>
          </cell>
          <cell r="Q288" t="str">
            <v>-</v>
          </cell>
          <cell r="R288" t="str">
            <v>-</v>
          </cell>
          <cell r="S288">
            <v>0</v>
          </cell>
          <cell r="T288">
            <v>-1.96</v>
          </cell>
          <cell r="U288">
            <v>2.04</v>
          </cell>
          <cell r="V288">
            <v>2.04</v>
          </cell>
          <cell r="W288">
            <v>102.5</v>
          </cell>
          <cell r="X288">
            <v>-1.7</v>
          </cell>
          <cell r="Y288">
            <v>106.9</v>
          </cell>
          <cell r="Z288">
            <v>-1.8</v>
          </cell>
          <cell r="AA288">
            <v>73.3</v>
          </cell>
          <cell r="AB288">
            <v>161.80000000000001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150.1</v>
          </cell>
          <cell r="D291">
            <v>39.6</v>
          </cell>
          <cell r="E291">
            <v>149</v>
          </cell>
          <cell r="F291">
            <v>35</v>
          </cell>
          <cell r="G291">
            <v>135.80000000000001</v>
          </cell>
          <cell r="H291">
            <v>49.6</v>
          </cell>
          <cell r="I291">
            <v>120.9</v>
          </cell>
          <cell r="J291">
            <v>-10.8</v>
          </cell>
          <cell r="K291">
            <v>108</v>
          </cell>
          <cell r="L291">
            <v>-8.3000000000000007</v>
          </cell>
          <cell r="M291">
            <v>4666.7</v>
          </cell>
          <cell r="N291">
            <v>-27.1</v>
          </cell>
          <cell r="O291">
            <v>175</v>
          </cell>
          <cell r="P291">
            <v>10.3</v>
          </cell>
          <cell r="Q291" t="str">
            <v>-</v>
          </cell>
          <cell r="R291" t="str">
            <v>-</v>
          </cell>
          <cell r="S291">
            <v>0</v>
          </cell>
          <cell r="T291">
            <v>0</v>
          </cell>
          <cell r="U291">
            <v>5.88</v>
          </cell>
          <cell r="V291">
            <v>2.59</v>
          </cell>
          <cell r="W291">
            <v>143</v>
          </cell>
          <cell r="X291">
            <v>35.200000000000003</v>
          </cell>
          <cell r="Y291">
            <v>141.9</v>
          </cell>
          <cell r="Z291">
            <v>30.5</v>
          </cell>
          <cell r="AA291">
            <v>962.7</v>
          </cell>
          <cell r="AB291">
            <v>-27.4</v>
          </cell>
          <cell r="AC291">
            <v>31.8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96</v>
          </cell>
          <cell r="D294">
            <v>-45.3</v>
          </cell>
          <cell r="E294">
            <v>104.7</v>
          </cell>
          <cell r="F294">
            <v>-45.3</v>
          </cell>
          <cell r="G294">
            <v>103.7</v>
          </cell>
          <cell r="H294">
            <v>-43.2</v>
          </cell>
          <cell r="I294">
            <v>96</v>
          </cell>
          <cell r="J294">
            <v>-44.3</v>
          </cell>
          <cell r="K294">
            <v>95.3</v>
          </cell>
          <cell r="L294">
            <v>-42.4</v>
          </cell>
          <cell r="M294">
            <v>0</v>
          </cell>
          <cell r="N294">
            <v>0</v>
          </cell>
          <cell r="O294">
            <v>37.1</v>
          </cell>
          <cell r="P294">
            <v>-28.1</v>
          </cell>
          <cell r="Q294" t="str">
            <v>-</v>
          </cell>
          <cell r="R294" t="str">
            <v>-</v>
          </cell>
          <cell r="S294">
            <v>0</v>
          </cell>
          <cell r="T294">
            <v>-92.68</v>
          </cell>
          <cell r="U294">
            <v>0</v>
          </cell>
          <cell r="V294">
            <v>-36.590000000000003</v>
          </cell>
          <cell r="W294">
            <v>91.4</v>
          </cell>
          <cell r="X294">
            <v>-47</v>
          </cell>
          <cell r="Y294">
            <v>99.7</v>
          </cell>
          <cell r="Z294">
            <v>-47.1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88.3</v>
          </cell>
          <cell r="D295">
            <v>-1.8</v>
          </cell>
          <cell r="E295">
            <v>92.1</v>
          </cell>
          <cell r="F295">
            <v>-1.8</v>
          </cell>
          <cell r="G295">
            <v>93.9</v>
          </cell>
          <cell r="H295">
            <v>-1.5</v>
          </cell>
          <cell r="I295">
            <v>92.4</v>
          </cell>
          <cell r="J295">
            <v>-5.4</v>
          </cell>
          <cell r="K295">
            <v>94</v>
          </cell>
          <cell r="L295">
            <v>-5</v>
          </cell>
          <cell r="M295">
            <v>15.8</v>
          </cell>
          <cell r="N295">
            <v>-57.1</v>
          </cell>
          <cell r="O295">
            <v>308.8</v>
          </cell>
          <cell r="P295">
            <v>35.5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1.85</v>
          </cell>
          <cell r="V295">
            <v>1.22</v>
          </cell>
          <cell r="W295">
            <v>84.1</v>
          </cell>
          <cell r="X295">
            <v>-5</v>
          </cell>
          <cell r="Y295">
            <v>87.7</v>
          </cell>
          <cell r="Z295">
            <v>-5</v>
          </cell>
          <cell r="AA295">
            <v>17.5</v>
          </cell>
          <cell r="AB295">
            <v>-44.1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96.9</v>
          </cell>
          <cell r="D296">
            <v>35.9</v>
          </cell>
          <cell r="E296">
            <v>97</v>
          </cell>
          <cell r="F296">
            <v>35.9</v>
          </cell>
          <cell r="G296">
            <v>97.3</v>
          </cell>
          <cell r="H296">
            <v>37.6</v>
          </cell>
          <cell r="I296">
            <v>89.1</v>
          </cell>
          <cell r="J296">
            <v>23.6</v>
          </cell>
          <cell r="K296">
            <v>89.4</v>
          </cell>
          <cell r="L296">
            <v>24.9</v>
          </cell>
          <cell r="M296">
            <v>0</v>
          </cell>
          <cell r="N296">
            <v>-100</v>
          </cell>
          <cell r="O296">
            <v>6.5</v>
          </cell>
          <cell r="P296">
            <v>-59.4</v>
          </cell>
          <cell r="Q296" t="str">
            <v>-</v>
          </cell>
          <cell r="R296" t="str">
            <v>-</v>
          </cell>
          <cell r="S296">
            <v>0</v>
          </cell>
          <cell r="T296">
            <v>-1</v>
          </cell>
          <cell r="U296">
            <v>0</v>
          </cell>
          <cell r="V296">
            <v>-1</v>
          </cell>
          <cell r="W296">
            <v>92.3</v>
          </cell>
          <cell r="X296">
            <v>31.5</v>
          </cell>
          <cell r="Y296">
            <v>92.4</v>
          </cell>
          <cell r="Z296">
            <v>31.4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85.5</v>
          </cell>
          <cell r="D297">
            <v>-7</v>
          </cell>
          <cell r="E297">
            <v>96.8</v>
          </cell>
          <cell r="F297">
            <v>-6.5</v>
          </cell>
          <cell r="G297">
            <v>93</v>
          </cell>
          <cell r="H297">
            <v>-6.6</v>
          </cell>
          <cell r="I297">
            <v>106.6</v>
          </cell>
          <cell r="J297">
            <v>-18.100000000000001</v>
          </cell>
          <cell r="K297">
            <v>103.2</v>
          </cell>
          <cell r="L297">
            <v>-13</v>
          </cell>
          <cell r="M297">
            <v>311.8</v>
          </cell>
          <cell r="N297">
            <v>-62.4</v>
          </cell>
          <cell r="O297">
            <v>37.9</v>
          </cell>
          <cell r="P297">
            <v>-21.5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0</v>
          </cell>
          <cell r="V297">
            <v>-7.14</v>
          </cell>
          <cell r="W297">
            <v>81.400000000000006</v>
          </cell>
          <cell r="X297">
            <v>-10.1</v>
          </cell>
          <cell r="Y297">
            <v>92.2</v>
          </cell>
          <cell r="Z297">
            <v>-9.5</v>
          </cell>
          <cell r="AA297">
            <v>388.7</v>
          </cell>
          <cell r="AB297">
            <v>-3.2</v>
          </cell>
          <cell r="AC297">
            <v>0</v>
          </cell>
          <cell r="AD297">
            <v>-100</v>
          </cell>
        </row>
        <row r="298">
          <cell r="B298" t="str">
            <v>輸送用機械器具</v>
          </cell>
          <cell r="C298">
            <v>88.5</v>
          </cell>
          <cell r="D298">
            <v>8.3000000000000007</v>
          </cell>
          <cell r="E298">
            <v>92.1</v>
          </cell>
          <cell r="F298">
            <v>8.4</v>
          </cell>
          <cell r="G298">
            <v>93.9</v>
          </cell>
          <cell r="H298">
            <v>8.3000000000000007</v>
          </cell>
          <cell r="I298">
            <v>97.3</v>
          </cell>
          <cell r="J298">
            <v>5.6</v>
          </cell>
          <cell r="K298">
            <v>99.2</v>
          </cell>
          <cell r="L298">
            <v>5.6</v>
          </cell>
          <cell r="M298">
            <v>0</v>
          </cell>
          <cell r="N298">
            <v>0</v>
          </cell>
          <cell r="O298">
            <v>3.6</v>
          </cell>
          <cell r="P298">
            <v>-66.7</v>
          </cell>
          <cell r="Q298" t="str">
            <v>-</v>
          </cell>
          <cell r="R298" t="str">
            <v>-</v>
          </cell>
          <cell r="S298">
            <v>0</v>
          </cell>
          <cell r="T298">
            <v>-11.76</v>
          </cell>
          <cell r="U298">
            <v>0</v>
          </cell>
          <cell r="V298">
            <v>0</v>
          </cell>
          <cell r="W298">
            <v>84.3</v>
          </cell>
          <cell r="X298">
            <v>4.9000000000000004</v>
          </cell>
          <cell r="Y298">
            <v>87.7</v>
          </cell>
          <cell r="Z298">
            <v>4.8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96.4</v>
          </cell>
          <cell r="D299">
            <v>-1.4</v>
          </cell>
          <cell r="E299">
            <v>98.4</v>
          </cell>
          <cell r="F299">
            <v>-1.4</v>
          </cell>
          <cell r="G299">
            <v>100.7</v>
          </cell>
          <cell r="H299">
            <v>-1</v>
          </cell>
          <cell r="I299">
            <v>86.6</v>
          </cell>
          <cell r="J299">
            <v>-11.9</v>
          </cell>
          <cell r="K299">
            <v>87.8</v>
          </cell>
          <cell r="L299">
            <v>-11.3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-66.7</v>
          </cell>
          <cell r="Q299" t="str">
            <v>-</v>
          </cell>
          <cell r="R299" t="str">
            <v>-</v>
          </cell>
          <cell r="S299">
            <v>7.69</v>
          </cell>
          <cell r="T299">
            <v>7.69</v>
          </cell>
          <cell r="U299">
            <v>7.69</v>
          </cell>
          <cell r="V299">
            <v>7.69</v>
          </cell>
          <cell r="W299">
            <v>91.8</v>
          </cell>
          <cell r="X299">
            <v>-4.7</v>
          </cell>
          <cell r="Y299">
            <v>93.7</v>
          </cell>
          <cell r="Z299">
            <v>-4.5999999999999996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55.2</v>
          </cell>
          <cell r="D300">
            <v>-40.1</v>
          </cell>
          <cell r="E300">
            <v>60</v>
          </cell>
          <cell r="F300">
            <v>-40.1</v>
          </cell>
          <cell r="G300">
            <v>60</v>
          </cell>
          <cell r="H300">
            <v>-39.9</v>
          </cell>
          <cell r="I300">
            <v>51.1</v>
          </cell>
          <cell r="J300">
            <v>-49.5</v>
          </cell>
          <cell r="K300">
            <v>51.2</v>
          </cell>
          <cell r="L300">
            <v>-49.2</v>
          </cell>
          <cell r="M300">
            <v>0</v>
          </cell>
          <cell r="N300">
            <v>-100</v>
          </cell>
          <cell r="O300">
            <v>34.799999999999997</v>
          </cell>
          <cell r="P300">
            <v>-11.5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52.6</v>
          </cell>
          <cell r="X300">
            <v>-42</v>
          </cell>
          <cell r="Y300">
            <v>57.1</v>
          </cell>
          <cell r="Z300">
            <v>-42.1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240.7</v>
          </cell>
          <cell r="D303">
            <v>93.5</v>
          </cell>
          <cell r="E303">
            <v>248.9</v>
          </cell>
          <cell r="F303">
            <v>92.5</v>
          </cell>
          <cell r="G303">
            <v>254.9</v>
          </cell>
          <cell r="H303">
            <v>100.6</v>
          </cell>
          <cell r="I303">
            <v>156.1</v>
          </cell>
          <cell r="J303">
            <v>39.1</v>
          </cell>
          <cell r="K303">
            <v>158.80000000000001</v>
          </cell>
          <cell r="L303">
            <v>43.7</v>
          </cell>
          <cell r="M303">
            <v>16.7</v>
          </cell>
          <cell r="N303">
            <v>-91.7</v>
          </cell>
          <cell r="O303">
            <v>160.5</v>
          </cell>
          <cell r="P303">
            <v>96.5</v>
          </cell>
          <cell r="Q303" t="str">
            <v>-</v>
          </cell>
          <cell r="R303" t="str">
            <v>-</v>
          </cell>
          <cell r="S303">
            <v>9.9600000000000009</v>
          </cell>
          <cell r="T303">
            <v>9.9600000000000009</v>
          </cell>
          <cell r="U303">
            <v>0</v>
          </cell>
          <cell r="V303">
            <v>-2.8</v>
          </cell>
          <cell r="W303">
            <v>229.2</v>
          </cell>
          <cell r="X303">
            <v>87.3</v>
          </cell>
          <cell r="Y303">
            <v>237</v>
          </cell>
          <cell r="Z303">
            <v>86.2</v>
          </cell>
          <cell r="AA303">
            <v>18.7</v>
          </cell>
          <cell r="AB303">
            <v>-91.3</v>
          </cell>
          <cell r="AC303">
            <v>10.7</v>
          </cell>
          <cell r="AD303">
            <v>0</v>
          </cell>
        </row>
        <row r="304">
          <cell r="B304" t="str">
            <v>小売業</v>
          </cell>
          <cell r="C304">
            <v>101.2</v>
          </cell>
          <cell r="D304">
            <v>11.6</v>
          </cell>
          <cell r="E304">
            <v>101.6</v>
          </cell>
          <cell r="F304">
            <v>10.199999999999999</v>
          </cell>
          <cell r="G304">
            <v>101.7</v>
          </cell>
          <cell r="H304">
            <v>9.8000000000000007</v>
          </cell>
          <cell r="I304">
            <v>92.9</v>
          </cell>
          <cell r="J304">
            <v>4.5999999999999996</v>
          </cell>
          <cell r="K304">
            <v>92.9</v>
          </cell>
          <cell r="L304">
            <v>5</v>
          </cell>
          <cell r="M304">
            <v>90</v>
          </cell>
          <cell r="N304">
            <v>-14.3</v>
          </cell>
          <cell r="O304">
            <v>129.19999999999999</v>
          </cell>
          <cell r="P304">
            <v>9.9</v>
          </cell>
          <cell r="Q304" t="str">
            <v>-</v>
          </cell>
          <cell r="R304" t="str">
            <v>-</v>
          </cell>
          <cell r="S304">
            <v>1.03</v>
          </cell>
          <cell r="T304">
            <v>-0.27</v>
          </cell>
          <cell r="U304">
            <v>1.53</v>
          </cell>
          <cell r="V304">
            <v>-2.0299999999999998</v>
          </cell>
          <cell r="W304">
            <v>96.4</v>
          </cell>
          <cell r="X304">
            <v>8</v>
          </cell>
          <cell r="Y304">
            <v>96.8</v>
          </cell>
          <cell r="Z304">
            <v>6.7</v>
          </cell>
          <cell r="AA304">
            <v>93.6</v>
          </cell>
          <cell r="AB304">
            <v>45.6</v>
          </cell>
          <cell r="AC304">
            <v>80.099999999999994</v>
          </cell>
          <cell r="AD304">
            <v>0</v>
          </cell>
        </row>
        <row r="305">
          <cell r="B305" t="str">
            <v>宿泊業</v>
          </cell>
          <cell r="C305">
            <v>148.30000000000001</v>
          </cell>
          <cell r="D305">
            <v>-1.7</v>
          </cell>
          <cell r="E305">
            <v>149.30000000000001</v>
          </cell>
          <cell r="F305">
            <v>-1.8</v>
          </cell>
          <cell r="G305">
            <v>145.19999999999999</v>
          </cell>
          <cell r="H305">
            <v>-3.1</v>
          </cell>
          <cell r="I305">
            <v>157.80000000000001</v>
          </cell>
          <cell r="J305">
            <v>2.1</v>
          </cell>
          <cell r="K305">
            <v>152.1</v>
          </cell>
          <cell r="L305">
            <v>1.1000000000000001</v>
          </cell>
          <cell r="M305">
            <v>425</v>
          </cell>
          <cell r="N305">
            <v>30.8</v>
          </cell>
          <cell r="O305">
            <v>96.5</v>
          </cell>
          <cell r="P305">
            <v>2.1</v>
          </cell>
          <cell r="Q305" t="str">
            <v>-</v>
          </cell>
          <cell r="R305" t="str">
            <v>-</v>
          </cell>
          <cell r="S305">
            <v>2.1800000000000002</v>
          </cell>
          <cell r="T305">
            <v>-0.35</v>
          </cell>
          <cell r="U305">
            <v>0.86</v>
          </cell>
          <cell r="V305">
            <v>-1.67</v>
          </cell>
          <cell r="W305">
            <v>141.19999999999999</v>
          </cell>
          <cell r="X305">
            <v>-4.9000000000000004</v>
          </cell>
          <cell r="Y305">
            <v>142.19999999999999</v>
          </cell>
          <cell r="Z305">
            <v>-4.9000000000000004</v>
          </cell>
          <cell r="AA305">
            <v>344.5</v>
          </cell>
          <cell r="AB305">
            <v>35.299999999999997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92.3</v>
          </cell>
          <cell r="D306">
            <v>-8.5</v>
          </cell>
          <cell r="E306">
            <v>92.2</v>
          </cell>
          <cell r="F306">
            <v>-8.6</v>
          </cell>
          <cell r="G306">
            <v>91.2</v>
          </cell>
          <cell r="H306">
            <v>-8.5</v>
          </cell>
          <cell r="I306">
            <v>85.2</v>
          </cell>
          <cell r="J306">
            <v>-13.8</v>
          </cell>
          <cell r="K306">
            <v>84.6</v>
          </cell>
          <cell r="L306">
            <v>-12.2</v>
          </cell>
          <cell r="M306">
            <v>121.4</v>
          </cell>
          <cell r="N306">
            <v>-48.5</v>
          </cell>
          <cell r="O306">
            <v>89.9</v>
          </cell>
          <cell r="P306">
            <v>-8.3000000000000007</v>
          </cell>
          <cell r="Q306" t="str">
            <v>-</v>
          </cell>
          <cell r="R306" t="str">
            <v>-</v>
          </cell>
          <cell r="S306">
            <v>3.59</v>
          </cell>
          <cell r="T306">
            <v>0.88</v>
          </cell>
          <cell r="U306">
            <v>2.1800000000000002</v>
          </cell>
          <cell r="V306">
            <v>-0.53</v>
          </cell>
          <cell r="W306">
            <v>87.9</v>
          </cell>
          <cell r="X306">
            <v>-11.5</v>
          </cell>
          <cell r="Y306">
            <v>87.8</v>
          </cell>
          <cell r="Z306">
            <v>-11.6</v>
          </cell>
          <cell r="AA306">
            <v>149.69999999999999</v>
          </cell>
          <cell r="AB306">
            <v>-10.8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68.900000000000006</v>
          </cell>
          <cell r="D307">
            <v>-1.9</v>
          </cell>
          <cell r="E307">
            <v>76</v>
          </cell>
          <cell r="F307">
            <v>-1.8</v>
          </cell>
          <cell r="G307">
            <v>74.599999999999994</v>
          </cell>
          <cell r="H307">
            <v>6.7</v>
          </cell>
          <cell r="I307">
            <v>97.7</v>
          </cell>
          <cell r="J307">
            <v>2.4</v>
          </cell>
          <cell r="K307">
            <v>97.5</v>
          </cell>
          <cell r="L307">
            <v>1.9</v>
          </cell>
          <cell r="M307">
            <v>105.6</v>
          </cell>
          <cell r="N307">
            <v>35.700000000000003</v>
          </cell>
          <cell r="O307">
            <v>75.599999999999994</v>
          </cell>
          <cell r="P307">
            <v>-13.5</v>
          </cell>
          <cell r="Q307" t="str">
            <v>-</v>
          </cell>
          <cell r="R307" t="str">
            <v>-</v>
          </cell>
          <cell r="S307">
            <v>4.09</v>
          </cell>
          <cell r="T307">
            <v>3.36</v>
          </cell>
          <cell r="U307">
            <v>5.72</v>
          </cell>
          <cell r="V307">
            <v>2.84</v>
          </cell>
          <cell r="W307">
            <v>65.599999999999994</v>
          </cell>
          <cell r="X307">
            <v>-5.0999999999999996</v>
          </cell>
          <cell r="Y307">
            <v>72.400000000000006</v>
          </cell>
          <cell r="Z307">
            <v>-5</v>
          </cell>
          <cell r="AA307">
            <v>129</v>
          </cell>
          <cell r="AB307">
            <v>-65</v>
          </cell>
          <cell r="AC307">
            <v>0</v>
          </cell>
          <cell r="AD307">
            <v>0</v>
          </cell>
        </row>
        <row r="308">
          <cell r="B308" t="str">
            <v>Ｐ一括分</v>
          </cell>
          <cell r="C308">
            <v>88.5</v>
          </cell>
          <cell r="D308">
            <v>-7.2</v>
          </cell>
          <cell r="E308">
            <v>94.7</v>
          </cell>
          <cell r="F308">
            <v>-7.2</v>
          </cell>
          <cell r="G308">
            <v>94.5</v>
          </cell>
          <cell r="H308">
            <v>-6.1</v>
          </cell>
          <cell r="I308">
            <v>90.6</v>
          </cell>
          <cell r="J308">
            <v>-2.2999999999999998</v>
          </cell>
          <cell r="K308">
            <v>90.6</v>
          </cell>
          <cell r="L308">
            <v>-1.9</v>
          </cell>
          <cell r="M308">
            <v>100</v>
          </cell>
          <cell r="N308">
            <v>-60</v>
          </cell>
          <cell r="O308">
            <v>161.6</v>
          </cell>
          <cell r="P308">
            <v>68</v>
          </cell>
          <cell r="Q308" t="str">
            <v>-</v>
          </cell>
          <cell r="R308" t="str">
            <v>-</v>
          </cell>
          <cell r="S308">
            <v>0.57999999999999996</v>
          </cell>
          <cell r="T308">
            <v>-0.73</v>
          </cell>
          <cell r="U308">
            <v>0.05</v>
          </cell>
          <cell r="V308">
            <v>-0.21</v>
          </cell>
          <cell r="W308">
            <v>84.3</v>
          </cell>
          <cell r="X308">
            <v>-10.199999999999999</v>
          </cell>
          <cell r="Y308">
            <v>90.2</v>
          </cell>
          <cell r="Z308">
            <v>-10.199999999999999</v>
          </cell>
          <cell r="AA308">
            <v>231.8</v>
          </cell>
          <cell r="AB308">
            <v>-77.7</v>
          </cell>
          <cell r="AC308">
            <v>1.4</v>
          </cell>
          <cell r="AD308">
            <v>-39.1</v>
          </cell>
        </row>
        <row r="309">
          <cell r="B309" t="str">
            <v>職業紹介・派遣業</v>
          </cell>
          <cell r="C309">
            <v>117.9</v>
          </cell>
          <cell r="D309">
            <v>17.5</v>
          </cell>
          <cell r="E309">
            <v>118.2</v>
          </cell>
          <cell r="F309">
            <v>19.5</v>
          </cell>
          <cell r="G309">
            <v>118.6</v>
          </cell>
          <cell r="H309">
            <v>19.399999999999999</v>
          </cell>
          <cell r="I309">
            <v>105.3</v>
          </cell>
          <cell r="J309">
            <v>14.6</v>
          </cell>
          <cell r="K309">
            <v>104.9</v>
          </cell>
          <cell r="L309">
            <v>14</v>
          </cell>
          <cell r="M309">
            <v>118.5</v>
          </cell>
          <cell r="N309">
            <v>39.1</v>
          </cell>
          <cell r="O309">
            <v>80.599999999999994</v>
          </cell>
          <cell r="P309">
            <v>-40</v>
          </cell>
          <cell r="Q309" t="str">
            <v>-</v>
          </cell>
          <cell r="R309" t="str">
            <v>-</v>
          </cell>
          <cell r="S309">
            <v>8.2799999999999994</v>
          </cell>
          <cell r="T309">
            <v>1.61</v>
          </cell>
          <cell r="U309">
            <v>10.94</v>
          </cell>
          <cell r="V309">
            <v>3.31</v>
          </cell>
          <cell r="W309">
            <v>112.3</v>
          </cell>
          <cell r="X309">
            <v>13.8</v>
          </cell>
          <cell r="Y309">
            <v>112.6</v>
          </cell>
          <cell r="Z309">
            <v>15.7</v>
          </cell>
          <cell r="AA309">
            <v>107.8</v>
          </cell>
          <cell r="AB309">
            <v>21</v>
          </cell>
          <cell r="AC309">
            <v>7.4</v>
          </cell>
          <cell r="AD309">
            <v>-98.7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90</v>
          </cell>
          <cell r="D311">
            <v>-11.5</v>
          </cell>
          <cell r="E311">
            <v>92.2</v>
          </cell>
          <cell r="F311">
            <v>-11.3</v>
          </cell>
          <cell r="G311">
            <v>92.9</v>
          </cell>
          <cell r="H311">
            <v>-10</v>
          </cell>
          <cell r="I311">
            <v>89.3</v>
          </cell>
          <cell r="J311">
            <v>-10.199999999999999</v>
          </cell>
          <cell r="K311">
            <v>90.3</v>
          </cell>
          <cell r="L311">
            <v>-8.6</v>
          </cell>
          <cell r="M311">
            <v>61.3</v>
          </cell>
          <cell r="N311">
            <v>-47.2</v>
          </cell>
          <cell r="O311">
            <v>103.8</v>
          </cell>
          <cell r="P311">
            <v>16</v>
          </cell>
          <cell r="Q311" t="str">
            <v>-</v>
          </cell>
          <cell r="R311" t="str">
            <v>-</v>
          </cell>
          <cell r="S311">
            <v>4.0199999999999996</v>
          </cell>
          <cell r="T311">
            <v>1.62</v>
          </cell>
          <cell r="U311">
            <v>4.74</v>
          </cell>
          <cell r="V311">
            <v>1.66</v>
          </cell>
          <cell r="W311">
            <v>85.7</v>
          </cell>
          <cell r="X311">
            <v>-14.4</v>
          </cell>
          <cell r="Y311">
            <v>87.8</v>
          </cell>
          <cell r="Z311">
            <v>-14.3</v>
          </cell>
          <cell r="AA311">
            <v>72.599999999999994</v>
          </cell>
          <cell r="AB311">
            <v>-42.6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88.7</v>
          </cell>
          <cell r="D326">
            <v>-0.7</v>
          </cell>
          <cell r="E326">
            <v>101.3</v>
          </cell>
          <cell r="F326">
            <v>-1.9</v>
          </cell>
          <cell r="G326">
            <v>101.6</v>
          </cell>
          <cell r="H326">
            <v>-1.6</v>
          </cell>
          <cell r="I326">
            <v>97.6</v>
          </cell>
          <cell r="J326">
            <v>0</v>
          </cell>
          <cell r="K326">
            <v>96.7</v>
          </cell>
          <cell r="L326">
            <v>0</v>
          </cell>
          <cell r="M326">
            <v>111.9</v>
          </cell>
          <cell r="N326">
            <v>0</v>
          </cell>
          <cell r="O326">
            <v>100.4</v>
          </cell>
          <cell r="P326">
            <v>0.6</v>
          </cell>
          <cell r="Q326">
            <v>29.2</v>
          </cell>
          <cell r="R326">
            <v>4</v>
          </cell>
          <cell r="S326">
            <v>1.83</v>
          </cell>
          <cell r="T326">
            <v>-7.0000000000000007E-2</v>
          </cell>
          <cell r="U326">
            <v>1.78</v>
          </cell>
          <cell r="V326">
            <v>0.12</v>
          </cell>
          <cell r="W326">
            <v>84.5</v>
          </cell>
          <cell r="X326">
            <v>-3.9</v>
          </cell>
          <cell r="Y326">
            <v>96.5</v>
          </cell>
          <cell r="Z326">
            <v>-5.0999999999999996</v>
          </cell>
          <cell r="AA326">
            <v>96.1</v>
          </cell>
          <cell r="AB326">
            <v>-9.4</v>
          </cell>
          <cell r="AC326">
            <v>15.6</v>
          </cell>
          <cell r="AD326">
            <v>92.6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79.7</v>
          </cell>
          <cell r="D328">
            <v>3.4</v>
          </cell>
          <cell r="E328">
            <v>90.2</v>
          </cell>
          <cell r="F328">
            <v>-1.7</v>
          </cell>
          <cell r="G328">
            <v>93.4</v>
          </cell>
          <cell r="H328">
            <v>0.5</v>
          </cell>
          <cell r="I328">
            <v>92.4</v>
          </cell>
          <cell r="J328">
            <v>3.9</v>
          </cell>
          <cell r="K328">
            <v>93.9</v>
          </cell>
          <cell r="L328">
            <v>6.1</v>
          </cell>
          <cell r="M328">
            <v>64.599999999999994</v>
          </cell>
          <cell r="N328">
            <v>-33.799999999999997</v>
          </cell>
          <cell r="O328">
            <v>90.2</v>
          </cell>
          <cell r="P328">
            <v>4</v>
          </cell>
          <cell r="Q328">
            <v>4.5</v>
          </cell>
          <cell r="R328">
            <v>1.7</v>
          </cell>
          <cell r="S328">
            <v>0.37</v>
          </cell>
          <cell r="T328">
            <v>-2.12</v>
          </cell>
          <cell r="U328">
            <v>0.05</v>
          </cell>
          <cell r="V328">
            <v>-1.54</v>
          </cell>
          <cell r="W328">
            <v>75.900000000000006</v>
          </cell>
          <cell r="X328">
            <v>0</v>
          </cell>
          <cell r="Y328">
            <v>85.9</v>
          </cell>
          <cell r="Z328">
            <v>-5</v>
          </cell>
          <cell r="AA328">
            <v>34.1</v>
          </cell>
          <cell r="AB328">
            <v>-53.3</v>
          </cell>
          <cell r="AC328">
            <v>24.2</v>
          </cell>
          <cell r="AD328">
            <v>437.8</v>
          </cell>
        </row>
        <row r="329">
          <cell r="B329" t="str">
            <v>製造業</v>
          </cell>
          <cell r="C329">
            <v>92.1</v>
          </cell>
          <cell r="D329">
            <v>-1.3</v>
          </cell>
          <cell r="E329">
            <v>108</v>
          </cell>
          <cell r="F329">
            <v>-1.8</v>
          </cell>
          <cell r="G329">
            <v>106</v>
          </cell>
          <cell r="H329">
            <v>-1.8</v>
          </cell>
          <cell r="I329">
            <v>94</v>
          </cell>
          <cell r="J329">
            <v>-0.7</v>
          </cell>
          <cell r="K329">
            <v>92.7</v>
          </cell>
          <cell r="L329">
            <v>-1.1000000000000001</v>
          </cell>
          <cell r="M329">
            <v>111</v>
          </cell>
          <cell r="N329">
            <v>1.6</v>
          </cell>
          <cell r="O329">
            <v>97.5</v>
          </cell>
          <cell r="P329">
            <v>-3.9</v>
          </cell>
          <cell r="Q329">
            <v>16.2</v>
          </cell>
          <cell r="R329">
            <v>2.9</v>
          </cell>
          <cell r="S329">
            <v>1.1499999999999999</v>
          </cell>
          <cell r="T329">
            <v>-0.02</v>
          </cell>
          <cell r="U329">
            <v>1.4</v>
          </cell>
          <cell r="V329">
            <v>0.28999999999999998</v>
          </cell>
          <cell r="W329">
            <v>87.7</v>
          </cell>
          <cell r="X329">
            <v>-4.5</v>
          </cell>
          <cell r="Y329">
            <v>102.9</v>
          </cell>
          <cell r="Z329">
            <v>-5</v>
          </cell>
          <cell r="AA329">
            <v>129.9</v>
          </cell>
          <cell r="AB329">
            <v>-3.2</v>
          </cell>
          <cell r="AC329">
            <v>8.6</v>
          </cell>
          <cell r="AD329">
            <v>56.4</v>
          </cell>
        </row>
        <row r="330">
          <cell r="B330" t="str">
            <v>電気・ガス・熱供給・水道業</v>
          </cell>
          <cell r="C330">
            <v>100.2</v>
          </cell>
          <cell r="D330">
            <v>13.3</v>
          </cell>
          <cell r="E330">
            <v>126.5</v>
          </cell>
          <cell r="F330">
            <v>13.4</v>
          </cell>
          <cell r="G330">
            <v>115.8</v>
          </cell>
          <cell r="H330">
            <v>3.9</v>
          </cell>
          <cell r="I330">
            <v>100.7</v>
          </cell>
          <cell r="J330">
            <v>11.9</v>
          </cell>
          <cell r="K330">
            <v>97.8</v>
          </cell>
          <cell r="L330">
            <v>6.7</v>
          </cell>
          <cell r="M330">
            <v>140.19999999999999</v>
          </cell>
          <cell r="N330">
            <v>110.2</v>
          </cell>
          <cell r="O330">
            <v>212.6</v>
          </cell>
          <cell r="P330">
            <v>-0.6</v>
          </cell>
          <cell r="Q330">
            <v>5.2</v>
          </cell>
          <cell r="R330">
            <v>-2.4</v>
          </cell>
          <cell r="S330">
            <v>1.1000000000000001</v>
          </cell>
          <cell r="T330">
            <v>0.77</v>
          </cell>
          <cell r="U330">
            <v>0.27</v>
          </cell>
          <cell r="V330">
            <v>0.17</v>
          </cell>
          <cell r="W330">
            <v>95.4</v>
          </cell>
          <cell r="X330">
            <v>9.6999999999999993</v>
          </cell>
          <cell r="Y330">
            <v>120.5</v>
          </cell>
          <cell r="Z330">
            <v>9.6999999999999993</v>
          </cell>
          <cell r="AA330">
            <v>260.5</v>
          </cell>
          <cell r="AB330">
            <v>132.4</v>
          </cell>
          <cell r="AC330">
            <v>0.2</v>
          </cell>
          <cell r="AD330">
            <v>100</v>
          </cell>
        </row>
        <row r="331">
          <cell r="B331" t="str">
            <v>情報通信業</v>
          </cell>
          <cell r="C331">
            <v>115</v>
          </cell>
          <cell r="D331">
            <v>-5.7</v>
          </cell>
          <cell r="E331">
            <v>133.80000000000001</v>
          </cell>
          <cell r="F331">
            <v>-6.8</v>
          </cell>
          <cell r="G331">
            <v>130.19999999999999</v>
          </cell>
          <cell r="H331">
            <v>-6.9</v>
          </cell>
          <cell r="I331">
            <v>101.8</v>
          </cell>
          <cell r="J331">
            <v>6.8</v>
          </cell>
          <cell r="K331">
            <v>102.4</v>
          </cell>
          <cell r="L331">
            <v>7.3</v>
          </cell>
          <cell r="M331">
            <v>94.8</v>
          </cell>
          <cell r="N331">
            <v>1</v>
          </cell>
          <cell r="O331">
            <v>94.1</v>
          </cell>
          <cell r="P331">
            <v>-3.5</v>
          </cell>
          <cell r="Q331">
            <v>3.3</v>
          </cell>
          <cell r="R331">
            <v>0.3</v>
          </cell>
          <cell r="S331">
            <v>0.92</v>
          </cell>
          <cell r="T331">
            <v>0.8</v>
          </cell>
          <cell r="U331">
            <v>1.96</v>
          </cell>
          <cell r="V331">
            <v>0.82</v>
          </cell>
          <cell r="W331">
            <v>109.5</v>
          </cell>
          <cell r="X331">
            <v>-8.8000000000000007</v>
          </cell>
          <cell r="Y331">
            <v>127.4</v>
          </cell>
          <cell r="Z331">
            <v>-9.8000000000000007</v>
          </cell>
          <cell r="AA331">
            <v>185.3</v>
          </cell>
          <cell r="AB331">
            <v>-4.3</v>
          </cell>
          <cell r="AC331">
            <v>25.9</v>
          </cell>
          <cell r="AD331">
            <v>31.5</v>
          </cell>
        </row>
        <row r="332">
          <cell r="B332" t="str">
            <v>運輸業，郵便業</v>
          </cell>
          <cell r="C332">
            <v>87.2</v>
          </cell>
          <cell r="D332">
            <v>10</v>
          </cell>
          <cell r="E332">
            <v>85.2</v>
          </cell>
          <cell r="F332">
            <v>-4.5</v>
          </cell>
          <cell r="G332">
            <v>93.3</v>
          </cell>
          <cell r="H332">
            <v>1.7</v>
          </cell>
          <cell r="I332">
            <v>91.1</v>
          </cell>
          <cell r="J332">
            <v>-1.9</v>
          </cell>
          <cell r="K332">
            <v>92.3</v>
          </cell>
          <cell r="L332">
            <v>-3.2</v>
          </cell>
          <cell r="M332">
            <v>86.2</v>
          </cell>
          <cell r="N332">
            <v>5.0999999999999996</v>
          </cell>
          <cell r="O332">
            <v>104.5</v>
          </cell>
          <cell r="P332">
            <v>-2.1</v>
          </cell>
          <cell r="Q332">
            <v>7.4</v>
          </cell>
          <cell r="R332">
            <v>-2</v>
          </cell>
          <cell r="S332">
            <v>0.31</v>
          </cell>
          <cell r="T332">
            <v>-0.86</v>
          </cell>
          <cell r="U332">
            <v>1.22</v>
          </cell>
          <cell r="V332">
            <v>1</v>
          </cell>
          <cell r="W332">
            <v>83</v>
          </cell>
          <cell r="X332">
            <v>6.3</v>
          </cell>
          <cell r="Y332">
            <v>81.099999999999994</v>
          </cell>
          <cell r="Z332">
            <v>-7.6</v>
          </cell>
          <cell r="AA332">
            <v>50</v>
          </cell>
          <cell r="AB332">
            <v>-35.9</v>
          </cell>
          <cell r="AC332">
            <v>93.8</v>
          </cell>
          <cell r="AD332">
            <v>4163.6000000000004</v>
          </cell>
        </row>
        <row r="333">
          <cell r="B333" t="str">
            <v>卸売業，小売業</v>
          </cell>
          <cell r="C333">
            <v>96.9</v>
          </cell>
          <cell r="D333">
            <v>-2.8</v>
          </cell>
          <cell r="E333">
            <v>106.2</v>
          </cell>
          <cell r="F333">
            <v>-2</v>
          </cell>
          <cell r="G333">
            <v>105.4</v>
          </cell>
          <cell r="H333">
            <v>-2.9</v>
          </cell>
          <cell r="I333">
            <v>95</v>
          </cell>
          <cell r="J333">
            <v>0.3</v>
          </cell>
          <cell r="K333">
            <v>94.1</v>
          </cell>
          <cell r="L333">
            <v>-0.5</v>
          </cell>
          <cell r="M333">
            <v>113</v>
          </cell>
          <cell r="N333">
            <v>16.399999999999999</v>
          </cell>
          <cell r="O333">
            <v>101.3</v>
          </cell>
          <cell r="P333">
            <v>0.9</v>
          </cell>
          <cell r="Q333">
            <v>46.3</v>
          </cell>
          <cell r="R333">
            <v>7.9</v>
          </cell>
          <cell r="S333">
            <v>3.1</v>
          </cell>
          <cell r="T333">
            <v>0.99</v>
          </cell>
          <cell r="U333">
            <v>2.09</v>
          </cell>
          <cell r="V333">
            <v>-0.79</v>
          </cell>
          <cell r="W333">
            <v>92.3</v>
          </cell>
          <cell r="X333">
            <v>-5.9</v>
          </cell>
          <cell r="Y333">
            <v>101.1</v>
          </cell>
          <cell r="Z333">
            <v>-5.2</v>
          </cell>
          <cell r="AA333">
            <v>122.5</v>
          </cell>
          <cell r="AB333">
            <v>15.6</v>
          </cell>
          <cell r="AC333">
            <v>14.1</v>
          </cell>
          <cell r="AD333">
            <v>-39</v>
          </cell>
        </row>
        <row r="334">
          <cell r="B334" t="str">
            <v>金融業，保険業</v>
          </cell>
          <cell r="C334">
            <v>93.1</v>
          </cell>
          <cell r="D334">
            <v>24.1</v>
          </cell>
          <cell r="E334">
            <v>114.1</v>
          </cell>
          <cell r="F334">
            <v>22.7</v>
          </cell>
          <cell r="G334">
            <v>115</v>
          </cell>
          <cell r="H334">
            <v>21.6</v>
          </cell>
          <cell r="I334">
            <v>95.7</v>
          </cell>
          <cell r="J334">
            <v>12.2</v>
          </cell>
          <cell r="K334">
            <v>95.2</v>
          </cell>
          <cell r="L334">
            <v>10.1</v>
          </cell>
          <cell r="M334">
            <v>111.3</v>
          </cell>
          <cell r="N334">
            <v>103.5</v>
          </cell>
          <cell r="O334">
            <v>92.9</v>
          </cell>
          <cell r="P334">
            <v>-5.6</v>
          </cell>
          <cell r="Q334">
            <v>11.4</v>
          </cell>
          <cell r="R334">
            <v>4.7</v>
          </cell>
          <cell r="S334">
            <v>0</v>
          </cell>
          <cell r="T334">
            <v>-1.0900000000000001</v>
          </cell>
          <cell r="U334">
            <v>0</v>
          </cell>
          <cell r="V334">
            <v>-1.6</v>
          </cell>
          <cell r="W334">
            <v>88.7</v>
          </cell>
          <cell r="X334">
            <v>20.2</v>
          </cell>
          <cell r="Y334">
            <v>108.7</v>
          </cell>
          <cell r="Z334">
            <v>18.8</v>
          </cell>
          <cell r="AA334">
            <v>93.2</v>
          </cell>
          <cell r="AB334">
            <v>66.099999999999994</v>
          </cell>
          <cell r="AC334">
            <v>5.6</v>
          </cell>
          <cell r="AD334">
            <v>0</v>
          </cell>
        </row>
        <row r="335">
          <cell r="B335" t="str">
            <v>不動産業，物品賃貸業</v>
          </cell>
          <cell r="C335">
            <v>102.1</v>
          </cell>
          <cell r="D335">
            <v>-21.1</v>
          </cell>
          <cell r="E335">
            <v>107.9</v>
          </cell>
          <cell r="F335">
            <v>-27.1</v>
          </cell>
          <cell r="G335">
            <v>111</v>
          </cell>
          <cell r="H335">
            <v>-24.4</v>
          </cell>
          <cell r="I335">
            <v>86.8</v>
          </cell>
          <cell r="J335">
            <v>-30.5</v>
          </cell>
          <cell r="K335">
            <v>88.1</v>
          </cell>
          <cell r="L335">
            <v>-27.7</v>
          </cell>
          <cell r="M335">
            <v>58.8</v>
          </cell>
          <cell r="N335">
            <v>-69.400000000000006</v>
          </cell>
          <cell r="O335">
            <v>90.5</v>
          </cell>
          <cell r="P335">
            <v>3.3</v>
          </cell>
          <cell r="Q335">
            <v>52.8</v>
          </cell>
          <cell r="R335">
            <v>33.700000000000003</v>
          </cell>
          <cell r="S335">
            <v>1.3</v>
          </cell>
          <cell r="T335">
            <v>1.01</v>
          </cell>
          <cell r="U335">
            <v>2.77</v>
          </cell>
          <cell r="V335">
            <v>2.0299999999999998</v>
          </cell>
          <cell r="W335">
            <v>97.2</v>
          </cell>
          <cell r="X335">
            <v>-23.7</v>
          </cell>
          <cell r="Y335">
            <v>102.8</v>
          </cell>
          <cell r="Z335">
            <v>-29.4</v>
          </cell>
          <cell r="AA335">
            <v>49.8</v>
          </cell>
          <cell r="AB335">
            <v>-70.5</v>
          </cell>
          <cell r="AC335">
            <v>64.099999999999994</v>
          </cell>
          <cell r="AD335">
            <v>1024.5999999999999</v>
          </cell>
        </row>
        <row r="336">
          <cell r="B336" t="str">
            <v>学術研究，専門・技術サービス業</v>
          </cell>
          <cell r="C336">
            <v>88.9</v>
          </cell>
          <cell r="D336">
            <v>-6.5</v>
          </cell>
          <cell r="E336">
            <v>110.5</v>
          </cell>
          <cell r="F336">
            <v>8.1</v>
          </cell>
          <cell r="G336">
            <v>110.1</v>
          </cell>
          <cell r="H336">
            <v>5.9</v>
          </cell>
          <cell r="I336">
            <v>96.6</v>
          </cell>
          <cell r="J336">
            <v>-2.5</v>
          </cell>
          <cell r="K336">
            <v>97.1</v>
          </cell>
          <cell r="L336">
            <v>3.5</v>
          </cell>
          <cell r="M336">
            <v>88.8</v>
          </cell>
          <cell r="N336">
            <v>-54.5</v>
          </cell>
          <cell r="O336">
            <v>109.5</v>
          </cell>
          <cell r="P336">
            <v>5.0999999999999996</v>
          </cell>
          <cell r="Q336">
            <v>12.5</v>
          </cell>
          <cell r="R336">
            <v>-8.6</v>
          </cell>
          <cell r="S336">
            <v>1.31</v>
          </cell>
          <cell r="T336">
            <v>-4.1500000000000004</v>
          </cell>
          <cell r="U336">
            <v>0.02</v>
          </cell>
          <cell r="V336">
            <v>-3.25</v>
          </cell>
          <cell r="W336">
            <v>84.7</v>
          </cell>
          <cell r="X336">
            <v>-9.5</v>
          </cell>
          <cell r="Y336">
            <v>105.2</v>
          </cell>
          <cell r="Z336">
            <v>4.5999999999999996</v>
          </cell>
          <cell r="AA336">
            <v>120.3</v>
          </cell>
          <cell r="AB336">
            <v>95.3</v>
          </cell>
          <cell r="AC336">
            <v>1.5</v>
          </cell>
          <cell r="AD336">
            <v>-97.3</v>
          </cell>
        </row>
        <row r="337">
          <cell r="B337" t="str">
            <v>宿泊業，飲食サービス業</v>
          </cell>
          <cell r="C337">
            <v>101.3</v>
          </cell>
          <cell r="D337">
            <v>-6</v>
          </cell>
          <cell r="E337">
            <v>103.8</v>
          </cell>
          <cell r="F337">
            <v>-6.7</v>
          </cell>
          <cell r="G337">
            <v>103.6</v>
          </cell>
          <cell r="H337">
            <v>-8.4</v>
          </cell>
          <cell r="I337">
            <v>104.4</v>
          </cell>
          <cell r="J337">
            <v>-8.9</v>
          </cell>
          <cell r="K337">
            <v>102.9</v>
          </cell>
          <cell r="L337">
            <v>-10.8</v>
          </cell>
          <cell r="M337">
            <v>141.19999999999999</v>
          </cell>
          <cell r="N337">
            <v>50.1</v>
          </cell>
          <cell r="O337">
            <v>99.9</v>
          </cell>
          <cell r="P337">
            <v>16.3</v>
          </cell>
          <cell r="Q337">
            <v>81.599999999999994</v>
          </cell>
          <cell r="R337">
            <v>7.2</v>
          </cell>
          <cell r="S337">
            <v>4.08</v>
          </cell>
          <cell r="T337">
            <v>-0.76</v>
          </cell>
          <cell r="U337">
            <v>2.58</v>
          </cell>
          <cell r="V337">
            <v>-1.1599999999999999</v>
          </cell>
          <cell r="W337">
            <v>96.5</v>
          </cell>
          <cell r="X337">
            <v>-9</v>
          </cell>
          <cell r="Y337">
            <v>98.9</v>
          </cell>
          <cell r="Z337">
            <v>-9.6999999999999993</v>
          </cell>
          <cell r="AA337">
            <v>108.2</v>
          </cell>
          <cell r="AB337">
            <v>59.1</v>
          </cell>
          <cell r="AC337">
            <v>25</v>
          </cell>
          <cell r="AD337">
            <v>380.8</v>
          </cell>
        </row>
        <row r="338">
          <cell r="B338" t="str">
            <v>生活関連サービス業，娯楽業</v>
          </cell>
          <cell r="C338">
            <v>94.9</v>
          </cell>
          <cell r="D338">
            <v>0.3</v>
          </cell>
          <cell r="E338">
            <v>97.9</v>
          </cell>
          <cell r="F338">
            <v>-2.2000000000000002</v>
          </cell>
          <cell r="G338">
            <v>101.7</v>
          </cell>
          <cell r="H338">
            <v>-2.8</v>
          </cell>
          <cell r="I338">
            <v>99.6</v>
          </cell>
          <cell r="J338">
            <v>-6.9</v>
          </cell>
          <cell r="K338">
            <v>103.8</v>
          </cell>
          <cell r="L338">
            <v>-5.6</v>
          </cell>
          <cell r="M338">
            <v>46.9</v>
          </cell>
          <cell r="N338">
            <v>-31.8</v>
          </cell>
          <cell r="O338">
            <v>91.9</v>
          </cell>
          <cell r="P338">
            <v>-4.5</v>
          </cell>
          <cell r="Q338">
            <v>39.4</v>
          </cell>
          <cell r="R338">
            <v>-4.0999999999999996</v>
          </cell>
          <cell r="S338">
            <v>2.59</v>
          </cell>
          <cell r="T338">
            <v>-1.75</v>
          </cell>
          <cell r="U338">
            <v>1.78</v>
          </cell>
          <cell r="V338">
            <v>-0.92</v>
          </cell>
          <cell r="W338">
            <v>90.4</v>
          </cell>
          <cell r="X338">
            <v>-2.9</v>
          </cell>
          <cell r="Y338">
            <v>93.2</v>
          </cell>
          <cell r="Z338">
            <v>-5.4</v>
          </cell>
          <cell r="AA338">
            <v>47.3</v>
          </cell>
          <cell r="AB338">
            <v>15.6</v>
          </cell>
          <cell r="AC338">
            <v>36.4</v>
          </cell>
          <cell r="AD338">
            <v>420</v>
          </cell>
        </row>
        <row r="339">
          <cell r="B339" t="str">
            <v>教育，学習支援業</v>
          </cell>
          <cell r="C339">
            <v>88</v>
          </cell>
          <cell r="D339">
            <v>-1.9</v>
          </cell>
          <cell r="E339">
            <v>107.4</v>
          </cell>
          <cell r="F339">
            <v>-2.1</v>
          </cell>
          <cell r="G339">
            <v>107.4</v>
          </cell>
          <cell r="H339">
            <v>-1.7</v>
          </cell>
          <cell r="I339">
            <v>121.2</v>
          </cell>
          <cell r="J339">
            <v>0.2</v>
          </cell>
          <cell r="K339">
            <v>108</v>
          </cell>
          <cell r="L339">
            <v>0.5</v>
          </cell>
          <cell r="M339">
            <v>360.9</v>
          </cell>
          <cell r="N339">
            <v>-1.2</v>
          </cell>
          <cell r="O339">
            <v>109.9</v>
          </cell>
          <cell r="P339">
            <v>0.9</v>
          </cell>
          <cell r="Q339">
            <v>16.100000000000001</v>
          </cell>
          <cell r="R339">
            <v>1.4</v>
          </cell>
          <cell r="S339">
            <v>1.61</v>
          </cell>
          <cell r="T339">
            <v>0.18</v>
          </cell>
          <cell r="U339">
            <v>1.29</v>
          </cell>
          <cell r="V339">
            <v>0.91</v>
          </cell>
          <cell r="W339">
            <v>83.8</v>
          </cell>
          <cell r="X339">
            <v>-5.0999999999999996</v>
          </cell>
          <cell r="Y339">
            <v>102.3</v>
          </cell>
          <cell r="Z339">
            <v>-5.3</v>
          </cell>
          <cell r="AA339">
            <v>107.4</v>
          </cell>
          <cell r="AB339">
            <v>-20.100000000000001</v>
          </cell>
          <cell r="AC339">
            <v>0.8</v>
          </cell>
          <cell r="AD339">
            <v>0</v>
          </cell>
        </row>
        <row r="340">
          <cell r="B340" t="str">
            <v>医療，福祉</v>
          </cell>
          <cell r="C340">
            <v>81.900000000000006</v>
          </cell>
          <cell r="D340">
            <v>-1.7</v>
          </cell>
          <cell r="E340">
            <v>96.1</v>
          </cell>
          <cell r="F340">
            <v>-3</v>
          </cell>
          <cell r="G340">
            <v>95.3</v>
          </cell>
          <cell r="H340">
            <v>-2</v>
          </cell>
          <cell r="I340">
            <v>99.7</v>
          </cell>
          <cell r="J340">
            <v>3.5</v>
          </cell>
          <cell r="K340">
            <v>100</v>
          </cell>
          <cell r="L340">
            <v>4</v>
          </cell>
          <cell r="M340">
            <v>90.2</v>
          </cell>
          <cell r="N340">
            <v>-9.8000000000000007</v>
          </cell>
          <cell r="O340">
            <v>102</v>
          </cell>
          <cell r="P340">
            <v>1</v>
          </cell>
          <cell r="Q340">
            <v>27.3</v>
          </cell>
          <cell r="R340">
            <v>2.2999999999999998</v>
          </cell>
          <cell r="S340">
            <v>1.27</v>
          </cell>
          <cell r="T340">
            <v>-0.02</v>
          </cell>
          <cell r="U340">
            <v>1.98</v>
          </cell>
          <cell r="V340">
            <v>1.0900000000000001</v>
          </cell>
          <cell r="W340">
            <v>78</v>
          </cell>
          <cell r="X340">
            <v>-4.9000000000000004</v>
          </cell>
          <cell r="Y340">
            <v>91.5</v>
          </cell>
          <cell r="Z340">
            <v>-6.2</v>
          </cell>
          <cell r="AA340">
            <v>120.1</v>
          </cell>
          <cell r="AB340">
            <v>-23.2</v>
          </cell>
          <cell r="AC340">
            <v>9.8000000000000007</v>
          </cell>
          <cell r="AD340">
            <v>308.3</v>
          </cell>
        </row>
        <row r="341">
          <cell r="B341" t="str">
            <v>複合サービス事業</v>
          </cell>
          <cell r="C341">
            <v>77.900000000000006</v>
          </cell>
          <cell r="D341">
            <v>1.4</v>
          </cell>
          <cell r="E341">
            <v>92.8</v>
          </cell>
          <cell r="F341">
            <v>-0.2</v>
          </cell>
          <cell r="G341">
            <v>97.1</v>
          </cell>
          <cell r="H341">
            <v>2.6</v>
          </cell>
          <cell r="I341">
            <v>95.7</v>
          </cell>
          <cell r="J341">
            <v>4.2</v>
          </cell>
          <cell r="K341">
            <v>97.9</v>
          </cell>
          <cell r="L341">
            <v>5.4</v>
          </cell>
          <cell r="M341">
            <v>57.1</v>
          </cell>
          <cell r="N341">
            <v>-21.3</v>
          </cell>
          <cell r="O341">
            <v>103.5</v>
          </cell>
          <cell r="P341">
            <v>5.0999999999999996</v>
          </cell>
          <cell r="Q341">
            <v>11.2</v>
          </cell>
          <cell r="R341">
            <v>2.5</v>
          </cell>
          <cell r="S341">
            <v>2.1800000000000002</v>
          </cell>
          <cell r="T341">
            <v>1.65</v>
          </cell>
          <cell r="U341">
            <v>0.37</v>
          </cell>
          <cell r="V341">
            <v>-0.96</v>
          </cell>
          <cell r="W341">
            <v>74.2</v>
          </cell>
          <cell r="X341">
            <v>-1.9</v>
          </cell>
          <cell r="Y341">
            <v>88.4</v>
          </cell>
          <cell r="Z341">
            <v>-3.4</v>
          </cell>
          <cell r="AA341">
            <v>21.9</v>
          </cell>
          <cell r="AB341">
            <v>-66.7</v>
          </cell>
          <cell r="AC341">
            <v>7.8</v>
          </cell>
          <cell r="AD341">
            <v>875</v>
          </cell>
        </row>
        <row r="342">
          <cell r="B342" t="str">
            <v>サービス業（他に分類されないもの）</v>
          </cell>
          <cell r="C342">
            <v>84.8</v>
          </cell>
          <cell r="D342">
            <v>0.8</v>
          </cell>
          <cell r="E342">
            <v>94.8</v>
          </cell>
          <cell r="F342">
            <v>1.6</v>
          </cell>
          <cell r="G342">
            <v>96.6</v>
          </cell>
          <cell r="H342">
            <v>0.9</v>
          </cell>
          <cell r="I342">
            <v>94</v>
          </cell>
          <cell r="J342">
            <v>-1.2</v>
          </cell>
          <cell r="K342">
            <v>95</v>
          </cell>
          <cell r="L342">
            <v>-1.8</v>
          </cell>
          <cell r="M342">
            <v>80.900000000000006</v>
          </cell>
          <cell r="N342">
            <v>11.9</v>
          </cell>
          <cell r="O342">
            <v>97.7</v>
          </cell>
          <cell r="P342">
            <v>-3.5</v>
          </cell>
          <cell r="Q342">
            <v>27.1</v>
          </cell>
          <cell r="R342">
            <v>3.7</v>
          </cell>
          <cell r="S342">
            <v>2.65</v>
          </cell>
          <cell r="T342">
            <v>0.34</v>
          </cell>
          <cell r="U342">
            <v>3.89</v>
          </cell>
          <cell r="V342">
            <v>1.46</v>
          </cell>
          <cell r="W342">
            <v>80.8</v>
          </cell>
          <cell r="X342">
            <v>-2.4</v>
          </cell>
          <cell r="Y342">
            <v>90.3</v>
          </cell>
          <cell r="Z342">
            <v>-1.6</v>
          </cell>
          <cell r="AA342">
            <v>74</v>
          </cell>
          <cell r="AB342">
            <v>12.5</v>
          </cell>
          <cell r="AC342">
            <v>13</v>
          </cell>
          <cell r="AD342">
            <v>-27</v>
          </cell>
        </row>
        <row r="343">
          <cell r="B343" t="str">
            <v>食料品・たばこ</v>
          </cell>
          <cell r="C343">
            <v>85</v>
          </cell>
          <cell r="D343">
            <v>-12.4</v>
          </cell>
          <cell r="E343">
            <v>97.4</v>
          </cell>
          <cell r="F343">
            <v>-15.5</v>
          </cell>
          <cell r="G343">
            <v>97</v>
          </cell>
          <cell r="H343">
            <v>-16</v>
          </cell>
          <cell r="I343">
            <v>90.2</v>
          </cell>
          <cell r="J343">
            <v>-3</v>
          </cell>
          <cell r="K343">
            <v>90.7</v>
          </cell>
          <cell r="L343">
            <v>-3.2</v>
          </cell>
          <cell r="M343">
            <v>84</v>
          </cell>
          <cell r="N343">
            <v>0</v>
          </cell>
          <cell r="O343">
            <v>98.6</v>
          </cell>
          <cell r="P343">
            <v>0.9</v>
          </cell>
          <cell r="Q343">
            <v>29.7</v>
          </cell>
          <cell r="R343">
            <v>2.9</v>
          </cell>
          <cell r="S343">
            <v>1.43</v>
          </cell>
          <cell r="T343">
            <v>-0.12</v>
          </cell>
          <cell r="U343">
            <v>1.96</v>
          </cell>
          <cell r="V343">
            <v>0.04</v>
          </cell>
          <cell r="W343">
            <v>81</v>
          </cell>
          <cell r="X343">
            <v>-15.2</v>
          </cell>
          <cell r="Y343">
            <v>92.8</v>
          </cell>
          <cell r="Z343">
            <v>-18.2</v>
          </cell>
          <cell r="AA343">
            <v>104.1</v>
          </cell>
          <cell r="AB343">
            <v>-5.4</v>
          </cell>
          <cell r="AC343">
            <v>13.9</v>
          </cell>
          <cell r="AD343">
            <v>0</v>
          </cell>
        </row>
        <row r="344">
          <cell r="B344" t="str">
            <v>繊維工業</v>
          </cell>
          <cell r="C344">
            <v>118.3</v>
          </cell>
          <cell r="D344">
            <v>1.9</v>
          </cell>
          <cell r="E344">
            <v>132.69999999999999</v>
          </cell>
          <cell r="F344">
            <v>1.8</v>
          </cell>
          <cell r="G344">
            <v>124.4</v>
          </cell>
          <cell r="H344">
            <v>-1.6</v>
          </cell>
          <cell r="I344">
            <v>91.8</v>
          </cell>
          <cell r="J344">
            <v>8.8000000000000007</v>
          </cell>
          <cell r="K344">
            <v>89.2</v>
          </cell>
          <cell r="L344">
            <v>5.8</v>
          </cell>
          <cell r="M344">
            <v>147.19999999999999</v>
          </cell>
          <cell r="N344">
            <v>71</v>
          </cell>
          <cell r="O344">
            <v>92.3</v>
          </cell>
          <cell r="P344">
            <v>16.5</v>
          </cell>
          <cell r="Q344">
            <v>7.9</v>
          </cell>
          <cell r="R344">
            <v>5.3</v>
          </cell>
          <cell r="S344">
            <v>0.25</v>
          </cell>
          <cell r="T344">
            <v>-0.98</v>
          </cell>
          <cell r="U344">
            <v>1.69</v>
          </cell>
          <cell r="V344">
            <v>1.39</v>
          </cell>
          <cell r="W344">
            <v>112.7</v>
          </cell>
          <cell r="X344">
            <v>-1.4</v>
          </cell>
          <cell r="Y344">
            <v>126.4</v>
          </cell>
          <cell r="Z344">
            <v>-1.4</v>
          </cell>
          <cell r="AA344">
            <v>312</v>
          </cell>
          <cell r="AB344">
            <v>46</v>
          </cell>
          <cell r="AC344">
            <v>0.3</v>
          </cell>
          <cell r="AD344">
            <v>0</v>
          </cell>
        </row>
        <row r="345">
          <cell r="B345" t="str">
            <v>木材・木製品</v>
          </cell>
          <cell r="C345">
            <v>96.4</v>
          </cell>
          <cell r="D345">
            <v>-2.2999999999999998</v>
          </cell>
          <cell r="E345">
            <v>112.1</v>
          </cell>
          <cell r="F345">
            <v>-1.4</v>
          </cell>
          <cell r="G345">
            <v>117.7</v>
          </cell>
          <cell r="H345">
            <v>6.4</v>
          </cell>
          <cell r="I345">
            <v>86.3</v>
          </cell>
          <cell r="J345">
            <v>-15.1</v>
          </cell>
          <cell r="K345">
            <v>87.5</v>
          </cell>
          <cell r="L345">
            <v>-10.6</v>
          </cell>
          <cell r="M345">
            <v>73.599999999999994</v>
          </cell>
          <cell r="N345">
            <v>-48.2</v>
          </cell>
          <cell r="O345">
            <v>100.9</v>
          </cell>
          <cell r="P345">
            <v>5.7</v>
          </cell>
          <cell r="Q345">
            <v>24.9</v>
          </cell>
          <cell r="R345">
            <v>18.5</v>
          </cell>
          <cell r="S345">
            <v>0.74</v>
          </cell>
          <cell r="T345">
            <v>0.08</v>
          </cell>
          <cell r="U345">
            <v>0.3</v>
          </cell>
          <cell r="V345">
            <v>-0.52</v>
          </cell>
          <cell r="W345">
            <v>91.8</v>
          </cell>
          <cell r="X345">
            <v>-5.5</v>
          </cell>
          <cell r="Y345">
            <v>106.8</v>
          </cell>
          <cell r="Z345">
            <v>-4.5999999999999996</v>
          </cell>
          <cell r="AA345">
            <v>59.2</v>
          </cell>
          <cell r="AB345">
            <v>-58.7</v>
          </cell>
          <cell r="AC345">
            <v>1.2</v>
          </cell>
          <cell r="AD345">
            <v>-80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68.099999999999994</v>
          </cell>
          <cell r="D347">
            <v>-16.600000000000001</v>
          </cell>
          <cell r="E347">
            <v>89.6</v>
          </cell>
          <cell r="F347">
            <v>-2.4</v>
          </cell>
          <cell r="G347">
            <v>95.6</v>
          </cell>
          <cell r="H347">
            <v>3.5</v>
          </cell>
          <cell r="I347">
            <v>109.5</v>
          </cell>
          <cell r="J347">
            <v>3.7</v>
          </cell>
          <cell r="K347">
            <v>115.7</v>
          </cell>
          <cell r="L347">
            <v>7.9</v>
          </cell>
          <cell r="M347">
            <v>57.1</v>
          </cell>
          <cell r="N347">
            <v>-37.9</v>
          </cell>
          <cell r="O347">
            <v>120.2</v>
          </cell>
          <cell r="P347">
            <v>1.5</v>
          </cell>
          <cell r="Q347">
            <v>4.7</v>
          </cell>
          <cell r="R347">
            <v>-2.2999999999999998</v>
          </cell>
          <cell r="S347">
            <v>0</v>
          </cell>
          <cell r="T347">
            <v>-0.49</v>
          </cell>
          <cell r="U347">
            <v>0</v>
          </cell>
          <cell r="V347">
            <v>-0.24</v>
          </cell>
          <cell r="W347">
            <v>64.900000000000006</v>
          </cell>
          <cell r="X347">
            <v>-19.3</v>
          </cell>
          <cell r="Y347">
            <v>85.3</v>
          </cell>
          <cell r="Z347">
            <v>-5.6</v>
          </cell>
          <cell r="AA347">
            <v>50.9</v>
          </cell>
          <cell r="AB347">
            <v>-42.1</v>
          </cell>
          <cell r="AC347">
            <v>0.8</v>
          </cell>
          <cell r="AD347">
            <v>-96.2</v>
          </cell>
        </row>
        <row r="348">
          <cell r="B348" t="str">
            <v>印刷・同関連業</v>
          </cell>
          <cell r="C348">
            <v>107.4</v>
          </cell>
          <cell r="D348">
            <v>-10.4</v>
          </cell>
          <cell r="E348">
            <v>111.5</v>
          </cell>
          <cell r="F348">
            <v>-6</v>
          </cell>
          <cell r="G348">
            <v>106.2</v>
          </cell>
          <cell r="H348">
            <v>-5.7</v>
          </cell>
          <cell r="I348">
            <v>105.4</v>
          </cell>
          <cell r="J348">
            <v>31.8</v>
          </cell>
          <cell r="K348">
            <v>104.6</v>
          </cell>
          <cell r="L348">
            <v>29.5</v>
          </cell>
          <cell r="M348">
            <v>120.8</v>
          </cell>
          <cell r="N348">
            <v>93.3</v>
          </cell>
          <cell r="O348">
            <v>81.900000000000006</v>
          </cell>
          <cell r="P348">
            <v>-16.899999999999999</v>
          </cell>
          <cell r="Q348">
            <v>6.8</v>
          </cell>
          <cell r="R348">
            <v>-10.5</v>
          </cell>
          <cell r="S348">
            <v>0.55000000000000004</v>
          </cell>
          <cell r="T348">
            <v>-0.13</v>
          </cell>
          <cell r="U348">
            <v>0.55000000000000004</v>
          </cell>
          <cell r="V348">
            <v>-1.04</v>
          </cell>
          <cell r="W348">
            <v>102.3</v>
          </cell>
          <cell r="X348">
            <v>-13.2</v>
          </cell>
          <cell r="Y348">
            <v>106.2</v>
          </cell>
          <cell r="Z348">
            <v>-9</v>
          </cell>
          <cell r="AA348">
            <v>220.5</v>
          </cell>
          <cell r="AB348">
            <v>-8.8000000000000007</v>
          </cell>
          <cell r="AC348">
            <v>21.4</v>
          </cell>
          <cell r="AD348">
            <v>-51.6</v>
          </cell>
        </row>
        <row r="349">
          <cell r="B349" t="str">
            <v>化学、石油・石炭</v>
          </cell>
          <cell r="C349">
            <v>86.2</v>
          </cell>
          <cell r="D349">
            <v>1.3</v>
          </cell>
          <cell r="E349">
            <v>113.1</v>
          </cell>
          <cell r="F349">
            <v>1.9</v>
          </cell>
          <cell r="G349">
            <v>114.7</v>
          </cell>
          <cell r="H349">
            <v>5.9</v>
          </cell>
          <cell r="I349">
            <v>93.4</v>
          </cell>
          <cell r="J349">
            <v>-4.2</v>
          </cell>
          <cell r="K349">
            <v>91.8</v>
          </cell>
          <cell r="L349">
            <v>-3</v>
          </cell>
          <cell r="M349">
            <v>107.6</v>
          </cell>
          <cell r="N349">
            <v>-13.7</v>
          </cell>
          <cell r="O349">
            <v>100.2</v>
          </cell>
          <cell r="P349">
            <v>-5.4</v>
          </cell>
          <cell r="Q349">
            <v>1.6</v>
          </cell>
          <cell r="R349">
            <v>0.2</v>
          </cell>
          <cell r="S349">
            <v>0</v>
          </cell>
          <cell r="T349">
            <v>-1.1399999999999999</v>
          </cell>
          <cell r="U349">
            <v>1.19</v>
          </cell>
          <cell r="V349">
            <v>0.12</v>
          </cell>
          <cell r="W349">
            <v>82.1</v>
          </cell>
          <cell r="X349">
            <v>-2</v>
          </cell>
          <cell r="Y349">
            <v>107.7</v>
          </cell>
          <cell r="Z349">
            <v>-1.5</v>
          </cell>
          <cell r="AA349">
            <v>102.8</v>
          </cell>
          <cell r="AB349">
            <v>-19.600000000000001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96.3</v>
          </cell>
          <cell r="D350">
            <v>-9.6999999999999993</v>
          </cell>
          <cell r="E350">
            <v>106</v>
          </cell>
          <cell r="F350">
            <v>-8.4</v>
          </cell>
          <cell r="G350">
            <v>102.5</v>
          </cell>
          <cell r="H350">
            <v>-7</v>
          </cell>
          <cell r="I350">
            <v>96.2</v>
          </cell>
          <cell r="J350">
            <v>-7.4</v>
          </cell>
          <cell r="K350">
            <v>96.2</v>
          </cell>
          <cell r="L350">
            <v>-4.9000000000000004</v>
          </cell>
          <cell r="M350">
            <v>96.8</v>
          </cell>
          <cell r="N350">
            <v>-32.9</v>
          </cell>
          <cell r="O350">
            <v>258.39999999999998</v>
          </cell>
          <cell r="P350">
            <v>-33.6</v>
          </cell>
          <cell r="Q350">
            <v>27.5</v>
          </cell>
          <cell r="R350">
            <v>23.5</v>
          </cell>
          <cell r="S350">
            <v>1.1599999999999999</v>
          </cell>
          <cell r="T350">
            <v>-1.06</v>
          </cell>
          <cell r="U350">
            <v>1.6</v>
          </cell>
          <cell r="V350">
            <v>1.6</v>
          </cell>
          <cell r="W350">
            <v>91.7</v>
          </cell>
          <cell r="X350">
            <v>-12.6</v>
          </cell>
          <cell r="Y350">
            <v>101</v>
          </cell>
          <cell r="Z350">
            <v>-11.3</v>
          </cell>
          <cell r="AA350">
            <v>151.5</v>
          </cell>
          <cell r="AB350">
            <v>-18.7</v>
          </cell>
          <cell r="AC350">
            <v>0</v>
          </cell>
          <cell r="AD350">
            <v>-100</v>
          </cell>
        </row>
        <row r="351">
          <cell r="B351" t="str">
            <v>ゴム製品</v>
          </cell>
          <cell r="C351">
            <v>93.6</v>
          </cell>
          <cell r="D351">
            <v>-1.5</v>
          </cell>
          <cell r="E351">
            <v>120.4</v>
          </cell>
          <cell r="F351">
            <v>1.6</v>
          </cell>
          <cell r="G351">
            <v>113.3</v>
          </cell>
          <cell r="H351">
            <v>2.6</v>
          </cell>
          <cell r="I351">
            <v>100.1</v>
          </cell>
          <cell r="J351">
            <v>1.4</v>
          </cell>
          <cell r="K351">
            <v>94.6</v>
          </cell>
          <cell r="L351">
            <v>1.5</v>
          </cell>
          <cell r="M351">
            <v>159</v>
          </cell>
          <cell r="N351">
            <v>0</v>
          </cell>
          <cell r="O351">
            <v>97.6</v>
          </cell>
          <cell r="P351">
            <v>-0.6</v>
          </cell>
          <cell r="Q351">
            <v>1.6</v>
          </cell>
          <cell r="R351">
            <v>-0.3</v>
          </cell>
          <cell r="S351">
            <v>0.15</v>
          </cell>
          <cell r="T351">
            <v>-0.33</v>
          </cell>
          <cell r="U351">
            <v>0.53</v>
          </cell>
          <cell r="V351">
            <v>0</v>
          </cell>
          <cell r="W351">
            <v>89.1</v>
          </cell>
          <cell r="X351">
            <v>-4.7</v>
          </cell>
          <cell r="Y351">
            <v>114.7</v>
          </cell>
          <cell r="Z351">
            <v>-1.6</v>
          </cell>
          <cell r="AA351">
            <v>161.80000000000001</v>
          </cell>
          <cell r="AB351">
            <v>-2.2000000000000002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106.8</v>
          </cell>
          <cell r="D352">
            <v>6.4</v>
          </cell>
          <cell r="E352">
            <v>121.3</v>
          </cell>
          <cell r="F352">
            <v>5.5</v>
          </cell>
          <cell r="G352">
            <v>119.7</v>
          </cell>
          <cell r="H352">
            <v>7.9</v>
          </cell>
          <cell r="I352">
            <v>90.5</v>
          </cell>
          <cell r="J352">
            <v>4.5999999999999996</v>
          </cell>
          <cell r="K352">
            <v>88.2</v>
          </cell>
          <cell r="L352">
            <v>2.4</v>
          </cell>
          <cell r="M352">
            <v>142.6</v>
          </cell>
          <cell r="N352">
            <v>49.2</v>
          </cell>
          <cell r="O352">
            <v>98.5</v>
          </cell>
          <cell r="P352">
            <v>1.5</v>
          </cell>
          <cell r="Q352">
            <v>2.6</v>
          </cell>
          <cell r="R352">
            <v>-3</v>
          </cell>
          <cell r="S352">
            <v>3.56</v>
          </cell>
          <cell r="T352">
            <v>3.45</v>
          </cell>
          <cell r="U352">
            <v>0.06</v>
          </cell>
          <cell r="V352">
            <v>0</v>
          </cell>
          <cell r="W352">
            <v>101.7</v>
          </cell>
          <cell r="X352">
            <v>2.9</v>
          </cell>
          <cell r="Y352">
            <v>115.5</v>
          </cell>
          <cell r="Z352">
            <v>2</v>
          </cell>
          <cell r="AA352">
            <v>154.30000000000001</v>
          </cell>
          <cell r="AB352">
            <v>-21.5</v>
          </cell>
          <cell r="AC352">
            <v>4.8</v>
          </cell>
          <cell r="AD352">
            <v>0</v>
          </cell>
        </row>
        <row r="353">
          <cell r="B353" t="str">
            <v>鉄鋼業</v>
          </cell>
          <cell r="C353">
            <v>138.69999999999999</v>
          </cell>
          <cell r="D353">
            <v>5.3</v>
          </cell>
          <cell r="E353">
            <v>149</v>
          </cell>
          <cell r="F353">
            <v>5.3</v>
          </cell>
          <cell r="G353">
            <v>124.5</v>
          </cell>
          <cell r="H353">
            <v>4</v>
          </cell>
          <cell r="I353">
            <v>109.2</v>
          </cell>
          <cell r="J353">
            <v>3</v>
          </cell>
          <cell r="K353">
            <v>95.7</v>
          </cell>
          <cell r="L353">
            <v>4.7</v>
          </cell>
          <cell r="M353">
            <v>2170</v>
          </cell>
          <cell r="N353">
            <v>-7.3</v>
          </cell>
          <cell r="O353">
            <v>337.9</v>
          </cell>
          <cell r="P353">
            <v>2.2000000000000002</v>
          </cell>
          <cell r="Q353">
            <v>10</v>
          </cell>
          <cell r="R353">
            <v>-0.2</v>
          </cell>
          <cell r="S353">
            <v>0.61</v>
          </cell>
          <cell r="T353">
            <v>0.61</v>
          </cell>
          <cell r="U353">
            <v>2.74</v>
          </cell>
          <cell r="V353">
            <v>2.74</v>
          </cell>
          <cell r="W353">
            <v>132.1</v>
          </cell>
          <cell r="X353">
            <v>1.9</v>
          </cell>
          <cell r="Y353">
            <v>141.9</v>
          </cell>
          <cell r="Z353">
            <v>1.9</v>
          </cell>
          <cell r="AA353">
            <v>5006.5</v>
          </cell>
          <cell r="AB353">
            <v>12.4</v>
          </cell>
          <cell r="AC353">
            <v>0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91.7</v>
          </cell>
          <cell r="D355">
            <v>34.299999999999997</v>
          </cell>
          <cell r="E355">
            <v>95.3</v>
          </cell>
          <cell r="F355">
            <v>25.4</v>
          </cell>
          <cell r="G355">
            <v>96.3</v>
          </cell>
          <cell r="H355">
            <v>29.4</v>
          </cell>
          <cell r="I355">
            <v>91</v>
          </cell>
          <cell r="J355">
            <v>10.3</v>
          </cell>
          <cell r="K355">
            <v>90.6</v>
          </cell>
          <cell r="L355">
            <v>10.1</v>
          </cell>
          <cell r="M355">
            <v>95</v>
          </cell>
          <cell r="N355">
            <v>12.8</v>
          </cell>
          <cell r="O355">
            <v>277.7</v>
          </cell>
          <cell r="P355">
            <v>1.4</v>
          </cell>
          <cell r="Q355">
            <v>23.5</v>
          </cell>
          <cell r="R355">
            <v>-2.6</v>
          </cell>
          <cell r="S355">
            <v>1.1200000000000001</v>
          </cell>
          <cell r="T355">
            <v>0.97</v>
          </cell>
          <cell r="U355">
            <v>1.99</v>
          </cell>
          <cell r="V355">
            <v>1.25</v>
          </cell>
          <cell r="W355">
            <v>87.3</v>
          </cell>
          <cell r="X355">
            <v>29.9</v>
          </cell>
          <cell r="Y355">
            <v>90.8</v>
          </cell>
          <cell r="Z355">
            <v>21.4</v>
          </cell>
          <cell r="AA355">
            <v>77.099999999999994</v>
          </cell>
          <cell r="AB355">
            <v>-26.4</v>
          </cell>
          <cell r="AC355">
            <v>15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92.5</v>
          </cell>
          <cell r="D358">
            <v>9.9</v>
          </cell>
          <cell r="E358">
            <v>112.6</v>
          </cell>
          <cell r="F358">
            <v>9.9</v>
          </cell>
          <cell r="G358">
            <v>110.9</v>
          </cell>
          <cell r="H358">
            <v>10</v>
          </cell>
          <cell r="I358">
            <v>90.2</v>
          </cell>
          <cell r="J358">
            <v>-10.1</v>
          </cell>
          <cell r="K358">
            <v>88.2</v>
          </cell>
          <cell r="L358">
            <v>-9.1</v>
          </cell>
          <cell r="M358">
            <v>124.7</v>
          </cell>
          <cell r="N358">
            <v>-21.7</v>
          </cell>
          <cell r="O358">
            <v>211.5</v>
          </cell>
          <cell r="P358">
            <v>-1</v>
          </cell>
          <cell r="Q358">
            <v>2.5</v>
          </cell>
          <cell r="R358">
            <v>-1</v>
          </cell>
          <cell r="S358">
            <v>0.39</v>
          </cell>
          <cell r="T358">
            <v>-2.97</v>
          </cell>
          <cell r="U358">
            <v>0.55000000000000004</v>
          </cell>
          <cell r="V358">
            <v>-2.15</v>
          </cell>
          <cell r="W358">
            <v>88.1</v>
          </cell>
          <cell r="X358">
            <v>6.3</v>
          </cell>
          <cell r="Y358">
            <v>107.2</v>
          </cell>
          <cell r="Z358">
            <v>6.2</v>
          </cell>
          <cell r="AA358">
            <v>132</v>
          </cell>
          <cell r="AB358">
            <v>8.6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72</v>
          </cell>
          <cell r="D359">
            <v>-5.4</v>
          </cell>
          <cell r="E359">
            <v>82.3</v>
          </cell>
          <cell r="F359">
            <v>-5.4</v>
          </cell>
          <cell r="G359">
            <v>82.4</v>
          </cell>
          <cell r="H359">
            <v>-0.7</v>
          </cell>
          <cell r="I359">
            <v>93.4</v>
          </cell>
          <cell r="J359">
            <v>-10</v>
          </cell>
          <cell r="K359">
            <v>94.7</v>
          </cell>
          <cell r="L359">
            <v>-6.8</v>
          </cell>
          <cell r="M359">
            <v>80.3</v>
          </cell>
          <cell r="N359">
            <v>-36.200000000000003</v>
          </cell>
          <cell r="O359">
            <v>75.3</v>
          </cell>
          <cell r="P359">
            <v>-1.2</v>
          </cell>
          <cell r="Q359">
            <v>6.1</v>
          </cell>
          <cell r="R359">
            <v>1.6</v>
          </cell>
          <cell r="S359">
            <v>0.17</v>
          </cell>
          <cell r="T359">
            <v>-1.2</v>
          </cell>
          <cell r="U359">
            <v>0.73</v>
          </cell>
          <cell r="V359">
            <v>0.12</v>
          </cell>
          <cell r="W359">
            <v>68.599999999999994</v>
          </cell>
          <cell r="X359">
            <v>-8.4</v>
          </cell>
          <cell r="Y359">
            <v>78.400000000000006</v>
          </cell>
          <cell r="Z359">
            <v>-8.4</v>
          </cell>
          <cell r="AA359">
            <v>81.3</v>
          </cell>
          <cell r="AB359">
            <v>-32.9</v>
          </cell>
          <cell r="AC359">
            <v>0.5</v>
          </cell>
          <cell r="AD359">
            <v>400</v>
          </cell>
        </row>
        <row r="360">
          <cell r="B360" t="str">
            <v>電気機械器具</v>
          </cell>
          <cell r="C360">
            <v>128.6</v>
          </cell>
          <cell r="D360">
            <v>-5</v>
          </cell>
          <cell r="E360">
            <v>141.9</v>
          </cell>
          <cell r="F360">
            <v>-4.4000000000000004</v>
          </cell>
          <cell r="G360">
            <v>140.80000000000001</v>
          </cell>
          <cell r="H360">
            <v>-2.9</v>
          </cell>
          <cell r="I360">
            <v>96.7</v>
          </cell>
          <cell r="J360">
            <v>-6.4</v>
          </cell>
          <cell r="K360">
            <v>96.4</v>
          </cell>
          <cell r="L360">
            <v>-2.9</v>
          </cell>
          <cell r="M360">
            <v>103.5</v>
          </cell>
          <cell r="N360">
            <v>-47.3</v>
          </cell>
          <cell r="O360">
            <v>73.7</v>
          </cell>
          <cell r="P360">
            <v>-21.4</v>
          </cell>
          <cell r="Q360">
            <v>3.9</v>
          </cell>
          <cell r="R360">
            <v>-3.7</v>
          </cell>
          <cell r="S360">
            <v>0.97</v>
          </cell>
          <cell r="T360">
            <v>0.43</v>
          </cell>
          <cell r="U360">
            <v>1.65</v>
          </cell>
          <cell r="V360">
            <v>1.27</v>
          </cell>
          <cell r="W360">
            <v>122.5</v>
          </cell>
          <cell r="X360">
            <v>-8</v>
          </cell>
          <cell r="Y360">
            <v>135.1</v>
          </cell>
          <cell r="Z360">
            <v>-7.5</v>
          </cell>
          <cell r="AA360">
            <v>181.8</v>
          </cell>
          <cell r="AB360">
            <v>-33.4</v>
          </cell>
          <cell r="AC360">
            <v>0</v>
          </cell>
          <cell r="AD360">
            <v>-100</v>
          </cell>
        </row>
        <row r="361">
          <cell r="B361" t="str">
            <v>情報通信機械器具</v>
          </cell>
          <cell r="C361">
            <v>87.5</v>
          </cell>
          <cell r="D361">
            <v>-3.6</v>
          </cell>
          <cell r="E361">
            <v>99.1</v>
          </cell>
          <cell r="F361">
            <v>-4</v>
          </cell>
          <cell r="G361">
            <v>94.1</v>
          </cell>
          <cell r="H361">
            <v>-5</v>
          </cell>
          <cell r="I361">
            <v>99.3</v>
          </cell>
          <cell r="J361">
            <v>-2.1</v>
          </cell>
          <cell r="K361">
            <v>96.8</v>
          </cell>
          <cell r="L361">
            <v>-3.9</v>
          </cell>
          <cell r="M361">
            <v>140.69999999999999</v>
          </cell>
          <cell r="N361">
            <v>23.9</v>
          </cell>
          <cell r="O361">
            <v>17.100000000000001</v>
          </cell>
          <cell r="P361">
            <v>-88</v>
          </cell>
          <cell r="Q361">
            <v>8.6</v>
          </cell>
          <cell r="R361">
            <v>7.3</v>
          </cell>
          <cell r="S361">
            <v>1.53</v>
          </cell>
          <cell r="T361">
            <v>0.59</v>
          </cell>
          <cell r="U361">
            <v>3.82</v>
          </cell>
          <cell r="V361">
            <v>3.07</v>
          </cell>
          <cell r="W361">
            <v>83.3</v>
          </cell>
          <cell r="X361">
            <v>-6.8</v>
          </cell>
          <cell r="Y361">
            <v>94.4</v>
          </cell>
          <cell r="Z361">
            <v>-7.1</v>
          </cell>
          <cell r="AA361">
            <v>201.6</v>
          </cell>
          <cell r="AB361">
            <v>7.7</v>
          </cell>
          <cell r="AC361">
            <v>3.7</v>
          </cell>
          <cell r="AD361">
            <v>311.10000000000002</v>
          </cell>
        </row>
        <row r="362">
          <cell r="B362" t="str">
            <v>輸送用機械器具</v>
          </cell>
          <cell r="C362">
            <v>94.9</v>
          </cell>
          <cell r="D362">
            <v>6.3</v>
          </cell>
          <cell r="E362">
            <v>122.3</v>
          </cell>
          <cell r="F362">
            <v>6.3</v>
          </cell>
          <cell r="G362">
            <v>114.8</v>
          </cell>
          <cell r="H362">
            <v>2.7</v>
          </cell>
          <cell r="I362">
            <v>101.6</v>
          </cell>
          <cell r="J362">
            <v>13.1</v>
          </cell>
          <cell r="K362">
            <v>94.8</v>
          </cell>
          <cell r="L362">
            <v>7.7</v>
          </cell>
          <cell r="M362">
            <v>187.2</v>
          </cell>
          <cell r="N362">
            <v>67.3</v>
          </cell>
          <cell r="O362">
            <v>73</v>
          </cell>
          <cell r="P362">
            <v>-4.3</v>
          </cell>
          <cell r="Q362">
            <v>0.3</v>
          </cell>
          <cell r="R362">
            <v>-0.5</v>
          </cell>
          <cell r="S362">
            <v>0.5</v>
          </cell>
          <cell r="T362">
            <v>-0.08</v>
          </cell>
          <cell r="U362">
            <v>2.59</v>
          </cell>
          <cell r="V362">
            <v>1.7</v>
          </cell>
          <cell r="W362">
            <v>90.4</v>
          </cell>
          <cell r="X362">
            <v>2.8</v>
          </cell>
          <cell r="Y362">
            <v>116.5</v>
          </cell>
          <cell r="Z362">
            <v>2.9</v>
          </cell>
          <cell r="AA362">
            <v>238.6</v>
          </cell>
          <cell r="AB362">
            <v>44.9</v>
          </cell>
          <cell r="AC362">
            <v>0.2</v>
          </cell>
          <cell r="AD362">
            <v>0</v>
          </cell>
        </row>
        <row r="363">
          <cell r="B363" t="str">
            <v>その他の製造業</v>
          </cell>
          <cell r="C363">
            <v>106.1</v>
          </cell>
          <cell r="D363">
            <v>21.7</v>
          </cell>
          <cell r="E363">
            <v>123.2</v>
          </cell>
          <cell r="F363">
            <v>21.6</v>
          </cell>
          <cell r="G363">
            <v>127.1</v>
          </cell>
          <cell r="H363">
            <v>28.1</v>
          </cell>
          <cell r="I363">
            <v>90.1</v>
          </cell>
          <cell r="J363">
            <v>-4.4000000000000004</v>
          </cell>
          <cell r="K363">
            <v>91.2</v>
          </cell>
          <cell r="L363">
            <v>0.9</v>
          </cell>
          <cell r="M363">
            <v>72.8</v>
          </cell>
          <cell r="N363">
            <v>-50</v>
          </cell>
          <cell r="O363">
            <v>75.7</v>
          </cell>
          <cell r="P363">
            <v>-43.9</v>
          </cell>
          <cell r="Q363">
            <v>5.5</v>
          </cell>
          <cell r="R363">
            <v>-3.8</v>
          </cell>
          <cell r="S363">
            <v>0.4</v>
          </cell>
          <cell r="T363">
            <v>0.4</v>
          </cell>
          <cell r="U363">
            <v>2.21</v>
          </cell>
          <cell r="V363">
            <v>1.98</v>
          </cell>
          <cell r="W363">
            <v>101</v>
          </cell>
          <cell r="X363">
            <v>17.7</v>
          </cell>
          <cell r="Y363">
            <v>117.3</v>
          </cell>
          <cell r="Z363">
            <v>17.7</v>
          </cell>
          <cell r="AA363">
            <v>69</v>
          </cell>
          <cell r="AB363">
            <v>-47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125.3</v>
          </cell>
          <cell r="D364">
            <v>47.9</v>
          </cell>
          <cell r="E364">
            <v>143.69999999999999</v>
          </cell>
          <cell r="F364">
            <v>48.3</v>
          </cell>
          <cell r="G364">
            <v>124.5</v>
          </cell>
          <cell r="H364">
            <v>38</v>
          </cell>
          <cell r="I364">
            <v>116.1</v>
          </cell>
          <cell r="J364">
            <v>17.3</v>
          </cell>
          <cell r="K364">
            <v>101.5</v>
          </cell>
          <cell r="L364">
            <v>5.9</v>
          </cell>
          <cell r="M364">
            <v>392.4</v>
          </cell>
          <cell r="N364">
            <v>144</v>
          </cell>
          <cell r="O364">
            <v>111.6</v>
          </cell>
          <cell r="P364">
            <v>44.2</v>
          </cell>
          <cell r="Q364">
            <v>1.2</v>
          </cell>
          <cell r="R364">
            <v>-0.8</v>
          </cell>
          <cell r="S364">
            <v>4.97</v>
          </cell>
          <cell r="T364">
            <v>4.68</v>
          </cell>
          <cell r="U364">
            <v>0</v>
          </cell>
          <cell r="V364">
            <v>0</v>
          </cell>
          <cell r="W364">
            <v>119.3</v>
          </cell>
          <cell r="X364">
            <v>43</v>
          </cell>
          <cell r="Y364">
            <v>136.9</v>
          </cell>
          <cell r="Z364">
            <v>43.5</v>
          </cell>
          <cell r="AA364">
            <v>490.3</v>
          </cell>
          <cell r="AB364">
            <v>123.7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107.4</v>
          </cell>
          <cell r="D367">
            <v>7.3</v>
          </cell>
          <cell r="E367">
            <v>122.4</v>
          </cell>
          <cell r="F367">
            <v>7</v>
          </cell>
          <cell r="G367">
            <v>119.7</v>
          </cell>
          <cell r="H367">
            <v>3.6</v>
          </cell>
          <cell r="I367">
            <v>105.1</v>
          </cell>
          <cell r="J367">
            <v>16</v>
          </cell>
          <cell r="K367">
            <v>103.3</v>
          </cell>
          <cell r="L367">
            <v>13.4</v>
          </cell>
          <cell r="M367">
            <v>142.69999999999999</v>
          </cell>
          <cell r="N367">
            <v>78.400000000000006</v>
          </cell>
          <cell r="O367">
            <v>85.6</v>
          </cell>
          <cell r="P367">
            <v>-8.3000000000000007</v>
          </cell>
          <cell r="Q367">
            <v>11.2</v>
          </cell>
          <cell r="R367">
            <v>-3.3</v>
          </cell>
          <cell r="S367">
            <v>2.13</v>
          </cell>
          <cell r="T367">
            <v>-1.2</v>
          </cell>
          <cell r="U367">
            <v>1.01</v>
          </cell>
          <cell r="V367">
            <v>-1.39</v>
          </cell>
          <cell r="W367">
            <v>102.3</v>
          </cell>
          <cell r="X367">
            <v>3.9</v>
          </cell>
          <cell r="Y367">
            <v>116.6</v>
          </cell>
          <cell r="Z367">
            <v>3.6</v>
          </cell>
          <cell r="AA367">
            <v>205.9</v>
          </cell>
          <cell r="AB367">
            <v>152.30000000000001</v>
          </cell>
          <cell r="AC367">
            <v>5.8</v>
          </cell>
          <cell r="AD367">
            <v>81.3</v>
          </cell>
        </row>
        <row r="368">
          <cell r="B368" t="str">
            <v>小売業</v>
          </cell>
          <cell r="C368">
            <v>94.7</v>
          </cell>
          <cell r="D368">
            <v>-6.3</v>
          </cell>
          <cell r="E368">
            <v>101.5</v>
          </cell>
          <cell r="F368">
            <v>-5</v>
          </cell>
          <cell r="G368">
            <v>101.7</v>
          </cell>
          <cell r="H368">
            <v>-4.4000000000000004</v>
          </cell>
          <cell r="I368">
            <v>92.2</v>
          </cell>
          <cell r="J368">
            <v>-5.0999999999999996</v>
          </cell>
          <cell r="K368">
            <v>91.6</v>
          </cell>
          <cell r="L368">
            <v>-5.4</v>
          </cell>
          <cell r="M368">
            <v>103</v>
          </cell>
          <cell r="N368">
            <v>-1.4</v>
          </cell>
          <cell r="O368">
            <v>107.7</v>
          </cell>
          <cell r="P368">
            <v>4.2</v>
          </cell>
          <cell r="Q368">
            <v>57.6</v>
          </cell>
          <cell r="R368">
            <v>10.3</v>
          </cell>
          <cell r="S368">
            <v>3.41</v>
          </cell>
          <cell r="T368">
            <v>1.73</v>
          </cell>
          <cell r="U368">
            <v>2.44</v>
          </cell>
          <cell r="V368">
            <v>-0.62</v>
          </cell>
          <cell r="W368">
            <v>90.2</v>
          </cell>
          <cell r="X368">
            <v>-9.3000000000000007</v>
          </cell>
          <cell r="Y368">
            <v>96.7</v>
          </cell>
          <cell r="Z368">
            <v>-8</v>
          </cell>
          <cell r="AA368">
            <v>99.1</v>
          </cell>
          <cell r="AB368">
            <v>-11.9</v>
          </cell>
          <cell r="AC368">
            <v>20.9</v>
          </cell>
          <cell r="AD368">
            <v>-48.1</v>
          </cell>
        </row>
        <row r="369">
          <cell r="B369" t="str">
            <v>宿泊業</v>
          </cell>
          <cell r="C369">
            <v>92.6</v>
          </cell>
          <cell r="D369">
            <v>-0.2</v>
          </cell>
          <cell r="E369">
            <v>98.2</v>
          </cell>
          <cell r="F369">
            <v>-0.4</v>
          </cell>
          <cell r="G369">
            <v>98.2</v>
          </cell>
          <cell r="H369">
            <v>-0.8</v>
          </cell>
          <cell r="I369">
            <v>100.2</v>
          </cell>
          <cell r="J369">
            <v>-1.6</v>
          </cell>
          <cell r="K369">
            <v>96.5</v>
          </cell>
          <cell r="L369">
            <v>-3.6</v>
          </cell>
          <cell r="M369">
            <v>204.7</v>
          </cell>
          <cell r="N369">
            <v>37.6</v>
          </cell>
          <cell r="O369">
            <v>67.599999999999994</v>
          </cell>
          <cell r="P369">
            <v>-5.6</v>
          </cell>
          <cell r="Q369">
            <v>55.4</v>
          </cell>
          <cell r="R369">
            <v>-5.0999999999999996</v>
          </cell>
          <cell r="S369">
            <v>1.26</v>
          </cell>
          <cell r="T369">
            <v>-0.06</v>
          </cell>
          <cell r="U369">
            <v>1.45</v>
          </cell>
          <cell r="V369">
            <v>0.13</v>
          </cell>
          <cell r="W369">
            <v>88.2</v>
          </cell>
          <cell r="X369">
            <v>-3.4</v>
          </cell>
          <cell r="Y369">
            <v>93.5</v>
          </cell>
          <cell r="Z369">
            <v>-3.6</v>
          </cell>
          <cell r="AA369">
            <v>97.5</v>
          </cell>
          <cell r="AB369">
            <v>7.3</v>
          </cell>
          <cell r="AC369">
            <v>1.5</v>
          </cell>
          <cell r="AD369">
            <v>0</v>
          </cell>
        </row>
        <row r="370">
          <cell r="B370" t="str">
            <v>Ｍ一括分</v>
          </cell>
          <cell r="C370">
            <v>111.4</v>
          </cell>
          <cell r="D370">
            <v>-5.8</v>
          </cell>
          <cell r="E370">
            <v>112.2</v>
          </cell>
          <cell r="F370">
            <v>-6.7</v>
          </cell>
          <cell r="G370">
            <v>112</v>
          </cell>
          <cell r="H370">
            <v>-8.8000000000000007</v>
          </cell>
          <cell r="I370">
            <v>110.3</v>
          </cell>
          <cell r="J370">
            <v>-9.4</v>
          </cell>
          <cell r="K370">
            <v>109.4</v>
          </cell>
          <cell r="L370">
            <v>-11.5</v>
          </cell>
          <cell r="M370">
            <v>132.30000000000001</v>
          </cell>
          <cell r="N370">
            <v>70.900000000000006</v>
          </cell>
          <cell r="O370">
            <v>109</v>
          </cell>
          <cell r="P370">
            <v>21.2</v>
          </cell>
          <cell r="Q370">
            <v>86.2</v>
          </cell>
          <cell r="R370">
            <v>8.6999999999999993</v>
          </cell>
          <cell r="S370">
            <v>4.58</v>
          </cell>
          <cell r="T370">
            <v>-1.07</v>
          </cell>
          <cell r="U370">
            <v>2.79</v>
          </cell>
          <cell r="V370">
            <v>-1.51</v>
          </cell>
          <cell r="W370">
            <v>106.1</v>
          </cell>
          <cell r="X370">
            <v>-8.8000000000000007</v>
          </cell>
          <cell r="Y370">
            <v>106.9</v>
          </cell>
          <cell r="Z370">
            <v>-9.6999999999999993</v>
          </cell>
          <cell r="AA370">
            <v>117.9</v>
          </cell>
          <cell r="AB370">
            <v>93.3</v>
          </cell>
          <cell r="AC370">
            <v>56.5</v>
          </cell>
          <cell r="AD370">
            <v>328</v>
          </cell>
        </row>
        <row r="371">
          <cell r="B371" t="str">
            <v>医療業</v>
          </cell>
          <cell r="C371">
            <v>74.8</v>
          </cell>
          <cell r="D371">
            <v>1.6</v>
          </cell>
          <cell r="E371">
            <v>89.7</v>
          </cell>
          <cell r="F371">
            <v>1.7</v>
          </cell>
          <cell r="G371">
            <v>87.3</v>
          </cell>
          <cell r="H371">
            <v>2.6</v>
          </cell>
          <cell r="I371">
            <v>95.8</v>
          </cell>
          <cell r="J371">
            <v>5.6</v>
          </cell>
          <cell r="K371">
            <v>95.6</v>
          </cell>
          <cell r="L371">
            <v>5.5</v>
          </cell>
          <cell r="M371">
            <v>102.1</v>
          </cell>
          <cell r="N371">
            <v>9.1</v>
          </cell>
          <cell r="O371">
            <v>101.4</v>
          </cell>
          <cell r="P371">
            <v>0</v>
          </cell>
          <cell r="Q371">
            <v>22.9</v>
          </cell>
          <cell r="R371">
            <v>-2.9</v>
          </cell>
          <cell r="S371">
            <v>1.62</v>
          </cell>
          <cell r="T371">
            <v>0.37</v>
          </cell>
          <cell r="U371">
            <v>2.17</v>
          </cell>
          <cell r="V371">
            <v>0.67</v>
          </cell>
          <cell r="W371">
            <v>71.2</v>
          </cell>
          <cell r="X371">
            <v>-1.7</v>
          </cell>
          <cell r="Y371">
            <v>85.4</v>
          </cell>
          <cell r="Z371">
            <v>-1.6</v>
          </cell>
          <cell r="AA371">
            <v>162.5</v>
          </cell>
          <cell r="AB371">
            <v>-11.8</v>
          </cell>
          <cell r="AC371">
            <v>0</v>
          </cell>
          <cell r="AD371">
            <v>-100</v>
          </cell>
        </row>
        <row r="372">
          <cell r="B372" t="str">
            <v>Ｐ一括分</v>
          </cell>
          <cell r="C372">
            <v>93.8</v>
          </cell>
          <cell r="D372">
            <v>-4.7</v>
          </cell>
          <cell r="E372">
            <v>107.3</v>
          </cell>
          <cell r="F372">
            <v>-7.7</v>
          </cell>
          <cell r="G372">
            <v>108.6</v>
          </cell>
          <cell r="H372">
            <v>-6.2</v>
          </cell>
          <cell r="I372">
            <v>104.4</v>
          </cell>
          <cell r="J372">
            <v>1.7</v>
          </cell>
          <cell r="K372">
            <v>105.2</v>
          </cell>
          <cell r="L372">
            <v>2.5</v>
          </cell>
          <cell r="M372">
            <v>75</v>
          </cell>
          <cell r="N372">
            <v>-29</v>
          </cell>
          <cell r="O372">
            <v>102.5</v>
          </cell>
          <cell r="P372">
            <v>1.8</v>
          </cell>
          <cell r="Q372">
            <v>31.2</v>
          </cell>
          <cell r="R372">
            <v>7</v>
          </cell>
          <cell r="S372">
            <v>0.97</v>
          </cell>
          <cell r="T372">
            <v>-0.35</v>
          </cell>
          <cell r="U372">
            <v>1.81</v>
          </cell>
          <cell r="V372">
            <v>1.47</v>
          </cell>
          <cell r="W372">
            <v>89.3</v>
          </cell>
          <cell r="X372">
            <v>-7.8</v>
          </cell>
          <cell r="Y372">
            <v>102.2</v>
          </cell>
          <cell r="Z372">
            <v>-10.7</v>
          </cell>
          <cell r="AA372">
            <v>72.400000000000006</v>
          </cell>
          <cell r="AB372">
            <v>-42</v>
          </cell>
          <cell r="AC372">
            <v>23.5</v>
          </cell>
          <cell r="AD372">
            <v>312.3</v>
          </cell>
        </row>
        <row r="373">
          <cell r="B373" t="str">
            <v>職業紹介・派遣業</v>
          </cell>
          <cell r="C373">
            <v>109.2</v>
          </cell>
          <cell r="D373">
            <v>6</v>
          </cell>
          <cell r="E373">
            <v>111.1</v>
          </cell>
          <cell r="F373">
            <v>13.8</v>
          </cell>
          <cell r="G373">
            <v>110.5</v>
          </cell>
          <cell r="H373">
            <v>11.8</v>
          </cell>
          <cell r="I373">
            <v>104.4</v>
          </cell>
          <cell r="J373">
            <v>8.6</v>
          </cell>
          <cell r="K373">
            <v>103.6</v>
          </cell>
          <cell r="L373">
            <v>6.6</v>
          </cell>
          <cell r="M373">
            <v>117.8</v>
          </cell>
          <cell r="N373">
            <v>53.6</v>
          </cell>
          <cell r="O373">
            <v>124.4</v>
          </cell>
          <cell r="P373">
            <v>-4.5</v>
          </cell>
          <cell r="Q373">
            <v>15.5</v>
          </cell>
          <cell r="R373">
            <v>-11.8</v>
          </cell>
          <cell r="S373">
            <v>5.74</v>
          </cell>
          <cell r="T373">
            <v>-1.98</v>
          </cell>
          <cell r="U373">
            <v>7.07</v>
          </cell>
          <cell r="V373">
            <v>0.33</v>
          </cell>
          <cell r="W373">
            <v>104</v>
          </cell>
          <cell r="X373">
            <v>2.6</v>
          </cell>
          <cell r="Y373">
            <v>105.8</v>
          </cell>
          <cell r="Z373">
            <v>10.1</v>
          </cell>
          <cell r="AA373">
            <v>117.8</v>
          </cell>
          <cell r="AB373">
            <v>41.4</v>
          </cell>
          <cell r="AC373">
            <v>33.200000000000003</v>
          </cell>
          <cell r="AD373">
            <v>-89.8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82.3</v>
          </cell>
          <cell r="D375">
            <v>0</v>
          </cell>
          <cell r="E375">
            <v>92.8</v>
          </cell>
          <cell r="F375">
            <v>-0.4</v>
          </cell>
          <cell r="G375">
            <v>95</v>
          </cell>
          <cell r="H375">
            <v>-0.9</v>
          </cell>
          <cell r="I375">
            <v>92.5</v>
          </cell>
          <cell r="J375">
            <v>-2.9</v>
          </cell>
          <cell r="K375">
            <v>93.5</v>
          </cell>
          <cell r="L375">
            <v>-3.4</v>
          </cell>
          <cell r="M375">
            <v>77.3</v>
          </cell>
          <cell r="N375">
            <v>5.6</v>
          </cell>
          <cell r="O375">
            <v>93.8</v>
          </cell>
          <cell r="P375">
            <v>-3.2</v>
          </cell>
          <cell r="Q375">
            <v>29.3</v>
          </cell>
          <cell r="R375">
            <v>6.7</v>
          </cell>
          <cell r="S375">
            <v>2.06</v>
          </cell>
          <cell r="T375">
            <v>0.77</v>
          </cell>
          <cell r="U375">
            <v>3.29</v>
          </cell>
          <cell r="V375">
            <v>1.68</v>
          </cell>
          <cell r="W375">
            <v>78.400000000000006</v>
          </cell>
          <cell r="X375">
            <v>-3.2</v>
          </cell>
          <cell r="Y375">
            <v>88.4</v>
          </cell>
          <cell r="Z375">
            <v>-3.6</v>
          </cell>
          <cell r="AA375">
            <v>68</v>
          </cell>
          <cell r="AB375">
            <v>6.9</v>
          </cell>
          <cell r="AC375">
            <v>12.9</v>
          </cell>
          <cell r="AD375">
            <v>22.9</v>
          </cell>
        </row>
        <row r="376">
          <cell r="B376" t="str">
            <v>特掲産業１</v>
          </cell>
          <cell r="C376">
            <v>89.5</v>
          </cell>
          <cell r="D376">
            <v>-23.8</v>
          </cell>
          <cell r="E376">
            <v>94.3</v>
          </cell>
          <cell r="F376">
            <v>-23</v>
          </cell>
          <cell r="G376">
            <v>93.6</v>
          </cell>
          <cell r="H376">
            <v>-25.6</v>
          </cell>
          <cell r="I376">
            <v>110.8</v>
          </cell>
          <cell r="J376">
            <v>-16.8</v>
          </cell>
          <cell r="K376">
            <v>109.2</v>
          </cell>
          <cell r="L376">
            <v>-16.5</v>
          </cell>
          <cell r="M376">
            <v>182.6</v>
          </cell>
          <cell r="N376">
            <v>-22.2</v>
          </cell>
          <cell r="O376">
            <v>82.1</v>
          </cell>
          <cell r="P376">
            <v>-14.3</v>
          </cell>
          <cell r="Q376">
            <v>35.1</v>
          </cell>
          <cell r="R376">
            <v>-6.4</v>
          </cell>
          <cell r="S376">
            <v>10.31</v>
          </cell>
          <cell r="T376">
            <v>5.37</v>
          </cell>
          <cell r="U376">
            <v>11.18</v>
          </cell>
          <cell r="V376">
            <v>10.16</v>
          </cell>
          <cell r="W376">
            <v>85.2</v>
          </cell>
          <cell r="X376">
            <v>-26.3</v>
          </cell>
          <cell r="Y376">
            <v>89.8</v>
          </cell>
          <cell r="Z376">
            <v>-25.5</v>
          </cell>
          <cell r="AA376">
            <v>105.1</v>
          </cell>
          <cell r="AB376">
            <v>43.4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97</v>
          </cell>
          <cell r="D377">
            <v>6.2</v>
          </cell>
          <cell r="E377">
            <v>118.5</v>
          </cell>
          <cell r="F377">
            <v>6.3</v>
          </cell>
          <cell r="G377">
            <v>134.6</v>
          </cell>
          <cell r="H377">
            <v>6.4</v>
          </cell>
          <cell r="I377">
            <v>73.8</v>
          </cell>
          <cell r="J377">
            <v>-17.3</v>
          </cell>
          <cell r="K377">
            <v>78.099999999999994</v>
          </cell>
          <cell r="L377">
            <v>-18.600000000000001</v>
          </cell>
          <cell r="M377">
            <v>43.8</v>
          </cell>
          <cell r="N377">
            <v>4</v>
          </cell>
          <cell r="O377">
            <v>92.1</v>
          </cell>
          <cell r="P377">
            <v>-10.199999999999999</v>
          </cell>
          <cell r="Q377">
            <v>11.7</v>
          </cell>
          <cell r="R377">
            <v>11.7</v>
          </cell>
          <cell r="S377">
            <v>0.06</v>
          </cell>
          <cell r="T377">
            <v>0.06</v>
          </cell>
          <cell r="U377">
            <v>9.19</v>
          </cell>
          <cell r="V377">
            <v>8.9600000000000009</v>
          </cell>
          <cell r="W377">
            <v>92.4</v>
          </cell>
          <cell r="X377">
            <v>2.8</v>
          </cell>
          <cell r="Y377">
            <v>112.9</v>
          </cell>
          <cell r="Z377">
            <v>2.9</v>
          </cell>
          <cell r="AA377">
            <v>51.3</v>
          </cell>
          <cell r="AB377">
            <v>4.5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87.5</v>
          </cell>
          <cell r="D518">
            <v>3.1</v>
          </cell>
          <cell r="E518">
            <v>101.4</v>
          </cell>
          <cell r="F518">
            <v>1.7</v>
          </cell>
          <cell r="G518">
            <v>101.7</v>
          </cell>
          <cell r="H518">
            <v>2</v>
          </cell>
          <cell r="I518">
            <v>97.8</v>
          </cell>
          <cell r="J518">
            <v>3.6</v>
          </cell>
          <cell r="K518">
            <v>96.7</v>
          </cell>
          <cell r="L518">
            <v>3.5</v>
          </cell>
          <cell r="M518">
            <v>112.6</v>
          </cell>
          <cell r="N518">
            <v>4.2</v>
          </cell>
          <cell r="O518">
            <v>96.8</v>
          </cell>
          <cell r="P518">
            <v>-4.7</v>
          </cell>
          <cell r="Q518" t="str">
            <v>-</v>
          </cell>
          <cell r="R518" t="str">
            <v>-</v>
          </cell>
          <cell r="S518">
            <v>1.18</v>
          </cell>
          <cell r="T518">
            <v>-0.32</v>
          </cell>
          <cell r="U518">
            <v>1.45</v>
          </cell>
          <cell r="V518">
            <v>0.36</v>
          </cell>
          <cell r="W518">
            <v>83.3</v>
          </cell>
          <cell r="X518">
            <v>-0.4</v>
          </cell>
          <cell r="Y518">
            <v>96.6</v>
          </cell>
          <cell r="Z518">
            <v>-1.5</v>
          </cell>
          <cell r="AA518">
            <v>96.5</v>
          </cell>
          <cell r="AB518">
            <v>-3.2</v>
          </cell>
          <cell r="AC518">
            <v>15.5</v>
          </cell>
          <cell r="AD518">
            <v>103.9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76.8</v>
          </cell>
          <cell r="D520">
            <v>4.9000000000000004</v>
          </cell>
          <cell r="E520">
            <v>87.3</v>
          </cell>
          <cell r="F520">
            <v>-0.5</v>
          </cell>
          <cell r="G520">
            <v>90.5</v>
          </cell>
          <cell r="H520">
            <v>1.9</v>
          </cell>
          <cell r="I520">
            <v>90.2</v>
          </cell>
          <cell r="J520">
            <v>5</v>
          </cell>
          <cell r="K520">
            <v>91.8</v>
          </cell>
          <cell r="L520">
            <v>7.2</v>
          </cell>
          <cell r="M520">
            <v>61.8</v>
          </cell>
          <cell r="N520">
            <v>-32.9</v>
          </cell>
          <cell r="O520">
            <v>94</v>
          </cell>
          <cell r="P520">
            <v>2.2999999999999998</v>
          </cell>
          <cell r="Q520" t="str">
            <v>-</v>
          </cell>
          <cell r="R520" t="str">
            <v>-</v>
          </cell>
          <cell r="S520">
            <v>0.39</v>
          </cell>
          <cell r="T520">
            <v>-2.17</v>
          </cell>
          <cell r="U520">
            <v>0.04</v>
          </cell>
          <cell r="V520">
            <v>-1.6</v>
          </cell>
          <cell r="W520">
            <v>73.099999999999994</v>
          </cell>
          <cell r="X520">
            <v>1.5</v>
          </cell>
          <cell r="Y520">
            <v>83.1</v>
          </cell>
          <cell r="Z520">
            <v>-3.7</v>
          </cell>
          <cell r="AA520">
            <v>32.5</v>
          </cell>
          <cell r="AB520">
            <v>-52.8</v>
          </cell>
          <cell r="AC520">
            <v>23</v>
          </cell>
          <cell r="AD520">
            <v>447.6</v>
          </cell>
        </row>
        <row r="521">
          <cell r="B521" t="str">
            <v>製造業</v>
          </cell>
          <cell r="C521">
            <v>92.3</v>
          </cell>
          <cell r="D521">
            <v>1.2</v>
          </cell>
          <cell r="E521">
            <v>109.3</v>
          </cell>
          <cell r="F521">
            <v>0.6</v>
          </cell>
          <cell r="G521">
            <v>107.2</v>
          </cell>
          <cell r="H521">
            <v>0.7</v>
          </cell>
          <cell r="I521">
            <v>94.2</v>
          </cell>
          <cell r="J521">
            <v>0.7</v>
          </cell>
          <cell r="K521">
            <v>92.5</v>
          </cell>
          <cell r="L521">
            <v>0.2</v>
          </cell>
          <cell r="M521">
            <v>114.6</v>
          </cell>
          <cell r="N521">
            <v>6</v>
          </cell>
          <cell r="O521">
            <v>93.1</v>
          </cell>
          <cell r="P521">
            <v>-7.2</v>
          </cell>
          <cell r="Q521" t="str">
            <v>-</v>
          </cell>
          <cell r="R521" t="str">
            <v>-</v>
          </cell>
          <cell r="S521">
            <v>1.25</v>
          </cell>
          <cell r="T521">
            <v>0.45</v>
          </cell>
          <cell r="U521">
            <v>0.99</v>
          </cell>
          <cell r="V521">
            <v>0.08</v>
          </cell>
          <cell r="W521">
            <v>87.9</v>
          </cell>
          <cell r="X521">
            <v>-2.1</v>
          </cell>
          <cell r="Y521">
            <v>104.1</v>
          </cell>
          <cell r="Z521">
            <v>-2.6</v>
          </cell>
          <cell r="AA521">
            <v>132.4</v>
          </cell>
          <cell r="AB521">
            <v>1.1000000000000001</v>
          </cell>
          <cell r="AC521">
            <v>8.3000000000000007</v>
          </cell>
          <cell r="AD521">
            <v>56.6</v>
          </cell>
        </row>
        <row r="522">
          <cell r="B522" t="str">
            <v>電気・ガス・熱供給・水道業</v>
          </cell>
          <cell r="C522">
            <v>99.6</v>
          </cell>
          <cell r="D522">
            <v>12</v>
          </cell>
          <cell r="E522">
            <v>126.3</v>
          </cell>
          <cell r="F522">
            <v>12.2</v>
          </cell>
          <cell r="G522">
            <v>115.5</v>
          </cell>
          <cell r="H522">
            <v>2.6</v>
          </cell>
          <cell r="I522">
            <v>100.6</v>
          </cell>
          <cell r="J522">
            <v>11.9</v>
          </cell>
          <cell r="K522">
            <v>97.7</v>
          </cell>
          <cell r="L522">
            <v>6.5</v>
          </cell>
          <cell r="M522">
            <v>138.5</v>
          </cell>
          <cell r="N522">
            <v>106.7</v>
          </cell>
          <cell r="O522">
            <v>215.7</v>
          </cell>
          <cell r="P522">
            <v>1.9</v>
          </cell>
          <cell r="Q522" t="str">
            <v>-</v>
          </cell>
          <cell r="R522" t="str">
            <v>-</v>
          </cell>
          <cell r="S522">
            <v>1.02</v>
          </cell>
          <cell r="T522">
            <v>0.91</v>
          </cell>
          <cell r="U522">
            <v>0.28000000000000003</v>
          </cell>
          <cell r="V522">
            <v>0.17</v>
          </cell>
          <cell r="W522">
            <v>94.9</v>
          </cell>
          <cell r="X522">
            <v>8.5</v>
          </cell>
          <cell r="Y522">
            <v>120.3</v>
          </cell>
          <cell r="Z522">
            <v>8.6</v>
          </cell>
          <cell r="AA522">
            <v>256.5</v>
          </cell>
          <cell r="AB522">
            <v>126.8</v>
          </cell>
          <cell r="AC522">
            <v>0.2</v>
          </cell>
          <cell r="AD522">
            <v>100</v>
          </cell>
        </row>
        <row r="523">
          <cell r="B523" t="str">
            <v>情報通信業</v>
          </cell>
          <cell r="C523">
            <v>107.2</v>
          </cell>
          <cell r="D523">
            <v>-5.6</v>
          </cell>
          <cell r="E523">
            <v>126.1</v>
          </cell>
          <cell r="F523">
            <v>-6.7</v>
          </cell>
          <cell r="G523">
            <v>123</v>
          </cell>
          <cell r="H523">
            <v>-7.1</v>
          </cell>
          <cell r="I523">
            <v>98</v>
          </cell>
          <cell r="J523">
            <v>6.8</v>
          </cell>
          <cell r="K523">
            <v>99.2</v>
          </cell>
          <cell r="L523">
            <v>7</v>
          </cell>
          <cell r="M523">
            <v>84.8</v>
          </cell>
          <cell r="N523">
            <v>2.7</v>
          </cell>
          <cell r="O523">
            <v>106.8</v>
          </cell>
          <cell r="P523">
            <v>-3.9</v>
          </cell>
          <cell r="Q523" t="str">
            <v>-</v>
          </cell>
          <cell r="R523" t="str">
            <v>-</v>
          </cell>
          <cell r="S523">
            <v>0.68</v>
          </cell>
          <cell r="T523">
            <v>0.56000000000000005</v>
          </cell>
          <cell r="U523">
            <v>1.62</v>
          </cell>
          <cell r="V523">
            <v>0.96</v>
          </cell>
          <cell r="W523">
            <v>102.1</v>
          </cell>
          <cell r="X523">
            <v>-8.6999999999999993</v>
          </cell>
          <cell r="Y523">
            <v>120.1</v>
          </cell>
          <cell r="Z523">
            <v>-9.8000000000000007</v>
          </cell>
          <cell r="AA523">
            <v>168</v>
          </cell>
          <cell r="AB523">
            <v>-3.1</v>
          </cell>
          <cell r="AC523">
            <v>23</v>
          </cell>
          <cell r="AD523">
            <v>32.200000000000003</v>
          </cell>
        </row>
        <row r="524">
          <cell r="B524" t="str">
            <v>運輸業，郵便業</v>
          </cell>
          <cell r="C524">
            <v>83.1</v>
          </cell>
          <cell r="D524">
            <v>9.5</v>
          </cell>
          <cell r="E524">
            <v>81.5</v>
          </cell>
          <cell r="F524">
            <v>-5</v>
          </cell>
          <cell r="G524">
            <v>89.5</v>
          </cell>
          <cell r="H524">
            <v>1.4</v>
          </cell>
          <cell r="I524">
            <v>89</v>
          </cell>
          <cell r="J524">
            <v>-1.2</v>
          </cell>
          <cell r="K524">
            <v>90.8</v>
          </cell>
          <cell r="L524">
            <v>-2.5</v>
          </cell>
          <cell r="M524">
            <v>82</v>
          </cell>
          <cell r="N524">
            <v>4.0999999999999996</v>
          </cell>
          <cell r="O524">
            <v>110.9</v>
          </cell>
          <cell r="P524">
            <v>0.1</v>
          </cell>
          <cell r="Q524" t="str">
            <v>-</v>
          </cell>
          <cell r="R524" t="str">
            <v>-</v>
          </cell>
          <cell r="S524">
            <v>0.27</v>
          </cell>
          <cell r="T524">
            <v>-1.03</v>
          </cell>
          <cell r="U524">
            <v>1.25</v>
          </cell>
          <cell r="V524">
            <v>1</v>
          </cell>
          <cell r="W524">
            <v>79.099999999999994</v>
          </cell>
          <cell r="X524">
            <v>5.9</v>
          </cell>
          <cell r="Y524">
            <v>77.599999999999994</v>
          </cell>
          <cell r="Z524">
            <v>-8.1</v>
          </cell>
          <cell r="AA524">
            <v>47.6</v>
          </cell>
          <cell r="AB524">
            <v>-36.799999999999997</v>
          </cell>
          <cell r="AC524">
            <v>87.7</v>
          </cell>
          <cell r="AD524">
            <v>4285</v>
          </cell>
        </row>
        <row r="525">
          <cell r="B525" t="str">
            <v>卸売業，小売業</v>
          </cell>
          <cell r="C525">
            <v>95.5</v>
          </cell>
          <cell r="D525">
            <v>2.8</v>
          </cell>
          <cell r="E525">
            <v>107.1</v>
          </cell>
          <cell r="F525">
            <v>4</v>
          </cell>
          <cell r="G525">
            <v>106.2</v>
          </cell>
          <cell r="H525">
            <v>2.7</v>
          </cell>
          <cell r="I525">
            <v>95.1</v>
          </cell>
          <cell r="J525">
            <v>5.9</v>
          </cell>
          <cell r="K525">
            <v>94.1</v>
          </cell>
          <cell r="L525">
            <v>4.7</v>
          </cell>
          <cell r="M525">
            <v>110</v>
          </cell>
          <cell r="N525">
            <v>24.7</v>
          </cell>
          <cell r="O525">
            <v>90</v>
          </cell>
          <cell r="P525">
            <v>-11.9</v>
          </cell>
          <cell r="Q525" t="str">
            <v>-</v>
          </cell>
          <cell r="R525" t="str">
            <v>-</v>
          </cell>
          <cell r="S525">
            <v>1.77</v>
          </cell>
          <cell r="T525">
            <v>-1.07</v>
          </cell>
          <cell r="U525">
            <v>2.4</v>
          </cell>
          <cell r="V525">
            <v>0.06</v>
          </cell>
          <cell r="W525">
            <v>91</v>
          </cell>
          <cell r="X525">
            <v>-0.4</v>
          </cell>
          <cell r="Y525">
            <v>102</v>
          </cell>
          <cell r="Z525">
            <v>0.6</v>
          </cell>
          <cell r="AA525">
            <v>122.3</v>
          </cell>
          <cell r="AB525">
            <v>27.8</v>
          </cell>
          <cell r="AC525">
            <v>13.7</v>
          </cell>
          <cell r="AD525">
            <v>-36.299999999999997</v>
          </cell>
        </row>
        <row r="526">
          <cell r="B526" t="str">
            <v>金融業，保険業</v>
          </cell>
          <cell r="C526">
            <v>96.6</v>
          </cell>
          <cell r="D526">
            <v>29</v>
          </cell>
          <cell r="E526">
            <v>119.2</v>
          </cell>
          <cell r="F526">
            <v>27.4</v>
          </cell>
          <cell r="G526">
            <v>120</v>
          </cell>
          <cell r="H526">
            <v>25.8</v>
          </cell>
          <cell r="I526">
            <v>96.8</v>
          </cell>
          <cell r="J526">
            <v>12</v>
          </cell>
          <cell r="K526">
            <v>95.8</v>
          </cell>
          <cell r="L526">
            <v>9</v>
          </cell>
          <cell r="M526">
            <v>121.8</v>
          </cell>
          <cell r="N526">
            <v>157.5</v>
          </cell>
          <cell r="O526">
            <v>86.4</v>
          </cell>
          <cell r="P526">
            <v>-10.5</v>
          </cell>
          <cell r="Q526" t="str">
            <v>-</v>
          </cell>
          <cell r="R526" t="str">
            <v>-</v>
          </cell>
          <cell r="S526">
            <v>0</v>
          </cell>
          <cell r="T526">
            <v>-1.17</v>
          </cell>
          <cell r="U526">
            <v>0</v>
          </cell>
          <cell r="V526">
            <v>-1</v>
          </cell>
          <cell r="W526">
            <v>92</v>
          </cell>
          <cell r="X526">
            <v>24.8</v>
          </cell>
          <cell r="Y526">
            <v>113.5</v>
          </cell>
          <cell r="Z526">
            <v>23.2</v>
          </cell>
          <cell r="AA526">
            <v>100.1</v>
          </cell>
          <cell r="AB526">
            <v>86.1</v>
          </cell>
          <cell r="AC526">
            <v>5.8</v>
          </cell>
          <cell r="AD526">
            <v>0</v>
          </cell>
        </row>
        <row r="527">
          <cell r="B527" t="str">
            <v>不動産業，物品賃貸業</v>
          </cell>
          <cell r="C527">
            <v>94.2</v>
          </cell>
          <cell r="D527">
            <v>6.6</v>
          </cell>
          <cell r="E527">
            <v>99.9</v>
          </cell>
          <cell r="F527">
            <v>-4.7</v>
          </cell>
          <cell r="G527">
            <v>102.4</v>
          </cell>
          <cell r="H527">
            <v>-1.6</v>
          </cell>
          <cell r="I527">
            <v>93.5</v>
          </cell>
          <cell r="J527">
            <v>-5.8</v>
          </cell>
          <cell r="K527">
            <v>94.8</v>
          </cell>
          <cell r="L527">
            <v>-2.8</v>
          </cell>
          <cell r="M527">
            <v>72.2</v>
          </cell>
          <cell r="N527">
            <v>-44.9</v>
          </cell>
          <cell r="O527">
            <v>84.4</v>
          </cell>
          <cell r="P527">
            <v>-39.700000000000003</v>
          </cell>
          <cell r="Q527" t="str">
            <v>-</v>
          </cell>
          <cell r="R527" t="str">
            <v>-</v>
          </cell>
          <cell r="S527">
            <v>2.79</v>
          </cell>
          <cell r="T527">
            <v>2.79</v>
          </cell>
          <cell r="U527">
            <v>2.91</v>
          </cell>
          <cell r="V527">
            <v>2.76</v>
          </cell>
          <cell r="W527">
            <v>89.7</v>
          </cell>
          <cell r="X527">
            <v>3.1</v>
          </cell>
          <cell r="Y527">
            <v>95.1</v>
          </cell>
          <cell r="Z527">
            <v>-7.8</v>
          </cell>
          <cell r="AA527">
            <v>59.7</v>
          </cell>
          <cell r="AB527">
            <v>-49.2</v>
          </cell>
          <cell r="AC527">
            <v>64.3</v>
          </cell>
          <cell r="AD527">
            <v>1791.2</v>
          </cell>
        </row>
        <row r="528">
          <cell r="B528" t="str">
            <v>学術研究，専門・技術サービス業</v>
          </cell>
          <cell r="C528">
            <v>81.7</v>
          </cell>
          <cell r="D528">
            <v>-14.1</v>
          </cell>
          <cell r="E528">
            <v>103.7</v>
          </cell>
          <cell r="F528">
            <v>0.9</v>
          </cell>
          <cell r="G528">
            <v>103.3</v>
          </cell>
          <cell r="H528">
            <v>-1.4</v>
          </cell>
          <cell r="I528">
            <v>93.9</v>
          </cell>
          <cell r="J528">
            <v>-8.4</v>
          </cell>
          <cell r="K528">
            <v>95</v>
          </cell>
          <cell r="L528">
            <v>-1.3</v>
          </cell>
          <cell r="M528">
            <v>77.099999999999994</v>
          </cell>
          <cell r="N528">
            <v>-61.6</v>
          </cell>
          <cell r="O528">
            <v>122.2</v>
          </cell>
          <cell r="P528">
            <v>16.600000000000001</v>
          </cell>
          <cell r="Q528" t="str">
            <v>-</v>
          </cell>
          <cell r="R528" t="str">
            <v>-</v>
          </cell>
          <cell r="S528">
            <v>1.46</v>
          </cell>
          <cell r="T528">
            <v>-1.9</v>
          </cell>
          <cell r="U528">
            <v>0</v>
          </cell>
          <cell r="V528">
            <v>-0.38</v>
          </cell>
          <cell r="W528">
            <v>77.8</v>
          </cell>
          <cell r="X528">
            <v>-16.899999999999999</v>
          </cell>
          <cell r="Y528">
            <v>98.8</v>
          </cell>
          <cell r="Z528">
            <v>-2.4</v>
          </cell>
          <cell r="AA528">
            <v>112.4</v>
          </cell>
          <cell r="AB528">
            <v>86.7</v>
          </cell>
          <cell r="AC528">
            <v>1.1000000000000001</v>
          </cell>
          <cell r="AD528">
            <v>-98</v>
          </cell>
        </row>
        <row r="529">
          <cell r="B529" t="str">
            <v>宿泊業，飲食サービス業</v>
          </cell>
          <cell r="C529">
            <v>102.9</v>
          </cell>
          <cell r="D529">
            <v>11</v>
          </cell>
          <cell r="E529">
            <v>106.9</v>
          </cell>
          <cell r="F529">
            <v>9.1</v>
          </cell>
          <cell r="G529">
            <v>107.4</v>
          </cell>
          <cell r="H529">
            <v>5.6</v>
          </cell>
          <cell r="I529">
            <v>113.1</v>
          </cell>
          <cell r="J529">
            <v>13.8</v>
          </cell>
          <cell r="K529">
            <v>112.5</v>
          </cell>
          <cell r="L529">
            <v>9.9</v>
          </cell>
          <cell r="M529">
            <v>121.3</v>
          </cell>
          <cell r="N529">
            <v>108.1</v>
          </cell>
          <cell r="O529">
            <v>84.9</v>
          </cell>
          <cell r="P529">
            <v>-16.2</v>
          </cell>
          <cell r="Q529" t="str">
            <v>-</v>
          </cell>
          <cell r="R529" t="str">
            <v>-</v>
          </cell>
          <cell r="S529">
            <v>2.34</v>
          </cell>
          <cell r="T529">
            <v>1.66</v>
          </cell>
          <cell r="U529">
            <v>5.0199999999999996</v>
          </cell>
          <cell r="V529">
            <v>4.32</v>
          </cell>
          <cell r="W529">
            <v>98</v>
          </cell>
          <cell r="X529">
            <v>7.5</v>
          </cell>
          <cell r="Y529">
            <v>101.8</v>
          </cell>
          <cell r="Z529">
            <v>5.5</v>
          </cell>
          <cell r="AA529">
            <v>99.6</v>
          </cell>
          <cell r="AB529">
            <v>122.3</v>
          </cell>
          <cell r="AC529">
            <v>25.8</v>
          </cell>
          <cell r="AD529">
            <v>578.9</v>
          </cell>
        </row>
        <row r="530">
          <cell r="B530" t="str">
            <v>生活関連サービス業，娯楽業</v>
          </cell>
          <cell r="C530">
            <v>90.5</v>
          </cell>
          <cell r="D530">
            <v>8.5</v>
          </cell>
          <cell r="E530">
            <v>94.4</v>
          </cell>
          <cell r="F530">
            <v>5.6</v>
          </cell>
          <cell r="G530">
            <v>98.1</v>
          </cell>
          <cell r="H530">
            <v>4.5</v>
          </cell>
          <cell r="I530">
            <v>100.9</v>
          </cell>
          <cell r="J530">
            <v>5.7</v>
          </cell>
          <cell r="K530">
            <v>106.9</v>
          </cell>
          <cell r="L530">
            <v>7.7</v>
          </cell>
          <cell r="M530">
            <v>41.8</v>
          </cell>
          <cell r="N530">
            <v>-28.2</v>
          </cell>
          <cell r="O530">
            <v>122.3</v>
          </cell>
          <cell r="P530">
            <v>2.2999999999999998</v>
          </cell>
          <cell r="Q530" t="str">
            <v>-</v>
          </cell>
          <cell r="R530" t="str">
            <v>-</v>
          </cell>
          <cell r="S530">
            <v>1.05</v>
          </cell>
          <cell r="T530">
            <v>-1.36</v>
          </cell>
          <cell r="U530">
            <v>0.4</v>
          </cell>
          <cell r="V530">
            <v>-1.88</v>
          </cell>
          <cell r="W530">
            <v>86.2</v>
          </cell>
          <cell r="X530">
            <v>5</v>
          </cell>
          <cell r="Y530">
            <v>89.9</v>
          </cell>
          <cell r="Z530">
            <v>2.2000000000000002</v>
          </cell>
          <cell r="AA530">
            <v>48.5</v>
          </cell>
          <cell r="AB530">
            <v>47</v>
          </cell>
          <cell r="AC530">
            <v>24.3</v>
          </cell>
          <cell r="AD530">
            <v>395.9</v>
          </cell>
        </row>
        <row r="531">
          <cell r="B531" t="str">
            <v>教育，学習支援業</v>
          </cell>
          <cell r="C531">
            <v>79.5</v>
          </cell>
          <cell r="D531">
            <v>-1.9</v>
          </cell>
          <cell r="E531">
            <v>98.3</v>
          </cell>
          <cell r="F531">
            <v>-2</v>
          </cell>
          <cell r="G531">
            <v>98.3</v>
          </cell>
          <cell r="H531">
            <v>-1.6</v>
          </cell>
          <cell r="I531">
            <v>111.9</v>
          </cell>
          <cell r="J531">
            <v>0.6</v>
          </cell>
          <cell r="K531">
            <v>98.6</v>
          </cell>
          <cell r="L531">
            <v>0.6</v>
          </cell>
          <cell r="M531">
            <v>336.4</v>
          </cell>
          <cell r="N531">
            <v>0.7</v>
          </cell>
          <cell r="O531">
            <v>112.6</v>
          </cell>
          <cell r="P531">
            <v>-0.8</v>
          </cell>
          <cell r="Q531" t="str">
            <v>-</v>
          </cell>
          <cell r="R531" t="str">
            <v>-</v>
          </cell>
          <cell r="S531">
            <v>0.7</v>
          </cell>
          <cell r="T531">
            <v>-0.26</v>
          </cell>
          <cell r="U531">
            <v>0.98</v>
          </cell>
          <cell r="V531">
            <v>0.8</v>
          </cell>
          <cell r="W531">
            <v>75.7</v>
          </cell>
          <cell r="X531">
            <v>-5</v>
          </cell>
          <cell r="Y531">
            <v>93.6</v>
          </cell>
          <cell r="Z531">
            <v>-5.2</v>
          </cell>
          <cell r="AA531">
            <v>99</v>
          </cell>
          <cell r="AB531">
            <v>-18.899999999999999</v>
          </cell>
          <cell r="AC531">
            <v>0.7</v>
          </cell>
          <cell r="AD531">
            <v>0</v>
          </cell>
        </row>
        <row r="532">
          <cell r="B532" t="str">
            <v>医療，福祉</v>
          </cell>
          <cell r="C532">
            <v>82.7</v>
          </cell>
          <cell r="D532">
            <v>1.6</v>
          </cell>
          <cell r="E532">
            <v>98.4</v>
          </cell>
          <cell r="F532">
            <v>0</v>
          </cell>
          <cell r="G532">
            <v>97.4</v>
          </cell>
          <cell r="H532">
            <v>0.7</v>
          </cell>
          <cell r="I532">
            <v>101.6</v>
          </cell>
          <cell r="J532">
            <v>6.1</v>
          </cell>
          <cell r="K532">
            <v>101.8</v>
          </cell>
          <cell r="L532">
            <v>6.5</v>
          </cell>
          <cell r="M532">
            <v>94.1</v>
          </cell>
          <cell r="N532">
            <v>-7.7</v>
          </cell>
          <cell r="O532">
            <v>93.2</v>
          </cell>
          <cell r="P532">
            <v>-2.2000000000000002</v>
          </cell>
          <cell r="Q532" t="str">
            <v>-</v>
          </cell>
          <cell r="R532" t="str">
            <v>-</v>
          </cell>
          <cell r="S532">
            <v>1.1499999999999999</v>
          </cell>
          <cell r="T532">
            <v>0.12</v>
          </cell>
          <cell r="U532">
            <v>1.42</v>
          </cell>
          <cell r="V532">
            <v>0.68</v>
          </cell>
          <cell r="W532">
            <v>78.8</v>
          </cell>
          <cell r="X532">
            <v>-1.6</v>
          </cell>
          <cell r="Y532">
            <v>93.7</v>
          </cell>
          <cell r="Z532">
            <v>-3.3</v>
          </cell>
          <cell r="AA532">
            <v>125.7</v>
          </cell>
          <cell r="AB532">
            <v>-14</v>
          </cell>
          <cell r="AC532">
            <v>9.4</v>
          </cell>
          <cell r="AD532">
            <v>370</v>
          </cell>
        </row>
        <row r="533">
          <cell r="B533" t="str">
            <v>複合サービス事業</v>
          </cell>
          <cell r="C533">
            <v>80.099999999999994</v>
          </cell>
          <cell r="D533">
            <v>1.4</v>
          </cell>
          <cell r="E533">
            <v>95.4</v>
          </cell>
          <cell r="F533">
            <v>-0.3</v>
          </cell>
          <cell r="G533">
            <v>99.7</v>
          </cell>
          <cell r="H533">
            <v>2.5</v>
          </cell>
          <cell r="I533">
            <v>96.1</v>
          </cell>
          <cell r="J533">
            <v>2.5</v>
          </cell>
          <cell r="K533">
            <v>98</v>
          </cell>
          <cell r="L533">
            <v>3.4</v>
          </cell>
          <cell r="M533">
            <v>62.1</v>
          </cell>
          <cell r="N533">
            <v>-18.2</v>
          </cell>
          <cell r="O533">
            <v>98.6</v>
          </cell>
          <cell r="P533">
            <v>2.2000000000000002</v>
          </cell>
          <cell r="Q533" t="str">
            <v>-</v>
          </cell>
          <cell r="R533" t="str">
            <v>-</v>
          </cell>
          <cell r="S533">
            <v>2.46</v>
          </cell>
          <cell r="T533">
            <v>1.93</v>
          </cell>
          <cell r="U533">
            <v>0.41</v>
          </cell>
          <cell r="V533">
            <v>-1.04</v>
          </cell>
          <cell r="W533">
            <v>76.3</v>
          </cell>
          <cell r="X533">
            <v>-1.9</v>
          </cell>
          <cell r="Y533">
            <v>90.9</v>
          </cell>
          <cell r="Z533">
            <v>-3.5</v>
          </cell>
          <cell r="AA533">
            <v>23.8</v>
          </cell>
          <cell r="AB533">
            <v>-65.599999999999994</v>
          </cell>
          <cell r="AC533">
            <v>8.5</v>
          </cell>
          <cell r="AD533">
            <v>844.4</v>
          </cell>
        </row>
        <row r="534">
          <cell r="B534" t="str">
            <v>サービス業（他に分類されないもの）</v>
          </cell>
          <cell r="C534">
            <v>85.1</v>
          </cell>
          <cell r="D534">
            <v>3.8</v>
          </cell>
          <cell r="E534">
            <v>96.1</v>
          </cell>
          <cell r="F534">
            <v>4.5</v>
          </cell>
          <cell r="G534">
            <v>98.2</v>
          </cell>
          <cell r="H534">
            <v>3.5</v>
          </cell>
          <cell r="I534">
            <v>95.5</v>
          </cell>
          <cell r="J534">
            <v>0.7</v>
          </cell>
          <cell r="K534">
            <v>96.3</v>
          </cell>
          <cell r="L534">
            <v>-0.4</v>
          </cell>
          <cell r="M534">
            <v>84.5</v>
          </cell>
          <cell r="N534">
            <v>22.5</v>
          </cell>
          <cell r="O534">
            <v>93.5</v>
          </cell>
          <cell r="P534">
            <v>-8.1</v>
          </cell>
          <cell r="Q534" t="str">
            <v>-</v>
          </cell>
          <cell r="R534" t="str">
            <v>-</v>
          </cell>
          <cell r="S534">
            <v>2.06</v>
          </cell>
          <cell r="T534">
            <v>0.01</v>
          </cell>
          <cell r="U534">
            <v>3.68</v>
          </cell>
          <cell r="V534">
            <v>2.21</v>
          </cell>
          <cell r="W534">
            <v>81</v>
          </cell>
          <cell r="X534">
            <v>0.4</v>
          </cell>
          <cell r="Y534">
            <v>91.5</v>
          </cell>
          <cell r="Z534">
            <v>1</v>
          </cell>
          <cell r="AA534">
            <v>74.599999999999994</v>
          </cell>
          <cell r="AB534">
            <v>19</v>
          </cell>
          <cell r="AC534">
            <v>13.6</v>
          </cell>
          <cell r="AD534">
            <v>-21.8</v>
          </cell>
        </row>
        <row r="535">
          <cell r="B535" t="str">
            <v>食料品・たばこ</v>
          </cell>
          <cell r="C535">
            <v>85.7</v>
          </cell>
          <cell r="D535">
            <v>-9.3000000000000007</v>
          </cell>
          <cell r="E535">
            <v>100.3</v>
          </cell>
          <cell r="F535">
            <v>-12.6</v>
          </cell>
          <cell r="G535">
            <v>99.4</v>
          </cell>
          <cell r="H535">
            <v>-13.9</v>
          </cell>
          <cell r="I535">
            <v>91.8</v>
          </cell>
          <cell r="J535">
            <v>1.4</v>
          </cell>
          <cell r="K535">
            <v>91.7</v>
          </cell>
          <cell r="L535">
            <v>0.9</v>
          </cell>
          <cell r="M535">
            <v>92.3</v>
          </cell>
          <cell r="N535">
            <v>7.1</v>
          </cell>
          <cell r="O535">
            <v>96.4</v>
          </cell>
          <cell r="P535">
            <v>-3</v>
          </cell>
          <cell r="Q535" t="str">
            <v>-</v>
          </cell>
          <cell r="R535" t="str">
            <v>-</v>
          </cell>
          <cell r="S535">
            <v>1.79</v>
          </cell>
          <cell r="T535">
            <v>1</v>
          </cell>
          <cell r="U535">
            <v>1.06</v>
          </cell>
          <cell r="V535">
            <v>-0.59</v>
          </cell>
          <cell r="W535">
            <v>81.599999999999994</v>
          </cell>
          <cell r="X535">
            <v>-12.3</v>
          </cell>
          <cell r="Y535">
            <v>95.5</v>
          </cell>
          <cell r="Z535">
            <v>-15.5</v>
          </cell>
          <cell r="AA535">
            <v>110.7</v>
          </cell>
          <cell r="AB535">
            <v>2.5</v>
          </cell>
          <cell r="AC535">
            <v>13.5</v>
          </cell>
          <cell r="AD535">
            <v>0</v>
          </cell>
        </row>
        <row r="536">
          <cell r="B536" t="str">
            <v>繊維工業</v>
          </cell>
          <cell r="C536">
            <v>114.1</v>
          </cell>
          <cell r="D536">
            <v>4.8</v>
          </cell>
          <cell r="E536">
            <v>128.6</v>
          </cell>
          <cell r="F536">
            <v>4.8</v>
          </cell>
          <cell r="G536">
            <v>120.4</v>
          </cell>
          <cell r="H536">
            <v>0.8</v>
          </cell>
          <cell r="I536">
            <v>88.1</v>
          </cell>
          <cell r="J536">
            <v>10.3</v>
          </cell>
          <cell r="K536">
            <v>85.6</v>
          </cell>
          <cell r="L536">
            <v>6.9</v>
          </cell>
          <cell r="M536">
            <v>135.30000000000001</v>
          </cell>
          <cell r="N536">
            <v>79.7</v>
          </cell>
          <cell r="O536">
            <v>96.5</v>
          </cell>
          <cell r="P536">
            <v>10.199999999999999</v>
          </cell>
          <cell r="Q536" t="str">
            <v>-</v>
          </cell>
          <cell r="R536" t="str">
            <v>-</v>
          </cell>
          <cell r="S536">
            <v>0.17</v>
          </cell>
          <cell r="T536">
            <v>-1.1000000000000001</v>
          </cell>
          <cell r="U536">
            <v>1.1599999999999999</v>
          </cell>
          <cell r="V536">
            <v>0.85</v>
          </cell>
          <cell r="W536">
            <v>108.7</v>
          </cell>
          <cell r="X536">
            <v>1.4</v>
          </cell>
          <cell r="Y536">
            <v>122.5</v>
          </cell>
          <cell r="Z536">
            <v>1.4</v>
          </cell>
          <cell r="AA536">
            <v>289.60000000000002</v>
          </cell>
          <cell r="AB536">
            <v>55.1</v>
          </cell>
          <cell r="AC536">
            <v>0.3</v>
          </cell>
          <cell r="AD536">
            <v>0</v>
          </cell>
        </row>
        <row r="537">
          <cell r="B537" t="str">
            <v>木材・木製品</v>
          </cell>
          <cell r="C537">
            <v>102</v>
          </cell>
          <cell r="D537">
            <v>7.7</v>
          </cell>
          <cell r="E537">
            <v>119</v>
          </cell>
          <cell r="F537">
            <v>8.6999999999999993</v>
          </cell>
          <cell r="G537">
            <v>124.4</v>
          </cell>
          <cell r="H537">
            <v>17</v>
          </cell>
          <cell r="I537">
            <v>84.9</v>
          </cell>
          <cell r="J537">
            <v>-13.6</v>
          </cell>
          <cell r="K537">
            <v>85.3</v>
          </cell>
          <cell r="L537">
            <v>-9.6</v>
          </cell>
          <cell r="M537">
            <v>80</v>
          </cell>
          <cell r="N537">
            <v>-41.8</v>
          </cell>
          <cell r="O537">
            <v>83.5</v>
          </cell>
          <cell r="P537">
            <v>-15.3</v>
          </cell>
          <cell r="Q537" t="str">
            <v>-</v>
          </cell>
          <cell r="R537" t="str">
            <v>-</v>
          </cell>
          <cell r="S537">
            <v>0.69</v>
          </cell>
          <cell r="T537">
            <v>0.19</v>
          </cell>
          <cell r="U537">
            <v>0.39</v>
          </cell>
          <cell r="V537">
            <v>-0.48</v>
          </cell>
          <cell r="W537">
            <v>97.1</v>
          </cell>
          <cell r="X537">
            <v>4.2</v>
          </cell>
          <cell r="Y537">
            <v>113.3</v>
          </cell>
          <cell r="Z537">
            <v>5.0999999999999996</v>
          </cell>
          <cell r="AA537">
            <v>69.5</v>
          </cell>
          <cell r="AB537">
            <v>-49.9</v>
          </cell>
          <cell r="AC537">
            <v>1.4</v>
          </cell>
          <cell r="AD537">
            <v>-75.400000000000006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70.099999999999994</v>
          </cell>
          <cell r="D539">
            <v>-17.2</v>
          </cell>
          <cell r="E539">
            <v>92.3</v>
          </cell>
          <cell r="F539">
            <v>-3.5</v>
          </cell>
          <cell r="G539">
            <v>98.3</v>
          </cell>
          <cell r="H539">
            <v>2.6</v>
          </cell>
          <cell r="I539">
            <v>111.1</v>
          </cell>
          <cell r="J539">
            <v>2.1</v>
          </cell>
          <cell r="K539">
            <v>117.2</v>
          </cell>
          <cell r="L539">
            <v>6.4</v>
          </cell>
          <cell r="M539">
            <v>60.2</v>
          </cell>
          <cell r="N539">
            <v>-39.1</v>
          </cell>
          <cell r="O539">
            <v>115.1</v>
          </cell>
          <cell r="P539">
            <v>4.2</v>
          </cell>
          <cell r="Q539" t="str">
            <v>-</v>
          </cell>
          <cell r="R539" t="str">
            <v>-</v>
          </cell>
          <cell r="S539">
            <v>0</v>
          </cell>
          <cell r="T539">
            <v>-0.52</v>
          </cell>
          <cell r="U539">
            <v>0</v>
          </cell>
          <cell r="V539">
            <v>-0.26</v>
          </cell>
          <cell r="W539">
            <v>66.8</v>
          </cell>
          <cell r="X539">
            <v>-19.899999999999999</v>
          </cell>
          <cell r="Y539">
            <v>87.9</v>
          </cell>
          <cell r="Z539">
            <v>-6.6</v>
          </cell>
          <cell r="AA539">
            <v>53.3</v>
          </cell>
          <cell r="AB539">
            <v>-43.6</v>
          </cell>
          <cell r="AC539">
            <v>0.8</v>
          </cell>
          <cell r="AD539">
            <v>-96.2</v>
          </cell>
        </row>
        <row r="540">
          <cell r="B540" t="str">
            <v>印刷・同関連業</v>
          </cell>
          <cell r="C540">
            <v>110.1</v>
          </cell>
          <cell r="D540">
            <v>-19.600000000000001</v>
          </cell>
          <cell r="E540">
            <v>114.2</v>
          </cell>
          <cell r="F540">
            <v>-15.3</v>
          </cell>
          <cell r="G540">
            <v>108.6</v>
          </cell>
          <cell r="H540">
            <v>-14.8</v>
          </cell>
          <cell r="I540">
            <v>107.7</v>
          </cell>
          <cell r="J540">
            <v>25.4</v>
          </cell>
          <cell r="K540">
            <v>106.8</v>
          </cell>
          <cell r="L540">
            <v>23.6</v>
          </cell>
          <cell r="M540">
            <v>124.7</v>
          </cell>
          <cell r="N540">
            <v>65.599999999999994</v>
          </cell>
          <cell r="O540">
            <v>85.6</v>
          </cell>
          <cell r="P540">
            <v>-6.3</v>
          </cell>
          <cell r="Q540" t="str">
            <v>-</v>
          </cell>
          <cell r="R540" t="str">
            <v>-</v>
          </cell>
          <cell r="S540">
            <v>0.59</v>
          </cell>
          <cell r="T540">
            <v>0.45</v>
          </cell>
          <cell r="U540">
            <v>0.59</v>
          </cell>
          <cell r="V540">
            <v>0.17</v>
          </cell>
          <cell r="W540">
            <v>104.9</v>
          </cell>
          <cell r="X540">
            <v>-22.1</v>
          </cell>
          <cell r="Y540">
            <v>108.8</v>
          </cell>
          <cell r="Z540">
            <v>-18</v>
          </cell>
          <cell r="AA540">
            <v>228.4</v>
          </cell>
          <cell r="AB540">
            <v>-20.3</v>
          </cell>
          <cell r="AC540">
            <v>22.5</v>
          </cell>
          <cell r="AD540">
            <v>-57.5</v>
          </cell>
        </row>
        <row r="541">
          <cell r="B541" t="str">
            <v>化学、石油・石炭</v>
          </cell>
          <cell r="C541">
            <v>86.3</v>
          </cell>
          <cell r="D541">
            <v>0.9</v>
          </cell>
          <cell r="E541">
            <v>113.4</v>
          </cell>
          <cell r="F541">
            <v>1.6</v>
          </cell>
          <cell r="G541">
            <v>115</v>
          </cell>
          <cell r="H541">
            <v>5.6</v>
          </cell>
          <cell r="I541">
            <v>93.6</v>
          </cell>
          <cell r="J541">
            <v>-4.5</v>
          </cell>
          <cell r="K541">
            <v>91.9</v>
          </cell>
          <cell r="L541">
            <v>-3.3</v>
          </cell>
          <cell r="M541">
            <v>108.8</v>
          </cell>
          <cell r="N541">
            <v>-13.5</v>
          </cell>
          <cell r="O541">
            <v>99.8</v>
          </cell>
          <cell r="P541">
            <v>-5.7</v>
          </cell>
          <cell r="Q541" t="str">
            <v>-</v>
          </cell>
          <cell r="R541" t="str">
            <v>-</v>
          </cell>
          <cell r="S541">
            <v>0</v>
          </cell>
          <cell r="T541">
            <v>-1.1599999999999999</v>
          </cell>
          <cell r="U541">
            <v>1.21</v>
          </cell>
          <cell r="V541">
            <v>0.13</v>
          </cell>
          <cell r="W541">
            <v>82.2</v>
          </cell>
          <cell r="X541">
            <v>-2.4</v>
          </cell>
          <cell r="Y541">
            <v>108</v>
          </cell>
          <cell r="Z541">
            <v>-1.6</v>
          </cell>
          <cell r="AA541">
            <v>103.5</v>
          </cell>
          <cell r="AB541">
            <v>-19.399999999999999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109</v>
          </cell>
          <cell r="D542">
            <v>6.9</v>
          </cell>
          <cell r="E542">
            <v>120</v>
          </cell>
          <cell r="F542">
            <v>8.5</v>
          </cell>
          <cell r="G542">
            <v>114.7</v>
          </cell>
          <cell r="H542">
            <v>8.6999999999999993</v>
          </cell>
          <cell r="I542">
            <v>98.6</v>
          </cell>
          <cell r="J542">
            <v>-0.6</v>
          </cell>
          <cell r="K542">
            <v>97.4</v>
          </cell>
          <cell r="L542">
            <v>0.6</v>
          </cell>
          <cell r="M542">
            <v>116.3</v>
          </cell>
          <cell r="N542">
            <v>-13.6</v>
          </cell>
          <cell r="O542">
            <v>120.8</v>
          </cell>
          <cell r="P542">
            <v>-49.8</v>
          </cell>
          <cell r="Q542" t="str">
            <v>-</v>
          </cell>
          <cell r="R542" t="str">
            <v>-</v>
          </cell>
          <cell r="S542">
            <v>0.92</v>
          </cell>
          <cell r="T542">
            <v>-0.6</v>
          </cell>
          <cell r="U542">
            <v>0.92</v>
          </cell>
          <cell r="V542">
            <v>0.92</v>
          </cell>
          <cell r="W542">
            <v>103.8</v>
          </cell>
          <cell r="X542">
            <v>3.4</v>
          </cell>
          <cell r="Y542">
            <v>114.3</v>
          </cell>
          <cell r="Z542">
            <v>5</v>
          </cell>
          <cell r="AA542">
            <v>184.5</v>
          </cell>
          <cell r="AB542">
            <v>6.3</v>
          </cell>
          <cell r="AC542">
            <v>0</v>
          </cell>
          <cell r="AD542">
            <v>-100</v>
          </cell>
        </row>
        <row r="543">
          <cell r="B543" t="str">
            <v>ゴム製品</v>
          </cell>
          <cell r="C543">
            <v>92.2</v>
          </cell>
          <cell r="D543">
            <v>-1.7</v>
          </cell>
          <cell r="E543">
            <v>118.8</v>
          </cell>
          <cell r="F543">
            <v>1.5</v>
          </cell>
          <cell r="G543">
            <v>111.8</v>
          </cell>
          <cell r="H543">
            <v>2.5</v>
          </cell>
          <cell r="I543">
            <v>99.1</v>
          </cell>
          <cell r="J543">
            <v>1.3</v>
          </cell>
          <cell r="K543">
            <v>93.8</v>
          </cell>
          <cell r="L543">
            <v>1.6</v>
          </cell>
          <cell r="M543">
            <v>155.4</v>
          </cell>
          <cell r="N543">
            <v>0</v>
          </cell>
          <cell r="O543">
            <v>100.2</v>
          </cell>
          <cell r="P543">
            <v>-0.3</v>
          </cell>
          <cell r="Q543" t="str">
            <v>-</v>
          </cell>
          <cell r="R543" t="str">
            <v>-</v>
          </cell>
          <cell r="S543">
            <v>0.15</v>
          </cell>
          <cell r="T543">
            <v>-0.34</v>
          </cell>
          <cell r="U543">
            <v>0.54</v>
          </cell>
          <cell r="V543">
            <v>0</v>
          </cell>
          <cell r="W543">
            <v>87.8</v>
          </cell>
          <cell r="X543">
            <v>-4.9000000000000004</v>
          </cell>
          <cell r="Y543">
            <v>113.1</v>
          </cell>
          <cell r="Z543">
            <v>-1.9</v>
          </cell>
          <cell r="AA543">
            <v>158.6</v>
          </cell>
          <cell r="AB543">
            <v>-2.6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104.6</v>
          </cell>
          <cell r="D544">
            <v>4.4000000000000004</v>
          </cell>
          <cell r="E544">
            <v>119.6</v>
          </cell>
          <cell r="F544">
            <v>3.5</v>
          </cell>
          <cell r="G544">
            <v>118</v>
          </cell>
          <cell r="H544">
            <v>6</v>
          </cell>
          <cell r="I544">
            <v>89.5</v>
          </cell>
          <cell r="J544">
            <v>2.5</v>
          </cell>
          <cell r="K544">
            <v>87.3</v>
          </cell>
          <cell r="L544">
            <v>0.6</v>
          </cell>
          <cell r="M544">
            <v>139.4</v>
          </cell>
          <cell r="N544">
            <v>43.4</v>
          </cell>
          <cell r="O544">
            <v>113.2</v>
          </cell>
          <cell r="P544">
            <v>4.8</v>
          </cell>
          <cell r="Q544" t="str">
            <v>-</v>
          </cell>
          <cell r="R544" t="str">
            <v>-</v>
          </cell>
          <cell r="S544">
            <v>3.66</v>
          </cell>
          <cell r="T544">
            <v>3.6</v>
          </cell>
          <cell r="U544">
            <v>0</v>
          </cell>
          <cell r="V544">
            <v>-0.06</v>
          </cell>
          <cell r="W544">
            <v>99.6</v>
          </cell>
          <cell r="X544">
            <v>1</v>
          </cell>
          <cell r="Y544">
            <v>113.9</v>
          </cell>
          <cell r="Z544">
            <v>0.2</v>
          </cell>
          <cell r="AA544">
            <v>151.19999999999999</v>
          </cell>
          <cell r="AB544">
            <v>-23.9</v>
          </cell>
          <cell r="AC544">
            <v>4.5</v>
          </cell>
          <cell r="AD544">
            <v>0</v>
          </cell>
        </row>
        <row r="545">
          <cell r="B545" t="str">
            <v>鉄鋼業</v>
          </cell>
          <cell r="C545">
            <v>145.5</v>
          </cell>
          <cell r="D545">
            <v>5.0999999999999996</v>
          </cell>
          <cell r="E545">
            <v>156.4</v>
          </cell>
          <cell r="F545">
            <v>5.0999999999999996</v>
          </cell>
          <cell r="G545">
            <v>129.5</v>
          </cell>
          <cell r="H545">
            <v>3.8</v>
          </cell>
          <cell r="I545">
            <v>110</v>
          </cell>
          <cell r="J545">
            <v>3.4</v>
          </cell>
          <cell r="K545">
            <v>95.3</v>
          </cell>
          <cell r="L545">
            <v>5.4</v>
          </cell>
          <cell r="M545">
            <v>2350</v>
          </cell>
          <cell r="N545">
            <v>-8.1999999999999993</v>
          </cell>
          <cell r="O545">
            <v>722.5</v>
          </cell>
          <cell r="P545">
            <v>2.5</v>
          </cell>
          <cell r="Q545" t="str">
            <v>-</v>
          </cell>
          <cell r="R545" t="str">
            <v>-</v>
          </cell>
          <cell r="S545">
            <v>0.68</v>
          </cell>
          <cell r="T545">
            <v>0.68</v>
          </cell>
          <cell r="U545">
            <v>3.04</v>
          </cell>
          <cell r="V545">
            <v>3.04</v>
          </cell>
          <cell r="W545">
            <v>138.6</v>
          </cell>
          <cell r="X545">
            <v>1.7</v>
          </cell>
          <cell r="Y545">
            <v>149</v>
          </cell>
          <cell r="Z545">
            <v>1.7</v>
          </cell>
          <cell r="AA545">
            <v>5475.2</v>
          </cell>
          <cell r="AB545">
            <v>11.5</v>
          </cell>
          <cell r="AC545">
            <v>0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100</v>
          </cell>
          <cell r="D547">
            <v>28.5</v>
          </cell>
          <cell r="E547">
            <v>103.3</v>
          </cell>
          <cell r="F547">
            <v>19</v>
          </cell>
          <cell r="G547">
            <v>104.7</v>
          </cell>
          <cell r="H547">
            <v>22.3</v>
          </cell>
          <cell r="I547">
            <v>93.2</v>
          </cell>
          <cell r="J547">
            <v>2.2999999999999998</v>
          </cell>
          <cell r="K547">
            <v>92.7</v>
          </cell>
          <cell r="L547">
            <v>1.2</v>
          </cell>
          <cell r="M547">
            <v>99.2</v>
          </cell>
          <cell r="N547">
            <v>17.3</v>
          </cell>
          <cell r="O547">
            <v>242.1</v>
          </cell>
          <cell r="P547">
            <v>4.9000000000000004</v>
          </cell>
          <cell r="Q547" t="str">
            <v>-</v>
          </cell>
          <cell r="R547" t="str">
            <v>-</v>
          </cell>
          <cell r="S547">
            <v>1.47</v>
          </cell>
          <cell r="T547">
            <v>1.27</v>
          </cell>
          <cell r="U547">
            <v>1.73</v>
          </cell>
          <cell r="V547">
            <v>1.19</v>
          </cell>
          <cell r="W547">
            <v>95.2</v>
          </cell>
          <cell r="X547">
            <v>24.3</v>
          </cell>
          <cell r="Y547">
            <v>98.4</v>
          </cell>
          <cell r="Z547">
            <v>15.2</v>
          </cell>
          <cell r="AA547">
            <v>76.2</v>
          </cell>
          <cell r="AB547">
            <v>-30.1</v>
          </cell>
          <cell r="AC547">
            <v>17.8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89.6</v>
          </cell>
          <cell r="D550">
            <v>11</v>
          </cell>
          <cell r="E550">
            <v>109.5</v>
          </cell>
          <cell r="F550">
            <v>11.2</v>
          </cell>
          <cell r="G550">
            <v>108</v>
          </cell>
          <cell r="H550">
            <v>11.3</v>
          </cell>
          <cell r="I550">
            <v>88.5</v>
          </cell>
          <cell r="J550">
            <v>-8.9</v>
          </cell>
          <cell r="K550">
            <v>86.8</v>
          </cell>
          <cell r="L550">
            <v>-7.8</v>
          </cell>
          <cell r="M550">
            <v>117</v>
          </cell>
          <cell r="N550">
            <v>-20.8</v>
          </cell>
          <cell r="O550">
            <v>106.9</v>
          </cell>
          <cell r="P550">
            <v>0</v>
          </cell>
          <cell r="Q550" t="str">
            <v>-</v>
          </cell>
          <cell r="R550" t="str">
            <v>-</v>
          </cell>
          <cell r="S550">
            <v>0.4</v>
          </cell>
          <cell r="T550">
            <v>-0.9</v>
          </cell>
          <cell r="U550">
            <v>0.56999999999999995</v>
          </cell>
          <cell r="V550">
            <v>-1.35</v>
          </cell>
          <cell r="W550">
            <v>85.3</v>
          </cell>
          <cell r="X550">
            <v>7.4</v>
          </cell>
          <cell r="Y550">
            <v>104.3</v>
          </cell>
          <cell r="Z550">
            <v>7.6</v>
          </cell>
          <cell r="AA550">
            <v>124.7</v>
          </cell>
          <cell r="AB550">
            <v>9.5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74.3</v>
          </cell>
          <cell r="D551">
            <v>-4.4000000000000004</v>
          </cell>
          <cell r="E551">
            <v>85</v>
          </cell>
          <cell r="F551">
            <v>-4.4000000000000004</v>
          </cell>
          <cell r="G551">
            <v>84.9</v>
          </cell>
          <cell r="H551">
            <v>0.4</v>
          </cell>
          <cell r="I551">
            <v>95.4</v>
          </cell>
          <cell r="J551">
            <v>-9.6</v>
          </cell>
          <cell r="K551">
            <v>96.6</v>
          </cell>
          <cell r="L551">
            <v>-6.2</v>
          </cell>
          <cell r="M551">
            <v>83.9</v>
          </cell>
          <cell r="N551">
            <v>-35.200000000000003</v>
          </cell>
          <cell r="O551">
            <v>72.7</v>
          </cell>
          <cell r="P551">
            <v>-2.9</v>
          </cell>
          <cell r="Q551" t="str">
            <v>-</v>
          </cell>
          <cell r="R551" t="str">
            <v>-</v>
          </cell>
          <cell r="S551">
            <v>0.19</v>
          </cell>
          <cell r="T551">
            <v>-1.24</v>
          </cell>
          <cell r="U551">
            <v>0.65</v>
          </cell>
          <cell r="V551">
            <v>0.04</v>
          </cell>
          <cell r="W551">
            <v>70.8</v>
          </cell>
          <cell r="X551">
            <v>-7.5</v>
          </cell>
          <cell r="Y551">
            <v>81</v>
          </cell>
          <cell r="Z551">
            <v>-7.4</v>
          </cell>
          <cell r="AA551">
            <v>85.5</v>
          </cell>
          <cell r="AB551">
            <v>-31.7</v>
          </cell>
          <cell r="AC551">
            <v>0.5</v>
          </cell>
          <cell r="AD551">
            <v>400</v>
          </cell>
        </row>
        <row r="552">
          <cell r="B552" t="str">
            <v>電気機械器具</v>
          </cell>
          <cell r="C552">
            <v>105.5</v>
          </cell>
          <cell r="D552">
            <v>-8</v>
          </cell>
          <cell r="E552">
            <v>119.7</v>
          </cell>
          <cell r="F552">
            <v>-7.5</v>
          </cell>
          <cell r="G552">
            <v>119.6</v>
          </cell>
          <cell r="H552">
            <v>-6</v>
          </cell>
          <cell r="I552">
            <v>88.3</v>
          </cell>
          <cell r="J552">
            <v>-8.6999999999999993</v>
          </cell>
          <cell r="K552">
            <v>89.7</v>
          </cell>
          <cell r="L552">
            <v>-5.2</v>
          </cell>
          <cell r="M552">
            <v>67.8</v>
          </cell>
          <cell r="N552">
            <v>-49.1</v>
          </cell>
          <cell r="O552">
            <v>118.6</v>
          </cell>
          <cell r="P552">
            <v>-18.3</v>
          </cell>
          <cell r="Q552" t="str">
            <v>-</v>
          </cell>
          <cell r="R552" t="str">
            <v>-</v>
          </cell>
          <cell r="S552">
            <v>1.01</v>
          </cell>
          <cell r="T552">
            <v>0.51</v>
          </cell>
          <cell r="U552">
            <v>1.72</v>
          </cell>
          <cell r="V552">
            <v>1.39</v>
          </cell>
          <cell r="W552">
            <v>100.5</v>
          </cell>
          <cell r="X552">
            <v>-11</v>
          </cell>
          <cell r="Y552">
            <v>114</v>
          </cell>
          <cell r="Z552">
            <v>-10.5</v>
          </cell>
          <cell r="AA552">
            <v>120</v>
          </cell>
          <cell r="AB552">
            <v>-35.6</v>
          </cell>
          <cell r="AC552">
            <v>0</v>
          </cell>
          <cell r="AD552">
            <v>-100</v>
          </cell>
        </row>
        <row r="553">
          <cell r="B553" t="str">
            <v>情報通信機械器具</v>
          </cell>
          <cell r="C553">
            <v>88.4</v>
          </cell>
          <cell r="D553">
            <v>0.2</v>
          </cell>
          <cell r="E553">
            <v>100.5</v>
          </cell>
          <cell r="F553">
            <v>-0.1</v>
          </cell>
          <cell r="G553">
            <v>95.3</v>
          </cell>
          <cell r="H553">
            <v>-1.4</v>
          </cell>
          <cell r="I553">
            <v>99.5</v>
          </cell>
          <cell r="J553">
            <v>-0.2</v>
          </cell>
          <cell r="K553">
            <v>97</v>
          </cell>
          <cell r="L553">
            <v>-2.2000000000000002</v>
          </cell>
          <cell r="M553">
            <v>141.69999999999999</v>
          </cell>
          <cell r="N553">
            <v>30.8</v>
          </cell>
          <cell r="O553">
            <v>3.5</v>
          </cell>
          <cell r="P553">
            <v>-88.9</v>
          </cell>
          <cell r="Q553" t="str">
            <v>-</v>
          </cell>
          <cell r="R553" t="str">
            <v>-</v>
          </cell>
          <cell r="S553">
            <v>1.67</v>
          </cell>
          <cell r="T553">
            <v>0.72</v>
          </cell>
          <cell r="U553">
            <v>4.17</v>
          </cell>
          <cell r="V553">
            <v>3.5</v>
          </cell>
          <cell r="W553">
            <v>84.2</v>
          </cell>
          <cell r="X553">
            <v>-3</v>
          </cell>
          <cell r="Y553">
            <v>95.7</v>
          </cell>
          <cell r="Z553">
            <v>-3.3</v>
          </cell>
          <cell r="AA553">
            <v>202.4</v>
          </cell>
          <cell r="AB553">
            <v>14.2</v>
          </cell>
          <cell r="AC553">
            <v>3.8</v>
          </cell>
          <cell r="AD553">
            <v>322.2</v>
          </cell>
        </row>
        <row r="554">
          <cell r="B554" t="str">
            <v>輸送用機械器具</v>
          </cell>
          <cell r="C554">
            <v>86.7</v>
          </cell>
          <cell r="D554">
            <v>6</v>
          </cell>
          <cell r="E554">
            <v>113</v>
          </cell>
          <cell r="F554">
            <v>6</v>
          </cell>
          <cell r="G554">
            <v>106.4</v>
          </cell>
          <cell r="H554">
            <v>2.4</v>
          </cell>
          <cell r="I554">
            <v>97</v>
          </cell>
          <cell r="J554">
            <v>12.9</v>
          </cell>
          <cell r="K554">
            <v>91.1</v>
          </cell>
          <cell r="L554">
            <v>7.7</v>
          </cell>
          <cell r="M554">
            <v>167.2</v>
          </cell>
          <cell r="N554">
            <v>65.900000000000006</v>
          </cell>
          <cell r="O554">
            <v>82</v>
          </cell>
          <cell r="P554">
            <v>-3.8</v>
          </cell>
          <cell r="Q554" t="str">
            <v>-</v>
          </cell>
          <cell r="R554" t="str">
            <v>-</v>
          </cell>
          <cell r="S554">
            <v>0.5</v>
          </cell>
          <cell r="T554">
            <v>0.01</v>
          </cell>
          <cell r="U554">
            <v>2.6</v>
          </cell>
          <cell r="V554">
            <v>1.71</v>
          </cell>
          <cell r="W554">
            <v>82.6</v>
          </cell>
          <cell r="X554">
            <v>2.6</v>
          </cell>
          <cell r="Y554">
            <v>107.6</v>
          </cell>
          <cell r="Z554">
            <v>2.6</v>
          </cell>
          <cell r="AA554">
            <v>211.6</v>
          </cell>
          <cell r="AB554">
            <v>44.1</v>
          </cell>
          <cell r="AC554">
            <v>0.1</v>
          </cell>
          <cell r="AD554">
            <v>-50</v>
          </cell>
        </row>
        <row r="555">
          <cell r="B555" t="str">
            <v>その他の製造業</v>
          </cell>
          <cell r="C555">
            <v>101.2</v>
          </cell>
          <cell r="D555">
            <v>18.899999999999999</v>
          </cell>
          <cell r="E555">
            <v>118.1</v>
          </cell>
          <cell r="F555">
            <v>18.899999999999999</v>
          </cell>
          <cell r="G555">
            <v>122</v>
          </cell>
          <cell r="H555">
            <v>25.5</v>
          </cell>
          <cell r="I555">
            <v>87.6</v>
          </cell>
          <cell r="J555">
            <v>-5.5</v>
          </cell>
          <cell r="K555">
            <v>89.1</v>
          </cell>
          <cell r="L555">
            <v>0.3</v>
          </cell>
          <cell r="M555">
            <v>68.7</v>
          </cell>
          <cell r="N555">
            <v>-52.1</v>
          </cell>
          <cell r="O555">
            <v>80.900000000000006</v>
          </cell>
          <cell r="P555">
            <v>-41.6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1.91</v>
          </cell>
          <cell r="V555">
            <v>1.66</v>
          </cell>
          <cell r="W555">
            <v>96.4</v>
          </cell>
          <cell r="X555">
            <v>15</v>
          </cell>
          <cell r="Y555">
            <v>112.5</v>
          </cell>
          <cell r="Z555">
            <v>15.1</v>
          </cell>
          <cell r="AA555">
            <v>65</v>
          </cell>
          <cell r="AB555">
            <v>-49.2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121.9</v>
          </cell>
          <cell r="D556">
            <v>47.8</v>
          </cell>
          <cell r="E556">
            <v>139.5</v>
          </cell>
          <cell r="F556">
            <v>48.2</v>
          </cell>
          <cell r="G556">
            <v>121.1</v>
          </cell>
          <cell r="H556">
            <v>38.200000000000003</v>
          </cell>
          <cell r="I556">
            <v>113.7</v>
          </cell>
          <cell r="J556">
            <v>17.600000000000001</v>
          </cell>
          <cell r="K556">
            <v>99.6</v>
          </cell>
          <cell r="L556">
            <v>6.3</v>
          </cell>
          <cell r="M556">
            <v>369.4</v>
          </cell>
          <cell r="N556">
            <v>143.30000000000001</v>
          </cell>
          <cell r="O556">
            <v>131</v>
          </cell>
          <cell r="P556">
            <v>45.2</v>
          </cell>
          <cell r="Q556" t="str">
            <v>-</v>
          </cell>
          <cell r="R556" t="str">
            <v>-</v>
          </cell>
          <cell r="S556">
            <v>5.04</v>
          </cell>
          <cell r="T556">
            <v>4.74</v>
          </cell>
          <cell r="U556">
            <v>0</v>
          </cell>
          <cell r="V556">
            <v>0</v>
          </cell>
          <cell r="W556">
            <v>116.1</v>
          </cell>
          <cell r="X556">
            <v>43</v>
          </cell>
          <cell r="Y556">
            <v>132.9</v>
          </cell>
          <cell r="Z556">
            <v>43.5</v>
          </cell>
          <cell r="AA556">
            <v>460.6</v>
          </cell>
          <cell r="AB556">
            <v>122.1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97.4</v>
          </cell>
          <cell r="D559">
            <v>0.4</v>
          </cell>
          <cell r="E559">
            <v>111.5</v>
          </cell>
          <cell r="F559">
            <v>0</v>
          </cell>
          <cell r="G559">
            <v>109.1</v>
          </cell>
          <cell r="H559">
            <v>-3.5</v>
          </cell>
          <cell r="I559">
            <v>98.7</v>
          </cell>
          <cell r="J559">
            <v>13.4</v>
          </cell>
          <cell r="K559">
            <v>97.3</v>
          </cell>
          <cell r="L559">
            <v>10.4</v>
          </cell>
          <cell r="M559">
            <v>122.6</v>
          </cell>
          <cell r="N559">
            <v>83.8</v>
          </cell>
          <cell r="O559">
            <v>98.6</v>
          </cell>
          <cell r="P559">
            <v>-4.5999999999999996</v>
          </cell>
          <cell r="Q559" t="str">
            <v>-</v>
          </cell>
          <cell r="R559" t="str">
            <v>-</v>
          </cell>
          <cell r="S559">
            <v>1.67</v>
          </cell>
          <cell r="T559">
            <v>-2.3199999999999998</v>
          </cell>
          <cell r="U559">
            <v>1.1299999999999999</v>
          </cell>
          <cell r="V559">
            <v>0.68</v>
          </cell>
          <cell r="W559">
            <v>92.8</v>
          </cell>
          <cell r="X559">
            <v>-2.8</v>
          </cell>
          <cell r="Y559">
            <v>106.2</v>
          </cell>
          <cell r="Z559">
            <v>-3.2</v>
          </cell>
          <cell r="AA559">
            <v>179.8</v>
          </cell>
          <cell r="AB559">
            <v>168.4</v>
          </cell>
          <cell r="AC559">
            <v>3.8</v>
          </cell>
          <cell r="AD559">
            <v>81</v>
          </cell>
        </row>
        <row r="560">
          <cell r="B560" t="str">
            <v>小売業</v>
          </cell>
          <cell r="C560">
            <v>94.9</v>
          </cell>
          <cell r="D560">
            <v>3.6</v>
          </cell>
          <cell r="E560">
            <v>104.5</v>
          </cell>
          <cell r="F560">
            <v>5.8</v>
          </cell>
          <cell r="G560">
            <v>104.8</v>
          </cell>
          <cell r="H560">
            <v>6.3</v>
          </cell>
          <cell r="I560">
            <v>92.4</v>
          </cell>
          <cell r="J560">
            <v>1.1000000000000001</v>
          </cell>
          <cell r="K560">
            <v>91.8</v>
          </cell>
          <cell r="L560">
            <v>0.8</v>
          </cell>
          <cell r="M560">
            <v>100.8</v>
          </cell>
          <cell r="N560">
            <v>5.9</v>
          </cell>
          <cell r="O560">
            <v>84.1</v>
          </cell>
          <cell r="P560">
            <v>-16.2</v>
          </cell>
          <cell r="Q560" t="str">
            <v>-</v>
          </cell>
          <cell r="R560" t="str">
            <v>-</v>
          </cell>
          <cell r="S560">
            <v>1.85</v>
          </cell>
          <cell r="T560">
            <v>-0.33</v>
          </cell>
          <cell r="U560">
            <v>3.24</v>
          </cell>
          <cell r="V560">
            <v>-0.19</v>
          </cell>
          <cell r="W560">
            <v>90.4</v>
          </cell>
          <cell r="X560">
            <v>0.2</v>
          </cell>
          <cell r="Y560">
            <v>99.5</v>
          </cell>
          <cell r="Z560">
            <v>2.4</v>
          </cell>
          <cell r="AA560">
            <v>101</v>
          </cell>
          <cell r="AB560">
            <v>0.2</v>
          </cell>
          <cell r="AC560">
            <v>21</v>
          </cell>
          <cell r="AD560">
            <v>-42.3</v>
          </cell>
        </row>
        <row r="561">
          <cell r="B561" t="str">
            <v>宿泊業</v>
          </cell>
          <cell r="C561">
            <v>101.5</v>
          </cell>
          <cell r="D561">
            <v>-6</v>
          </cell>
          <cell r="E561">
            <v>108.5</v>
          </cell>
          <cell r="F561">
            <v>-6.5</v>
          </cell>
          <cell r="G561">
            <v>110.5</v>
          </cell>
          <cell r="H561">
            <v>-6.1</v>
          </cell>
          <cell r="I561">
            <v>100.1</v>
          </cell>
          <cell r="J561">
            <v>-7.5</v>
          </cell>
          <cell r="K561">
            <v>97.5</v>
          </cell>
          <cell r="L561">
            <v>-7.4</v>
          </cell>
          <cell r="M561">
            <v>152.1</v>
          </cell>
          <cell r="N561">
            <v>-9.6999999999999993</v>
          </cell>
          <cell r="O561">
            <v>63.6</v>
          </cell>
          <cell r="P561">
            <v>6.7</v>
          </cell>
          <cell r="Q561" t="str">
            <v>-</v>
          </cell>
          <cell r="R561" t="str">
            <v>-</v>
          </cell>
          <cell r="S561">
            <v>0.79</v>
          </cell>
          <cell r="T561">
            <v>-0.06</v>
          </cell>
          <cell r="U561">
            <v>2.42</v>
          </cell>
          <cell r="V561">
            <v>1.57</v>
          </cell>
          <cell r="W561">
            <v>96.7</v>
          </cell>
          <cell r="X561">
            <v>-9</v>
          </cell>
          <cell r="Y561">
            <v>103.3</v>
          </cell>
          <cell r="Z561">
            <v>-9.5</v>
          </cell>
          <cell r="AA561">
            <v>72.2</v>
          </cell>
          <cell r="AB561">
            <v>-16</v>
          </cell>
          <cell r="AC561">
            <v>1</v>
          </cell>
          <cell r="AD561">
            <v>0</v>
          </cell>
        </row>
        <row r="562">
          <cell r="B562" t="str">
            <v>Ｍ一括分</v>
          </cell>
          <cell r="C562">
            <v>99.6</v>
          </cell>
          <cell r="D562">
            <v>20.100000000000001</v>
          </cell>
          <cell r="E562">
            <v>101.6</v>
          </cell>
          <cell r="F562">
            <v>17.2</v>
          </cell>
          <cell r="G562">
            <v>102.1</v>
          </cell>
          <cell r="H562">
            <v>11.3</v>
          </cell>
          <cell r="I562">
            <v>117.4</v>
          </cell>
          <cell r="J562">
            <v>25.4</v>
          </cell>
          <cell r="K562">
            <v>119.4</v>
          </cell>
          <cell r="L562">
            <v>19.3</v>
          </cell>
          <cell r="M562">
            <v>95.9</v>
          </cell>
          <cell r="N562">
            <v>273.2</v>
          </cell>
          <cell r="O562">
            <v>110.6</v>
          </cell>
          <cell r="P562">
            <v>-25.4</v>
          </cell>
          <cell r="Q562" t="str">
            <v>-</v>
          </cell>
          <cell r="R562" t="str">
            <v>-</v>
          </cell>
          <cell r="S562">
            <v>3.16</v>
          </cell>
          <cell r="T562">
            <v>2.54</v>
          </cell>
          <cell r="U562">
            <v>6.38</v>
          </cell>
          <cell r="V562">
            <v>5.74</v>
          </cell>
          <cell r="W562">
            <v>94.9</v>
          </cell>
          <cell r="X562">
            <v>16.3</v>
          </cell>
          <cell r="Y562">
            <v>96.8</v>
          </cell>
          <cell r="Z562">
            <v>13.5</v>
          </cell>
          <cell r="AA562">
            <v>94.7</v>
          </cell>
          <cell r="AB562">
            <v>235.8</v>
          </cell>
          <cell r="AC562">
            <v>41.3</v>
          </cell>
          <cell r="AD562">
            <v>600</v>
          </cell>
        </row>
        <row r="563">
          <cell r="B563" t="str">
            <v>医療業</v>
          </cell>
          <cell r="C563">
            <v>78.900000000000006</v>
          </cell>
          <cell r="D563">
            <v>0.5</v>
          </cell>
          <cell r="E563">
            <v>95.5</v>
          </cell>
          <cell r="F563">
            <v>0.5</v>
          </cell>
          <cell r="G563">
            <v>92.8</v>
          </cell>
          <cell r="H563">
            <v>0.8</v>
          </cell>
          <cell r="I563">
            <v>99.2</v>
          </cell>
          <cell r="J563">
            <v>4.4000000000000004</v>
          </cell>
          <cell r="K563">
            <v>98.8</v>
          </cell>
          <cell r="L563">
            <v>4.4000000000000004</v>
          </cell>
          <cell r="M563">
            <v>109.6</v>
          </cell>
          <cell r="N563">
            <v>3.6</v>
          </cell>
          <cell r="O563">
            <v>85.1</v>
          </cell>
          <cell r="P563">
            <v>4</v>
          </cell>
          <cell r="Q563" t="str">
            <v>-</v>
          </cell>
          <cell r="R563" t="str">
            <v>-</v>
          </cell>
          <cell r="S563">
            <v>1.29</v>
          </cell>
          <cell r="T563">
            <v>0</v>
          </cell>
          <cell r="U563">
            <v>1</v>
          </cell>
          <cell r="V563">
            <v>-0.28000000000000003</v>
          </cell>
          <cell r="W563">
            <v>75.099999999999994</v>
          </cell>
          <cell r="X563">
            <v>-2.8</v>
          </cell>
          <cell r="Y563">
            <v>91</v>
          </cell>
          <cell r="Z563">
            <v>-2.7</v>
          </cell>
          <cell r="AA563">
            <v>175.7</v>
          </cell>
          <cell r="AB563">
            <v>-2.9</v>
          </cell>
          <cell r="AC563">
            <v>0</v>
          </cell>
          <cell r="AD563">
            <v>-100</v>
          </cell>
        </row>
        <row r="564">
          <cell r="B564" t="str">
            <v>Ｐ一括分</v>
          </cell>
          <cell r="C564">
            <v>90.7</v>
          </cell>
          <cell r="D564">
            <v>1.9</v>
          </cell>
          <cell r="E564">
            <v>106</v>
          </cell>
          <cell r="F564">
            <v>-1.6</v>
          </cell>
          <cell r="G564">
            <v>107.2</v>
          </cell>
          <cell r="H564">
            <v>-0.1</v>
          </cell>
          <cell r="I564">
            <v>104.5</v>
          </cell>
          <cell r="J564">
            <v>7.6</v>
          </cell>
          <cell r="K564">
            <v>105.3</v>
          </cell>
          <cell r="L564">
            <v>8.6</v>
          </cell>
          <cell r="M564">
            <v>78</v>
          </cell>
          <cell r="N564">
            <v>-20.399999999999999</v>
          </cell>
          <cell r="O564">
            <v>103.9</v>
          </cell>
          <cell r="P564">
            <v>-7.6</v>
          </cell>
          <cell r="Q564" t="str">
            <v>-</v>
          </cell>
          <cell r="R564" t="str">
            <v>-</v>
          </cell>
          <cell r="S564">
            <v>1</v>
          </cell>
          <cell r="T564">
            <v>0.19</v>
          </cell>
          <cell r="U564">
            <v>1.82</v>
          </cell>
          <cell r="V564">
            <v>1.56</v>
          </cell>
          <cell r="W564">
            <v>86.4</v>
          </cell>
          <cell r="X564">
            <v>-1.4</v>
          </cell>
          <cell r="Y564">
            <v>101</v>
          </cell>
          <cell r="Z564">
            <v>-4.7</v>
          </cell>
          <cell r="AA564">
            <v>74.099999999999994</v>
          </cell>
          <cell r="AB564">
            <v>-35.6</v>
          </cell>
          <cell r="AC564">
            <v>21.2</v>
          </cell>
          <cell r="AD564">
            <v>404.8</v>
          </cell>
        </row>
        <row r="565">
          <cell r="B565" t="str">
            <v>職業紹介・派遣業</v>
          </cell>
          <cell r="C565">
            <v>103.1</v>
          </cell>
          <cell r="D565">
            <v>-2.9</v>
          </cell>
          <cell r="E565">
            <v>105.3</v>
          </cell>
          <cell r="F565">
            <v>5.5</v>
          </cell>
          <cell r="G565">
            <v>105</v>
          </cell>
          <cell r="H565">
            <v>3.9</v>
          </cell>
          <cell r="I565">
            <v>101.1</v>
          </cell>
          <cell r="J565">
            <v>2.5</v>
          </cell>
          <cell r="K565">
            <v>100.6</v>
          </cell>
          <cell r="L565">
            <v>0.7</v>
          </cell>
          <cell r="M565">
            <v>107.9</v>
          </cell>
          <cell r="N565">
            <v>39.200000000000003</v>
          </cell>
          <cell r="O565">
            <v>137.6</v>
          </cell>
          <cell r="P565">
            <v>11.1</v>
          </cell>
          <cell r="Q565" t="str">
            <v>-</v>
          </cell>
          <cell r="R565" t="str">
            <v>-</v>
          </cell>
          <cell r="S565">
            <v>5.27</v>
          </cell>
          <cell r="T565">
            <v>-2.2999999999999998</v>
          </cell>
          <cell r="U565">
            <v>6.34</v>
          </cell>
          <cell r="V565">
            <v>-0.04</v>
          </cell>
          <cell r="W565">
            <v>98.2</v>
          </cell>
          <cell r="X565">
            <v>-6</v>
          </cell>
          <cell r="Y565">
            <v>100.3</v>
          </cell>
          <cell r="Z565">
            <v>2.1</v>
          </cell>
          <cell r="AA565">
            <v>108.3</v>
          </cell>
          <cell r="AB565">
            <v>26.5</v>
          </cell>
          <cell r="AC565">
            <v>29.7</v>
          </cell>
          <cell r="AD565">
            <v>-90.9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</v>
          </cell>
          <cell r="D567">
            <v>5.3</v>
          </cell>
          <cell r="E567">
            <v>95.9</v>
          </cell>
          <cell r="F567">
            <v>4.8</v>
          </cell>
          <cell r="G567">
            <v>98.4</v>
          </cell>
          <cell r="H567">
            <v>4</v>
          </cell>
          <cell r="I567">
            <v>95.1</v>
          </cell>
          <cell r="J567">
            <v>0.7</v>
          </cell>
          <cell r="K567">
            <v>96.1</v>
          </cell>
          <cell r="L567">
            <v>-0.3</v>
          </cell>
          <cell r="M567">
            <v>82.5</v>
          </cell>
          <cell r="N567">
            <v>20.8</v>
          </cell>
          <cell r="O567">
            <v>87</v>
          </cell>
          <cell r="P567">
            <v>-11.6</v>
          </cell>
          <cell r="Q567" t="str">
            <v>-</v>
          </cell>
          <cell r="R567" t="str">
            <v>-</v>
          </cell>
          <cell r="S567">
            <v>1.33</v>
          </cell>
          <cell r="T567">
            <v>0.27</v>
          </cell>
          <cell r="U567">
            <v>3.07</v>
          </cell>
          <cell r="V567">
            <v>2.48</v>
          </cell>
          <cell r="W567">
            <v>80</v>
          </cell>
          <cell r="X567">
            <v>1.9</v>
          </cell>
          <cell r="Y567">
            <v>91.3</v>
          </cell>
          <cell r="Z567">
            <v>1.3</v>
          </cell>
          <cell r="AA567">
            <v>70</v>
          </cell>
          <cell r="AB567">
            <v>16.899999999999999</v>
          </cell>
          <cell r="AC567">
            <v>13.9</v>
          </cell>
          <cell r="AD567">
            <v>35</v>
          </cell>
        </row>
        <row r="568">
          <cell r="B568" t="str">
            <v>特掲産業１</v>
          </cell>
          <cell r="C568">
            <v>68.2</v>
          </cell>
          <cell r="D568">
            <v>-13.5</v>
          </cell>
          <cell r="E568">
            <v>74.599999999999994</v>
          </cell>
          <cell r="F568">
            <v>-12.6</v>
          </cell>
          <cell r="G568">
            <v>74.2</v>
          </cell>
          <cell r="H568">
            <v>-16.3</v>
          </cell>
          <cell r="I568">
            <v>105.5</v>
          </cell>
          <cell r="J568">
            <v>-0.2</v>
          </cell>
          <cell r="K568">
            <v>105.2</v>
          </cell>
          <cell r="L568">
            <v>-0.3</v>
          </cell>
          <cell r="M568">
            <v>113.2</v>
          </cell>
          <cell r="N568">
            <v>3.5</v>
          </cell>
          <cell r="O568">
            <v>145.19999999999999</v>
          </cell>
          <cell r="P568">
            <v>-4.8</v>
          </cell>
          <cell r="Q568" t="str">
            <v>-</v>
          </cell>
          <cell r="R568" t="str">
            <v>-</v>
          </cell>
          <cell r="S568">
            <v>0</v>
          </cell>
          <cell r="T568">
            <v>-0.99</v>
          </cell>
          <cell r="U568">
            <v>1.02</v>
          </cell>
          <cell r="V568">
            <v>0.99</v>
          </cell>
          <cell r="W568">
            <v>65</v>
          </cell>
          <cell r="X568">
            <v>-16.2</v>
          </cell>
          <cell r="Y568">
            <v>71</v>
          </cell>
          <cell r="Z568">
            <v>-15.6</v>
          </cell>
          <cell r="AA568">
            <v>81.099999999999994</v>
          </cell>
          <cell r="AB568">
            <v>94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100.4</v>
          </cell>
          <cell r="D569">
            <v>14.4</v>
          </cell>
          <cell r="E569">
            <v>123</v>
          </cell>
          <cell r="F569">
            <v>14.4</v>
          </cell>
          <cell r="G569">
            <v>139.80000000000001</v>
          </cell>
          <cell r="H569">
            <v>14.2</v>
          </cell>
          <cell r="I569">
            <v>73.400000000000006</v>
          </cell>
          <cell r="J569">
            <v>-15.3</v>
          </cell>
          <cell r="K569">
            <v>77.7</v>
          </cell>
          <cell r="L569">
            <v>-17</v>
          </cell>
          <cell r="M569">
            <v>44.5</v>
          </cell>
          <cell r="N569">
            <v>11</v>
          </cell>
          <cell r="O569">
            <v>85.2</v>
          </cell>
          <cell r="P569">
            <v>-20.7</v>
          </cell>
          <cell r="Q569" t="str">
            <v>-</v>
          </cell>
          <cell r="R569" t="str">
            <v>-</v>
          </cell>
          <cell r="S569">
            <v>7.0000000000000007E-2</v>
          </cell>
          <cell r="T569">
            <v>7.0000000000000007E-2</v>
          </cell>
          <cell r="U569">
            <v>9.99</v>
          </cell>
          <cell r="V569">
            <v>9.76</v>
          </cell>
          <cell r="W569">
            <v>95.6</v>
          </cell>
          <cell r="X569">
            <v>10.6</v>
          </cell>
          <cell r="Y569">
            <v>117.1</v>
          </cell>
          <cell r="Z569">
            <v>10.7</v>
          </cell>
          <cell r="AA569">
            <v>54.3</v>
          </cell>
          <cell r="AB569">
            <v>17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102.2</v>
          </cell>
          <cell r="D582">
            <v>-3.6</v>
          </cell>
          <cell r="E582">
            <v>104.8</v>
          </cell>
          <cell r="F582">
            <v>-3.9</v>
          </cell>
          <cell r="G582">
            <v>104.8</v>
          </cell>
          <cell r="H582">
            <v>-2.9</v>
          </cell>
          <cell r="I582">
            <v>98.5</v>
          </cell>
          <cell r="J582">
            <v>-5.7</v>
          </cell>
          <cell r="K582">
            <v>98.3</v>
          </cell>
          <cell r="L582">
            <v>-5.8</v>
          </cell>
          <cell r="M582">
            <v>111.8</v>
          </cell>
          <cell r="N582">
            <v>0</v>
          </cell>
          <cell r="O582">
            <v>103</v>
          </cell>
          <cell r="P582">
            <v>16.5</v>
          </cell>
          <cell r="Q582" t="str">
            <v>-</v>
          </cell>
          <cell r="R582" t="str">
            <v>-</v>
          </cell>
          <cell r="S582">
            <v>3.42</v>
          </cell>
          <cell r="T582">
            <v>0.34</v>
          </cell>
          <cell r="U582">
            <v>2.58</v>
          </cell>
          <cell r="V582">
            <v>-0.76</v>
          </cell>
          <cell r="W582">
            <v>97.3</v>
          </cell>
          <cell r="X582">
            <v>-6.7</v>
          </cell>
          <cell r="Y582">
            <v>99.8</v>
          </cell>
          <cell r="Z582">
            <v>-7.1</v>
          </cell>
          <cell r="AA582">
            <v>103.9</v>
          </cell>
          <cell r="AB582">
            <v>-39.1</v>
          </cell>
          <cell r="AC582">
            <v>23.1</v>
          </cell>
          <cell r="AD582">
            <v>110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98.2</v>
          </cell>
          <cell r="D584">
            <v>-18.7</v>
          </cell>
          <cell r="E584">
            <v>99.5</v>
          </cell>
          <cell r="F584">
            <v>-18.600000000000001</v>
          </cell>
          <cell r="G584">
            <v>98.5</v>
          </cell>
          <cell r="H584">
            <v>-18.3</v>
          </cell>
          <cell r="I584">
            <v>99.9</v>
          </cell>
          <cell r="J584">
            <v>-10.1</v>
          </cell>
          <cell r="K584">
            <v>99.4</v>
          </cell>
          <cell r="L584">
            <v>-9.5</v>
          </cell>
          <cell r="M584">
            <v>233.3</v>
          </cell>
          <cell r="N584">
            <v>-50</v>
          </cell>
          <cell r="O584">
            <v>49.8</v>
          </cell>
          <cell r="P584">
            <v>63.8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0.21</v>
          </cell>
          <cell r="V584">
            <v>0.21</v>
          </cell>
          <cell r="W584">
            <v>93.5</v>
          </cell>
          <cell r="X584">
            <v>-21.4</v>
          </cell>
          <cell r="Y584">
            <v>94.8</v>
          </cell>
          <cell r="Z584">
            <v>-21.3</v>
          </cell>
          <cell r="AA584">
            <v>245.9</v>
          </cell>
          <cell r="AB584">
            <v>-32.6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96.5</v>
          </cell>
          <cell r="D585">
            <v>-5</v>
          </cell>
          <cell r="E585">
            <v>99.3</v>
          </cell>
          <cell r="F585">
            <v>-5.7</v>
          </cell>
          <cell r="G585">
            <v>100</v>
          </cell>
          <cell r="H585">
            <v>-4.4000000000000004</v>
          </cell>
          <cell r="I585">
            <v>95.3</v>
          </cell>
          <cell r="J585">
            <v>-4.0999999999999996</v>
          </cell>
          <cell r="K585">
            <v>96.4</v>
          </cell>
          <cell r="L585">
            <v>-3.5</v>
          </cell>
          <cell r="M585">
            <v>58.8</v>
          </cell>
          <cell r="N585">
            <v>-28.6</v>
          </cell>
          <cell r="O585">
            <v>96.8</v>
          </cell>
          <cell r="P585">
            <v>16.899999999999999</v>
          </cell>
          <cell r="Q585" t="str">
            <v>-</v>
          </cell>
          <cell r="R585" t="str">
            <v>-</v>
          </cell>
          <cell r="S585">
            <v>0.68</v>
          </cell>
          <cell r="T585">
            <v>-2.97</v>
          </cell>
          <cell r="U585">
            <v>3.46</v>
          </cell>
          <cell r="V585">
            <v>1.07</v>
          </cell>
          <cell r="W585">
            <v>91.9</v>
          </cell>
          <cell r="X585">
            <v>-8.1</v>
          </cell>
          <cell r="Y585">
            <v>94.6</v>
          </cell>
          <cell r="Z585">
            <v>-8.6999999999999993</v>
          </cell>
          <cell r="AA585">
            <v>65.3</v>
          </cell>
          <cell r="AB585">
            <v>-51.5</v>
          </cell>
          <cell r="AC585">
            <v>29</v>
          </cell>
          <cell r="AD585">
            <v>171</v>
          </cell>
        </row>
        <row r="586">
          <cell r="B586" t="str">
            <v>電気・ガス・熱供給・水道業</v>
          </cell>
          <cell r="C586">
            <v>74.099999999999994</v>
          </cell>
          <cell r="D586">
            <v>-13.1</v>
          </cell>
          <cell r="E586">
            <v>81.900000000000006</v>
          </cell>
          <cell r="F586">
            <v>-13.1</v>
          </cell>
          <cell r="G586">
            <v>82.2</v>
          </cell>
          <cell r="H586">
            <v>-13</v>
          </cell>
          <cell r="I586">
            <v>93.6</v>
          </cell>
          <cell r="J586">
            <v>-1</v>
          </cell>
          <cell r="K586">
            <v>93.9</v>
          </cell>
          <cell r="L586">
            <v>-0.7</v>
          </cell>
          <cell r="M586">
            <v>25</v>
          </cell>
          <cell r="N586">
            <v>-66.7</v>
          </cell>
          <cell r="O586">
            <v>166.3</v>
          </cell>
          <cell r="P586">
            <v>-31.3</v>
          </cell>
          <cell r="Q586" t="str">
            <v>-</v>
          </cell>
          <cell r="R586" t="str">
            <v>-</v>
          </cell>
          <cell r="S586">
            <v>2.6</v>
          </cell>
          <cell r="T586">
            <v>-0.53</v>
          </cell>
          <cell r="U586">
            <v>0</v>
          </cell>
          <cell r="V586">
            <v>0</v>
          </cell>
          <cell r="W586">
            <v>70.599999999999994</v>
          </cell>
          <cell r="X586">
            <v>-16</v>
          </cell>
          <cell r="Y586">
            <v>78</v>
          </cell>
          <cell r="Z586">
            <v>-15.9</v>
          </cell>
          <cell r="AA586">
            <v>15.4</v>
          </cell>
          <cell r="AB586">
            <v>-56.9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93</v>
          </cell>
          <cell r="D587">
            <v>5.2</v>
          </cell>
          <cell r="E587">
            <v>94.2</v>
          </cell>
          <cell r="F587">
            <v>5.4</v>
          </cell>
          <cell r="G587">
            <v>95.2</v>
          </cell>
          <cell r="H587">
            <v>20.2</v>
          </cell>
          <cell r="I587">
            <v>92.1</v>
          </cell>
          <cell r="J587">
            <v>18.2</v>
          </cell>
          <cell r="K587">
            <v>90.6</v>
          </cell>
          <cell r="L587">
            <v>26.9</v>
          </cell>
          <cell r="M587">
            <v>200</v>
          </cell>
          <cell r="N587">
            <v>-63.4</v>
          </cell>
          <cell r="O587">
            <v>13.3</v>
          </cell>
          <cell r="P587">
            <v>5.6</v>
          </cell>
          <cell r="Q587" t="str">
            <v>-</v>
          </cell>
          <cell r="R587" t="str">
            <v>-</v>
          </cell>
          <cell r="S587">
            <v>7.74</v>
          </cell>
          <cell r="T587">
            <v>7.74</v>
          </cell>
          <cell r="U587">
            <v>11.9</v>
          </cell>
          <cell r="V587">
            <v>-2.63</v>
          </cell>
          <cell r="W587">
            <v>88.6</v>
          </cell>
          <cell r="X587">
            <v>1.8</v>
          </cell>
          <cell r="Y587">
            <v>89.7</v>
          </cell>
          <cell r="Z587">
            <v>1.9</v>
          </cell>
          <cell r="AA587">
            <v>48.9</v>
          </cell>
          <cell r="AB587">
            <v>-90.9</v>
          </cell>
          <cell r="AC587">
            <v>18.600000000000001</v>
          </cell>
          <cell r="AD587">
            <v>1.6</v>
          </cell>
        </row>
        <row r="588">
          <cell r="B588" t="str">
            <v>運輸業，郵便業</v>
          </cell>
          <cell r="C588">
            <v>80.8</v>
          </cell>
          <cell r="D588">
            <v>-24</v>
          </cell>
          <cell r="E588">
            <v>82.9</v>
          </cell>
          <cell r="F588">
            <v>-23.9</v>
          </cell>
          <cell r="G588">
            <v>89.4</v>
          </cell>
          <cell r="H588">
            <v>-20.9</v>
          </cell>
          <cell r="I588">
            <v>64.8</v>
          </cell>
          <cell r="J588">
            <v>-38.1</v>
          </cell>
          <cell r="K588">
            <v>68.099999999999994</v>
          </cell>
          <cell r="L588">
            <v>-35.5</v>
          </cell>
          <cell r="M588">
            <v>0</v>
          </cell>
          <cell r="N588">
            <v>-100</v>
          </cell>
          <cell r="O588">
            <v>59.5</v>
          </cell>
          <cell r="P588">
            <v>-22.9</v>
          </cell>
          <cell r="Q588" t="str">
            <v>-</v>
          </cell>
          <cell r="R588" t="str">
            <v>-</v>
          </cell>
          <cell r="S588">
            <v>0.79</v>
          </cell>
          <cell r="T588">
            <v>0.79</v>
          </cell>
          <cell r="U588">
            <v>0.79</v>
          </cell>
          <cell r="V588">
            <v>0.79</v>
          </cell>
          <cell r="W588">
            <v>77</v>
          </cell>
          <cell r="X588">
            <v>-26.4</v>
          </cell>
          <cell r="Y588">
            <v>79</v>
          </cell>
          <cell r="Z588">
            <v>-26.3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112.9</v>
          </cell>
          <cell r="D589">
            <v>3.9</v>
          </cell>
          <cell r="E589">
            <v>114.2</v>
          </cell>
          <cell r="F589">
            <v>3.5</v>
          </cell>
          <cell r="G589">
            <v>113</v>
          </cell>
          <cell r="H589">
            <v>3.3</v>
          </cell>
          <cell r="I589">
            <v>98.8</v>
          </cell>
          <cell r="J589">
            <v>-1.3</v>
          </cell>
          <cell r="K589">
            <v>97.4</v>
          </cell>
          <cell r="L589">
            <v>-2.2000000000000002</v>
          </cell>
          <cell r="M589">
            <v>186.7</v>
          </cell>
          <cell r="N589">
            <v>40.1</v>
          </cell>
          <cell r="O589">
            <v>119.4</v>
          </cell>
          <cell r="P589">
            <v>21.3</v>
          </cell>
          <cell r="Q589" t="str">
            <v>-</v>
          </cell>
          <cell r="R589" t="str">
            <v>-</v>
          </cell>
          <cell r="S589">
            <v>4.68</v>
          </cell>
          <cell r="T589">
            <v>3.68</v>
          </cell>
          <cell r="U589">
            <v>1.72</v>
          </cell>
          <cell r="V589">
            <v>-1.99</v>
          </cell>
          <cell r="W589">
            <v>107.5</v>
          </cell>
          <cell r="X589">
            <v>0.5</v>
          </cell>
          <cell r="Y589">
            <v>108.8</v>
          </cell>
          <cell r="Z589">
            <v>0.2</v>
          </cell>
          <cell r="AA589">
            <v>210.1</v>
          </cell>
          <cell r="AB589">
            <v>18.899999999999999</v>
          </cell>
          <cell r="AC589">
            <v>36.6</v>
          </cell>
          <cell r="AD589">
            <v>215.5</v>
          </cell>
        </row>
        <row r="590">
          <cell r="B590" t="str">
            <v>金融業，保険業</v>
          </cell>
          <cell r="C590">
            <v>104.6</v>
          </cell>
          <cell r="D590">
            <v>5.0999999999999996</v>
          </cell>
          <cell r="E590">
            <v>106.5</v>
          </cell>
          <cell r="F590">
            <v>5</v>
          </cell>
          <cell r="G590">
            <v>108</v>
          </cell>
          <cell r="H590">
            <v>11.5</v>
          </cell>
          <cell r="I590">
            <v>102</v>
          </cell>
          <cell r="J590">
            <v>42.1</v>
          </cell>
          <cell r="K590">
            <v>103.5</v>
          </cell>
          <cell r="L590">
            <v>53.6</v>
          </cell>
          <cell r="M590">
            <v>9.1</v>
          </cell>
          <cell r="N590">
            <v>-96.7</v>
          </cell>
          <cell r="O590">
            <v>204.4</v>
          </cell>
          <cell r="P590">
            <v>60.4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-9.1999999999999993</v>
          </cell>
          <cell r="W590">
            <v>99.6</v>
          </cell>
          <cell r="X590">
            <v>1.7</v>
          </cell>
          <cell r="Y590">
            <v>101.4</v>
          </cell>
          <cell r="Z590">
            <v>1.6</v>
          </cell>
          <cell r="AA590">
            <v>5.0999999999999996</v>
          </cell>
          <cell r="AB590">
            <v>-98.8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148</v>
          </cell>
          <cell r="D591">
            <v>-1.5</v>
          </cell>
          <cell r="E591">
            <v>147.1</v>
          </cell>
          <cell r="F591">
            <v>-2.2999999999999998</v>
          </cell>
          <cell r="G591">
            <v>151.6</v>
          </cell>
          <cell r="H591">
            <v>-2.2000000000000002</v>
          </cell>
          <cell r="I591">
            <v>78.400000000000006</v>
          </cell>
          <cell r="J591">
            <v>-39.799999999999997</v>
          </cell>
          <cell r="K591">
            <v>79.599999999999994</v>
          </cell>
          <cell r="L591">
            <v>-39</v>
          </cell>
          <cell r="M591">
            <v>0</v>
          </cell>
          <cell r="N591">
            <v>-100</v>
          </cell>
          <cell r="O591">
            <v>102.9</v>
          </cell>
          <cell r="P591">
            <v>185</v>
          </cell>
          <cell r="Q591" t="str">
            <v>-</v>
          </cell>
          <cell r="R591" t="str">
            <v>-</v>
          </cell>
          <cell r="S591">
            <v>0</v>
          </cell>
          <cell r="T591">
            <v>-1.52</v>
          </cell>
          <cell r="U591">
            <v>2.65</v>
          </cell>
          <cell r="V591">
            <v>-0.55000000000000004</v>
          </cell>
          <cell r="W591">
            <v>141</v>
          </cell>
          <cell r="X591">
            <v>-4.5999999999999996</v>
          </cell>
          <cell r="Y591">
            <v>140.1</v>
          </cell>
          <cell r="Z591">
            <v>-5.5</v>
          </cell>
          <cell r="AA591">
            <v>0</v>
          </cell>
          <cell r="AB591">
            <v>-100</v>
          </cell>
          <cell r="AC591">
            <v>156.30000000000001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92.6</v>
          </cell>
          <cell r="D592">
            <v>7.9</v>
          </cell>
          <cell r="E592">
            <v>97.6</v>
          </cell>
          <cell r="F592">
            <v>6.7</v>
          </cell>
          <cell r="G592">
            <v>99.7</v>
          </cell>
          <cell r="H592">
            <v>8.6</v>
          </cell>
          <cell r="I592">
            <v>93.2</v>
          </cell>
          <cell r="J592">
            <v>14.6</v>
          </cell>
          <cell r="K592">
            <v>90.7</v>
          </cell>
          <cell r="L592">
            <v>12</v>
          </cell>
          <cell r="M592">
            <v>204</v>
          </cell>
          <cell r="N592">
            <v>112.5</v>
          </cell>
          <cell r="O592">
            <v>63.6</v>
          </cell>
          <cell r="P592">
            <v>-37.799999999999997</v>
          </cell>
          <cell r="Q592" t="str">
            <v>-</v>
          </cell>
          <cell r="R592" t="str">
            <v>-</v>
          </cell>
          <cell r="S592">
            <v>0.25</v>
          </cell>
          <cell r="T592">
            <v>-12.46</v>
          </cell>
          <cell r="U592">
            <v>0.12</v>
          </cell>
          <cell r="V592">
            <v>-13.18</v>
          </cell>
          <cell r="W592">
            <v>88.2</v>
          </cell>
          <cell r="X592">
            <v>4.5</v>
          </cell>
          <cell r="Y592">
            <v>93</v>
          </cell>
          <cell r="Z592">
            <v>3.2</v>
          </cell>
          <cell r="AA592">
            <v>4.0999999999999996</v>
          </cell>
          <cell r="AB592">
            <v>-94.7</v>
          </cell>
          <cell r="AC592">
            <v>6.6</v>
          </cell>
          <cell r="AD592">
            <v>0</v>
          </cell>
        </row>
        <row r="593">
          <cell r="B593" t="str">
            <v>宿泊業，飲食サービス業</v>
          </cell>
          <cell r="C593">
            <v>107.9</v>
          </cell>
          <cell r="D593">
            <v>-4.0999999999999996</v>
          </cell>
          <cell r="E593">
            <v>108.7</v>
          </cell>
          <cell r="F593">
            <v>-4</v>
          </cell>
          <cell r="G593">
            <v>107.7</v>
          </cell>
          <cell r="H593">
            <v>-4.8</v>
          </cell>
          <cell r="I593">
            <v>103.9</v>
          </cell>
          <cell r="J593">
            <v>-12.5</v>
          </cell>
          <cell r="K593">
            <v>101.8</v>
          </cell>
          <cell r="L593">
            <v>-13.9</v>
          </cell>
          <cell r="M593">
            <v>207.1</v>
          </cell>
          <cell r="N593">
            <v>38.1</v>
          </cell>
          <cell r="O593">
            <v>104.2</v>
          </cell>
          <cell r="P593">
            <v>27.5</v>
          </cell>
          <cell r="Q593" t="str">
            <v>-</v>
          </cell>
          <cell r="R593" t="str">
            <v>-</v>
          </cell>
          <cell r="S593">
            <v>4.51</v>
          </cell>
          <cell r="T593">
            <v>-1.75</v>
          </cell>
          <cell r="U593">
            <v>1.97</v>
          </cell>
          <cell r="V593">
            <v>-2.8</v>
          </cell>
          <cell r="W593">
            <v>102.8</v>
          </cell>
          <cell r="X593">
            <v>-7.1</v>
          </cell>
          <cell r="Y593">
            <v>103.5</v>
          </cell>
          <cell r="Z593">
            <v>-7.1</v>
          </cell>
          <cell r="AA593">
            <v>160</v>
          </cell>
          <cell r="AB593">
            <v>35.1</v>
          </cell>
          <cell r="AC593">
            <v>1</v>
          </cell>
          <cell r="AD593">
            <v>-68.8</v>
          </cell>
        </row>
        <row r="594">
          <cell r="B594" t="str">
            <v>生活関連サービス業，娯楽業</v>
          </cell>
          <cell r="C594">
            <v>85.6</v>
          </cell>
          <cell r="D594">
            <v>-34.799999999999997</v>
          </cell>
          <cell r="E594">
            <v>84.6</v>
          </cell>
          <cell r="F594">
            <v>-35.6</v>
          </cell>
          <cell r="G594">
            <v>86.4</v>
          </cell>
          <cell r="H594">
            <v>-34.299999999999997</v>
          </cell>
          <cell r="I594">
            <v>80.400000000000006</v>
          </cell>
          <cell r="J594">
            <v>-40.799999999999997</v>
          </cell>
          <cell r="K594">
            <v>79.400000000000006</v>
          </cell>
          <cell r="L594">
            <v>-40.4</v>
          </cell>
          <cell r="M594">
            <v>175</v>
          </cell>
          <cell r="N594">
            <v>-54.8</v>
          </cell>
          <cell r="O594">
            <v>55.5</v>
          </cell>
          <cell r="P594">
            <v>-13.6</v>
          </cell>
          <cell r="Q594" t="str">
            <v>-</v>
          </cell>
          <cell r="R594" t="str">
            <v>-</v>
          </cell>
          <cell r="S594">
            <v>4.9800000000000004</v>
          </cell>
          <cell r="T594">
            <v>-1.96</v>
          </cell>
          <cell r="U594">
            <v>3.91</v>
          </cell>
          <cell r="V594">
            <v>0.64</v>
          </cell>
          <cell r="W594">
            <v>81.5</v>
          </cell>
          <cell r="X594">
            <v>-36.9</v>
          </cell>
          <cell r="Y594">
            <v>80.599999999999994</v>
          </cell>
          <cell r="Z594">
            <v>-37.6</v>
          </cell>
          <cell r="AA594">
            <v>31.5</v>
          </cell>
          <cell r="AB594">
            <v>-75.2</v>
          </cell>
          <cell r="AC594">
            <v>252.6</v>
          </cell>
          <cell r="AD594">
            <v>354.3</v>
          </cell>
        </row>
        <row r="595">
          <cell r="B595" t="str">
            <v>教育，学習支援業</v>
          </cell>
          <cell r="C595">
            <v>148.69999999999999</v>
          </cell>
          <cell r="D595">
            <v>15.8</v>
          </cell>
          <cell r="E595">
            <v>153.4</v>
          </cell>
          <cell r="F595">
            <v>15.8</v>
          </cell>
          <cell r="G595">
            <v>153.9</v>
          </cell>
          <cell r="H595">
            <v>16</v>
          </cell>
          <cell r="I595">
            <v>158.30000000000001</v>
          </cell>
          <cell r="J595">
            <v>5.7</v>
          </cell>
          <cell r="K595">
            <v>158.80000000000001</v>
          </cell>
          <cell r="L595">
            <v>5.9</v>
          </cell>
          <cell r="M595">
            <v>50</v>
          </cell>
          <cell r="N595">
            <v>-33.299999999999997</v>
          </cell>
          <cell r="O595">
            <v>97.5</v>
          </cell>
          <cell r="P595">
            <v>10.7</v>
          </cell>
          <cell r="Q595" t="str">
            <v>-</v>
          </cell>
          <cell r="R595" t="str">
            <v>-</v>
          </cell>
          <cell r="S595">
            <v>6.56</v>
          </cell>
          <cell r="T595">
            <v>2.4</v>
          </cell>
          <cell r="U595">
            <v>2.98</v>
          </cell>
          <cell r="V595">
            <v>1.42</v>
          </cell>
          <cell r="W595">
            <v>141.6</v>
          </cell>
          <cell r="X595">
            <v>12</v>
          </cell>
          <cell r="Y595">
            <v>146.1</v>
          </cell>
          <cell r="Z595">
            <v>12</v>
          </cell>
          <cell r="AA595">
            <v>67.900000000000006</v>
          </cell>
          <cell r="AB595">
            <v>-27.9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88</v>
          </cell>
          <cell r="D596">
            <v>-8.5</v>
          </cell>
          <cell r="E596">
            <v>92.5</v>
          </cell>
          <cell r="F596">
            <v>-9.3000000000000007</v>
          </cell>
          <cell r="G596">
            <v>92.6</v>
          </cell>
          <cell r="H596">
            <v>-5.9</v>
          </cell>
          <cell r="I596">
            <v>96.6</v>
          </cell>
          <cell r="J596">
            <v>-0.9</v>
          </cell>
          <cell r="K596">
            <v>97.2</v>
          </cell>
          <cell r="L596">
            <v>-0.9</v>
          </cell>
          <cell r="M596">
            <v>53.8</v>
          </cell>
          <cell r="N596">
            <v>0</v>
          </cell>
          <cell r="O596">
            <v>99.8</v>
          </cell>
          <cell r="P596">
            <v>10.5</v>
          </cell>
          <cell r="Q596" t="str">
            <v>-</v>
          </cell>
          <cell r="R596" t="str">
            <v>-</v>
          </cell>
          <cell r="S596">
            <v>1.6</v>
          </cell>
          <cell r="T596">
            <v>-0.45</v>
          </cell>
          <cell r="U596">
            <v>3.43</v>
          </cell>
          <cell r="V596">
            <v>2.1</v>
          </cell>
          <cell r="W596">
            <v>83.8</v>
          </cell>
          <cell r="X596">
            <v>-11.5</v>
          </cell>
          <cell r="Y596">
            <v>88.1</v>
          </cell>
          <cell r="Z596">
            <v>-12.3</v>
          </cell>
          <cell r="AA596">
            <v>86.3</v>
          </cell>
          <cell r="AB596">
            <v>-70.400000000000006</v>
          </cell>
          <cell r="AC596">
            <v>21.8</v>
          </cell>
          <cell r="AD596">
            <v>92.9</v>
          </cell>
        </row>
        <row r="597">
          <cell r="B597" t="str">
            <v>複合サービス事業</v>
          </cell>
          <cell r="C597">
            <v>111.2</v>
          </cell>
          <cell r="D597">
            <v>40.200000000000003</v>
          </cell>
          <cell r="E597">
            <v>118.6</v>
          </cell>
          <cell r="F597">
            <v>40</v>
          </cell>
          <cell r="G597">
            <v>122.1</v>
          </cell>
          <cell r="H597">
            <v>40.799999999999997</v>
          </cell>
          <cell r="I597">
            <v>112.5</v>
          </cell>
          <cell r="J597">
            <v>42.6</v>
          </cell>
          <cell r="K597">
            <v>115.2</v>
          </cell>
          <cell r="L597">
            <v>42.9</v>
          </cell>
          <cell r="M597">
            <v>12.9</v>
          </cell>
          <cell r="N597">
            <v>0</v>
          </cell>
          <cell r="O597">
            <v>194.1</v>
          </cell>
          <cell r="P597">
            <v>35.799999999999997</v>
          </cell>
          <cell r="Q597" t="str">
            <v>-</v>
          </cell>
          <cell r="R597" t="str">
            <v>-</v>
          </cell>
          <cell r="S597">
            <v>0</v>
          </cell>
          <cell r="T597">
            <v>-0.52</v>
          </cell>
          <cell r="U597">
            <v>0</v>
          </cell>
          <cell r="V597">
            <v>0</v>
          </cell>
          <cell r="W597">
            <v>105.9</v>
          </cell>
          <cell r="X597">
            <v>35.6</v>
          </cell>
          <cell r="Y597">
            <v>113</v>
          </cell>
          <cell r="Z597">
            <v>35.5</v>
          </cell>
          <cell r="AA597">
            <v>1.5</v>
          </cell>
          <cell r="AB597">
            <v>-91.4</v>
          </cell>
          <cell r="AC597">
            <v>0.9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92.3</v>
          </cell>
          <cell r="D598">
            <v>0.5</v>
          </cell>
          <cell r="E598">
            <v>95.3</v>
          </cell>
          <cell r="F598">
            <v>1.1000000000000001</v>
          </cell>
          <cell r="G598">
            <v>95.7</v>
          </cell>
          <cell r="H598">
            <v>1.7</v>
          </cell>
          <cell r="I598">
            <v>91.6</v>
          </cell>
          <cell r="J598">
            <v>-1.1000000000000001</v>
          </cell>
          <cell r="K598">
            <v>92.7</v>
          </cell>
          <cell r="L598">
            <v>0.1</v>
          </cell>
          <cell r="M598">
            <v>58.1</v>
          </cell>
          <cell r="N598">
            <v>-37.9</v>
          </cell>
          <cell r="O598">
            <v>110.8</v>
          </cell>
          <cell r="P598">
            <v>12</v>
          </cell>
          <cell r="Q598" t="str">
            <v>-</v>
          </cell>
          <cell r="R598" t="str">
            <v>-</v>
          </cell>
          <cell r="S598">
            <v>4.2699999999999996</v>
          </cell>
          <cell r="T598">
            <v>1.1299999999999999</v>
          </cell>
          <cell r="U598">
            <v>4.4800000000000004</v>
          </cell>
          <cell r="V598">
            <v>-1.02</v>
          </cell>
          <cell r="W598">
            <v>87.9</v>
          </cell>
          <cell r="X598">
            <v>-2.8</v>
          </cell>
          <cell r="Y598">
            <v>90.8</v>
          </cell>
          <cell r="Z598">
            <v>-2.2000000000000002</v>
          </cell>
          <cell r="AA598">
            <v>84.8</v>
          </cell>
          <cell r="AB598">
            <v>-15.9</v>
          </cell>
          <cell r="AC598">
            <v>0.1</v>
          </cell>
          <cell r="AD598">
            <v>-99.3</v>
          </cell>
        </row>
        <row r="599">
          <cell r="B599" t="str">
            <v>食料品・たばこ</v>
          </cell>
          <cell r="C599">
            <v>88.2</v>
          </cell>
          <cell r="D599">
            <v>-14.9</v>
          </cell>
          <cell r="E599">
            <v>90.2</v>
          </cell>
          <cell r="F599">
            <v>-16.2</v>
          </cell>
          <cell r="G599">
            <v>91.8</v>
          </cell>
          <cell r="H599">
            <v>-15</v>
          </cell>
          <cell r="I599">
            <v>87.3</v>
          </cell>
          <cell r="J599">
            <v>-13.2</v>
          </cell>
          <cell r="K599">
            <v>89.7</v>
          </cell>
          <cell r="L599">
            <v>-12.4</v>
          </cell>
          <cell r="M599">
            <v>32.6</v>
          </cell>
          <cell r="N599">
            <v>-44.5</v>
          </cell>
          <cell r="O599">
            <v>104.4</v>
          </cell>
          <cell r="P599">
            <v>11.9</v>
          </cell>
          <cell r="Q599" t="str">
            <v>-</v>
          </cell>
          <cell r="R599" t="str">
            <v>-</v>
          </cell>
          <cell r="S599">
            <v>0.63</v>
          </cell>
          <cell r="T599">
            <v>-3.05</v>
          </cell>
          <cell r="U599">
            <v>4</v>
          </cell>
          <cell r="V599">
            <v>1.34</v>
          </cell>
          <cell r="W599">
            <v>84</v>
          </cell>
          <cell r="X599">
            <v>-17.7</v>
          </cell>
          <cell r="Y599">
            <v>85.9</v>
          </cell>
          <cell r="Z599">
            <v>-19</v>
          </cell>
          <cell r="AA599">
            <v>32.1</v>
          </cell>
          <cell r="AB599">
            <v>-67.7</v>
          </cell>
          <cell r="AC599">
            <v>25.6</v>
          </cell>
          <cell r="AD599">
            <v>0</v>
          </cell>
        </row>
        <row r="600">
          <cell r="B600" t="str">
            <v>繊維工業</v>
          </cell>
          <cell r="C600">
            <v>103.6</v>
          </cell>
          <cell r="D600">
            <v>78</v>
          </cell>
          <cell r="E600">
            <v>110.7</v>
          </cell>
          <cell r="F600">
            <v>78.3</v>
          </cell>
          <cell r="G600">
            <v>111.3</v>
          </cell>
          <cell r="H600">
            <v>77.8</v>
          </cell>
          <cell r="I600">
            <v>100.9</v>
          </cell>
          <cell r="J600">
            <v>58.4</v>
          </cell>
          <cell r="K600">
            <v>101.3</v>
          </cell>
          <cell r="L600">
            <v>58.3</v>
          </cell>
          <cell r="M600">
            <v>20</v>
          </cell>
          <cell r="N600">
            <v>0</v>
          </cell>
          <cell r="O600">
            <v>60.9</v>
          </cell>
          <cell r="P600">
            <v>258.2</v>
          </cell>
          <cell r="Q600" t="str">
            <v>-</v>
          </cell>
          <cell r="R600" t="str">
            <v>-</v>
          </cell>
          <cell r="S600">
            <v>1.1499999999999999</v>
          </cell>
          <cell r="T600">
            <v>1.1499999999999999</v>
          </cell>
          <cell r="U600">
            <v>7.16</v>
          </cell>
          <cell r="V600">
            <v>7.16</v>
          </cell>
          <cell r="W600">
            <v>98.7</v>
          </cell>
          <cell r="X600">
            <v>72.3</v>
          </cell>
          <cell r="Y600">
            <v>105.4</v>
          </cell>
          <cell r="Z600">
            <v>72.5</v>
          </cell>
          <cell r="AA600">
            <v>28.3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204.1</v>
          </cell>
          <cell r="D601">
            <v>26.2</v>
          </cell>
          <cell r="E601">
            <v>210.5</v>
          </cell>
          <cell r="F601">
            <v>26.5</v>
          </cell>
          <cell r="G601">
            <v>213.1</v>
          </cell>
          <cell r="H601">
            <v>25.4</v>
          </cell>
          <cell r="I601">
            <v>181</v>
          </cell>
          <cell r="J601">
            <v>29.8</v>
          </cell>
          <cell r="K601">
            <v>178.2</v>
          </cell>
          <cell r="L601">
            <v>25.7</v>
          </cell>
          <cell r="M601">
            <v>345.5</v>
          </cell>
          <cell r="N601">
            <v>0</v>
          </cell>
          <cell r="O601">
            <v>286</v>
          </cell>
          <cell r="P601">
            <v>313.89999999999998</v>
          </cell>
          <cell r="Q601" t="str">
            <v>-</v>
          </cell>
          <cell r="R601" t="str">
            <v>-</v>
          </cell>
          <cell r="S601">
            <v>0.9</v>
          </cell>
          <cell r="T601">
            <v>-2.17</v>
          </cell>
          <cell r="U601">
            <v>0</v>
          </cell>
          <cell r="V601">
            <v>0</v>
          </cell>
          <cell r="W601">
            <v>194.4</v>
          </cell>
          <cell r="X601">
            <v>22.1</v>
          </cell>
          <cell r="Y601">
            <v>200.5</v>
          </cell>
          <cell r="Z601">
            <v>22.4</v>
          </cell>
          <cell r="AA601">
            <v>89.8</v>
          </cell>
          <cell r="AB601">
            <v>0</v>
          </cell>
          <cell r="AC601">
            <v>1.2</v>
          </cell>
          <cell r="AD601">
            <v>-79.7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68.7</v>
          </cell>
          <cell r="D603">
            <v>-39.9</v>
          </cell>
          <cell r="E603">
            <v>83.6</v>
          </cell>
          <cell r="F603">
            <v>-16.600000000000001</v>
          </cell>
          <cell r="G603">
            <v>83.5</v>
          </cell>
          <cell r="H603">
            <v>-16.7</v>
          </cell>
          <cell r="I603">
            <v>102.4</v>
          </cell>
          <cell r="J603">
            <v>21.2</v>
          </cell>
          <cell r="K603">
            <v>103</v>
          </cell>
          <cell r="L603">
            <v>21.2</v>
          </cell>
          <cell r="M603">
            <v>3.6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65.400000000000006</v>
          </cell>
          <cell r="X603">
            <v>-41.9</v>
          </cell>
          <cell r="Y603">
            <v>79.599999999999994</v>
          </cell>
          <cell r="Z603">
            <v>-19.3</v>
          </cell>
          <cell r="AA603">
            <v>16.899999999999999</v>
          </cell>
          <cell r="AB603">
            <v>275.60000000000002</v>
          </cell>
          <cell r="AC603">
            <v>0</v>
          </cell>
          <cell r="AD603">
            <v>-100</v>
          </cell>
        </row>
        <row r="604">
          <cell r="B604" t="str">
            <v>印刷・同関連業</v>
          </cell>
          <cell r="C604">
            <v>75.7</v>
          </cell>
          <cell r="D604">
            <v>32.799999999999997</v>
          </cell>
          <cell r="E604">
            <v>88.2</v>
          </cell>
          <cell r="F604">
            <v>32.6</v>
          </cell>
          <cell r="G604">
            <v>87.8</v>
          </cell>
          <cell r="H604">
            <v>28.9</v>
          </cell>
          <cell r="I604">
            <v>80.099999999999994</v>
          </cell>
          <cell r="J604">
            <v>26.7</v>
          </cell>
          <cell r="K604">
            <v>79</v>
          </cell>
          <cell r="L604">
            <v>22.3</v>
          </cell>
          <cell r="M604">
            <v>111.8</v>
          </cell>
          <cell r="N604">
            <v>1794.9</v>
          </cell>
          <cell r="O604">
            <v>81.7</v>
          </cell>
          <cell r="P604">
            <v>-67.5</v>
          </cell>
          <cell r="Q604" t="str">
            <v>-</v>
          </cell>
          <cell r="R604" t="str">
            <v>-</v>
          </cell>
          <cell r="S604">
            <v>0</v>
          </cell>
          <cell r="T604">
            <v>-3.07</v>
          </cell>
          <cell r="U604">
            <v>0</v>
          </cell>
          <cell r="V604">
            <v>-6.75</v>
          </cell>
          <cell r="W604">
            <v>72.099999999999994</v>
          </cell>
          <cell r="X604">
            <v>28.5</v>
          </cell>
          <cell r="Y604">
            <v>84</v>
          </cell>
          <cell r="Z604">
            <v>28.2</v>
          </cell>
          <cell r="AA604">
            <v>94.1</v>
          </cell>
          <cell r="AB604">
            <v>1171.5999999999999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113.7</v>
          </cell>
          <cell r="D605">
            <v>108.6</v>
          </cell>
          <cell r="E605">
            <v>123.4</v>
          </cell>
          <cell r="F605">
            <v>108.8</v>
          </cell>
          <cell r="G605">
            <v>125.9</v>
          </cell>
          <cell r="H605">
            <v>112</v>
          </cell>
          <cell r="I605">
            <v>91.8</v>
          </cell>
          <cell r="J605">
            <v>45.7</v>
          </cell>
          <cell r="K605">
            <v>92.4</v>
          </cell>
          <cell r="L605">
            <v>48.1</v>
          </cell>
          <cell r="M605">
            <v>9.1</v>
          </cell>
          <cell r="N605">
            <v>-91.7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108.3</v>
          </cell>
          <cell r="X605">
            <v>102.1</v>
          </cell>
          <cell r="Y605">
            <v>117.5</v>
          </cell>
          <cell r="Z605">
            <v>101.9</v>
          </cell>
          <cell r="AA605">
            <v>37.1</v>
          </cell>
          <cell r="AB605">
            <v>-11.7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123.6</v>
          </cell>
          <cell r="D606">
            <v>-19.899999999999999</v>
          </cell>
          <cell r="E606">
            <v>131.5</v>
          </cell>
          <cell r="F606">
            <v>-19.899999999999999</v>
          </cell>
          <cell r="G606">
            <v>128.9</v>
          </cell>
          <cell r="H606">
            <v>-15.3</v>
          </cell>
          <cell r="I606">
            <v>156.30000000000001</v>
          </cell>
          <cell r="J606">
            <v>-12.7</v>
          </cell>
          <cell r="K606">
            <v>155</v>
          </cell>
          <cell r="L606">
            <v>-9.6999999999999993</v>
          </cell>
          <cell r="M606">
            <v>283.3</v>
          </cell>
          <cell r="N606">
            <v>-73.400000000000006</v>
          </cell>
          <cell r="O606">
            <v>523.20000000000005</v>
          </cell>
          <cell r="P606">
            <v>351.8</v>
          </cell>
          <cell r="Q606" t="str">
            <v>-</v>
          </cell>
          <cell r="R606" t="str">
            <v>-</v>
          </cell>
          <cell r="S606">
            <v>1.78</v>
          </cell>
          <cell r="T606">
            <v>-20.440000000000001</v>
          </cell>
          <cell r="U606">
            <v>3.35</v>
          </cell>
          <cell r="V606">
            <v>3.35</v>
          </cell>
          <cell r="W606">
            <v>117.7</v>
          </cell>
          <cell r="X606">
            <v>-22.5</v>
          </cell>
          <cell r="Y606">
            <v>125.2</v>
          </cell>
          <cell r="Z606">
            <v>-22.5</v>
          </cell>
          <cell r="AA606">
            <v>446.1</v>
          </cell>
          <cell r="AB606">
            <v>-73.900000000000006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106.5</v>
          </cell>
          <cell r="D607">
            <v>-7.6</v>
          </cell>
          <cell r="E607">
            <v>117.2</v>
          </cell>
          <cell r="F607">
            <v>-7.4</v>
          </cell>
          <cell r="G607">
            <v>116</v>
          </cell>
          <cell r="H607">
            <v>-7</v>
          </cell>
          <cell r="I607">
            <v>103.3</v>
          </cell>
          <cell r="J607">
            <v>-11.3</v>
          </cell>
          <cell r="K607">
            <v>101.9</v>
          </cell>
          <cell r="L607">
            <v>-10.7</v>
          </cell>
          <cell r="M607">
            <v>242.9</v>
          </cell>
          <cell r="N607">
            <v>-34.6</v>
          </cell>
          <cell r="O607">
            <v>45.7</v>
          </cell>
          <cell r="P607">
            <v>-20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101.4</v>
          </cell>
          <cell r="X607">
            <v>-10.6</v>
          </cell>
          <cell r="Y607">
            <v>111.6</v>
          </cell>
          <cell r="Z607">
            <v>-10.4</v>
          </cell>
          <cell r="AA607">
            <v>239.7</v>
          </cell>
          <cell r="AB607">
            <v>-30.3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86.3</v>
          </cell>
          <cell r="D608">
            <v>12.4</v>
          </cell>
          <cell r="E608">
            <v>88.9</v>
          </cell>
          <cell r="F608">
            <v>12.2</v>
          </cell>
          <cell r="G608">
            <v>90.2</v>
          </cell>
          <cell r="H608">
            <v>10.8</v>
          </cell>
          <cell r="I608">
            <v>85.8</v>
          </cell>
          <cell r="J608">
            <v>39.700000000000003</v>
          </cell>
          <cell r="K608">
            <v>86.5</v>
          </cell>
          <cell r="L608">
            <v>38</v>
          </cell>
          <cell r="M608">
            <v>60</v>
          </cell>
          <cell r="N608">
            <v>351.1</v>
          </cell>
          <cell r="O608">
            <v>21.9</v>
          </cell>
          <cell r="P608">
            <v>-52.5</v>
          </cell>
          <cell r="Q608" t="str">
            <v>-</v>
          </cell>
          <cell r="R608" t="str">
            <v>-</v>
          </cell>
          <cell r="S608">
            <v>0</v>
          </cell>
          <cell r="T608">
            <v>-1</v>
          </cell>
          <cell r="U608">
            <v>2.04</v>
          </cell>
          <cell r="V608">
            <v>2.04</v>
          </cell>
          <cell r="W608">
            <v>82.2</v>
          </cell>
          <cell r="X608">
            <v>8.6999999999999993</v>
          </cell>
          <cell r="Y608">
            <v>84.7</v>
          </cell>
          <cell r="Z608">
            <v>8.6</v>
          </cell>
          <cell r="AA608">
            <v>52.3</v>
          </cell>
          <cell r="AB608">
            <v>412.7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125</v>
          </cell>
          <cell r="D611">
            <v>62.1</v>
          </cell>
          <cell r="E611">
            <v>126</v>
          </cell>
          <cell r="F611">
            <v>59.1</v>
          </cell>
          <cell r="G611">
            <v>120.6</v>
          </cell>
          <cell r="H611">
            <v>67.5</v>
          </cell>
          <cell r="I611">
            <v>116.1</v>
          </cell>
          <cell r="J611">
            <v>48.3</v>
          </cell>
          <cell r="K611">
            <v>110.1</v>
          </cell>
          <cell r="L611">
            <v>54.2</v>
          </cell>
          <cell r="M611">
            <v>2233.3000000000002</v>
          </cell>
          <cell r="N611">
            <v>-11.8</v>
          </cell>
          <cell r="O611">
            <v>684.3</v>
          </cell>
          <cell r="P611">
            <v>-8.8000000000000007</v>
          </cell>
          <cell r="Q611" t="str">
            <v>-</v>
          </cell>
          <cell r="R611" t="str">
            <v>-</v>
          </cell>
          <cell r="S611">
            <v>0</v>
          </cell>
          <cell r="T611">
            <v>0</v>
          </cell>
          <cell r="U611">
            <v>2.84</v>
          </cell>
          <cell r="V611">
            <v>1.53</v>
          </cell>
          <cell r="W611">
            <v>119</v>
          </cell>
          <cell r="X611">
            <v>56.8</v>
          </cell>
          <cell r="Y611">
            <v>120</v>
          </cell>
          <cell r="Z611">
            <v>53.8</v>
          </cell>
          <cell r="AA611">
            <v>457.6</v>
          </cell>
          <cell r="AB611">
            <v>-12</v>
          </cell>
          <cell r="AC611">
            <v>15.1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96</v>
          </cell>
          <cell r="D614">
            <v>-45.3</v>
          </cell>
          <cell r="E614">
            <v>104.7</v>
          </cell>
          <cell r="F614">
            <v>-45.3</v>
          </cell>
          <cell r="G614">
            <v>103.7</v>
          </cell>
          <cell r="H614">
            <v>-43.2</v>
          </cell>
          <cell r="I614">
            <v>96</v>
          </cell>
          <cell r="J614">
            <v>-44.3</v>
          </cell>
          <cell r="K614">
            <v>95.3</v>
          </cell>
          <cell r="L614">
            <v>-42.4</v>
          </cell>
          <cell r="M614">
            <v>0</v>
          </cell>
          <cell r="N614">
            <v>0</v>
          </cell>
          <cell r="O614">
            <v>37.1</v>
          </cell>
          <cell r="P614">
            <v>-28.1</v>
          </cell>
          <cell r="Q614" t="str">
            <v>-</v>
          </cell>
          <cell r="R614" t="str">
            <v>-</v>
          </cell>
          <cell r="S614">
            <v>0</v>
          </cell>
          <cell r="T614">
            <v>-92.68</v>
          </cell>
          <cell r="U614">
            <v>0</v>
          </cell>
          <cell r="V614">
            <v>-36.590000000000003</v>
          </cell>
          <cell r="W614">
            <v>91.4</v>
          </cell>
          <cell r="X614">
            <v>-47</v>
          </cell>
          <cell r="Y614">
            <v>99.7</v>
          </cell>
          <cell r="Z614">
            <v>-47.1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78.900000000000006</v>
          </cell>
          <cell r="D615">
            <v>-1.9</v>
          </cell>
          <cell r="E615">
            <v>81.099999999999994</v>
          </cell>
          <cell r="F615">
            <v>-1.8</v>
          </cell>
          <cell r="G615">
            <v>82</v>
          </cell>
          <cell r="H615">
            <v>-1.4</v>
          </cell>
          <cell r="I615">
            <v>89</v>
          </cell>
          <cell r="J615">
            <v>-5.4</v>
          </cell>
          <cell r="K615">
            <v>89.9</v>
          </cell>
          <cell r="L615">
            <v>-5</v>
          </cell>
          <cell r="M615">
            <v>23.1</v>
          </cell>
          <cell r="N615">
            <v>-57.1</v>
          </cell>
          <cell r="O615">
            <v>225.8</v>
          </cell>
          <cell r="P615">
            <v>35.5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1.85</v>
          </cell>
          <cell r="V615">
            <v>1.22</v>
          </cell>
          <cell r="W615">
            <v>75.099999999999994</v>
          </cell>
          <cell r="X615">
            <v>-5.0999999999999996</v>
          </cell>
          <cell r="Y615">
            <v>77.2</v>
          </cell>
          <cell r="Z615">
            <v>-5</v>
          </cell>
          <cell r="AA615">
            <v>24.6</v>
          </cell>
          <cell r="AB615">
            <v>-44.1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96.6</v>
          </cell>
          <cell r="D616">
            <v>35.9</v>
          </cell>
          <cell r="E616">
            <v>96.7</v>
          </cell>
          <cell r="F616">
            <v>35.799999999999997</v>
          </cell>
          <cell r="G616">
            <v>96.9</v>
          </cell>
          <cell r="H616">
            <v>37.6</v>
          </cell>
          <cell r="I616">
            <v>90.5</v>
          </cell>
          <cell r="J616">
            <v>23.6</v>
          </cell>
          <cell r="K616">
            <v>90.7</v>
          </cell>
          <cell r="L616">
            <v>24.8</v>
          </cell>
          <cell r="M616">
            <v>0</v>
          </cell>
          <cell r="N616">
            <v>-100</v>
          </cell>
          <cell r="O616">
            <v>5.7</v>
          </cell>
          <cell r="P616">
            <v>-59.3</v>
          </cell>
          <cell r="Q616" t="str">
            <v>-</v>
          </cell>
          <cell r="R616" t="str">
            <v>-</v>
          </cell>
          <cell r="S616">
            <v>0</v>
          </cell>
          <cell r="T616">
            <v>-1</v>
          </cell>
          <cell r="U616">
            <v>0</v>
          </cell>
          <cell r="V616">
            <v>-1</v>
          </cell>
          <cell r="W616">
            <v>92</v>
          </cell>
          <cell r="X616">
            <v>31.4</v>
          </cell>
          <cell r="Y616">
            <v>92.1</v>
          </cell>
          <cell r="Z616">
            <v>31.4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85.5</v>
          </cell>
          <cell r="D617">
            <v>-7</v>
          </cell>
          <cell r="E617">
            <v>96.8</v>
          </cell>
          <cell r="F617">
            <v>-6.5</v>
          </cell>
          <cell r="G617">
            <v>93</v>
          </cell>
          <cell r="H617">
            <v>-6.6</v>
          </cell>
          <cell r="I617">
            <v>106.6</v>
          </cell>
          <cell r="J617">
            <v>-18.100000000000001</v>
          </cell>
          <cell r="K617">
            <v>103.2</v>
          </cell>
          <cell r="L617">
            <v>-13</v>
          </cell>
          <cell r="M617">
            <v>311.8</v>
          </cell>
          <cell r="N617">
            <v>-62.4</v>
          </cell>
          <cell r="O617">
            <v>37.9</v>
          </cell>
          <cell r="P617">
            <v>-21.5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0</v>
          </cell>
          <cell r="V617">
            <v>-7.14</v>
          </cell>
          <cell r="W617">
            <v>81.400000000000006</v>
          </cell>
          <cell r="X617">
            <v>-10.1</v>
          </cell>
          <cell r="Y617">
            <v>92.2</v>
          </cell>
          <cell r="Z617">
            <v>-9.5</v>
          </cell>
          <cell r="AA617">
            <v>388.7</v>
          </cell>
          <cell r="AB617">
            <v>-3.2</v>
          </cell>
          <cell r="AC617">
            <v>0</v>
          </cell>
          <cell r="AD617">
            <v>-100</v>
          </cell>
        </row>
        <row r="618">
          <cell r="B618" t="str">
            <v>輸送用機械器具</v>
          </cell>
          <cell r="C618">
            <v>88.5</v>
          </cell>
          <cell r="D618">
            <v>8.3000000000000007</v>
          </cell>
          <cell r="E618">
            <v>92.1</v>
          </cell>
          <cell r="F618">
            <v>8.4</v>
          </cell>
          <cell r="G618">
            <v>93.9</v>
          </cell>
          <cell r="H618">
            <v>8.3000000000000007</v>
          </cell>
          <cell r="I618">
            <v>97.3</v>
          </cell>
          <cell r="J618">
            <v>5.6</v>
          </cell>
          <cell r="K618">
            <v>99.2</v>
          </cell>
          <cell r="L618">
            <v>5.6</v>
          </cell>
          <cell r="M618">
            <v>0</v>
          </cell>
          <cell r="N618">
            <v>0</v>
          </cell>
          <cell r="O618">
            <v>3.6</v>
          </cell>
          <cell r="P618">
            <v>-66.400000000000006</v>
          </cell>
          <cell r="Q618" t="str">
            <v>-</v>
          </cell>
          <cell r="R618" t="str">
            <v>-</v>
          </cell>
          <cell r="S618">
            <v>0</v>
          </cell>
          <cell r="T618">
            <v>-11.76</v>
          </cell>
          <cell r="U618">
            <v>0</v>
          </cell>
          <cell r="V618">
            <v>0</v>
          </cell>
          <cell r="W618">
            <v>84.3</v>
          </cell>
          <cell r="X618">
            <v>4.9000000000000004</v>
          </cell>
          <cell r="Y618">
            <v>87.7</v>
          </cell>
          <cell r="Z618">
            <v>4.8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97</v>
          </cell>
          <cell r="D619">
            <v>-1.4</v>
          </cell>
          <cell r="E619">
            <v>99</v>
          </cell>
          <cell r="F619">
            <v>-1.4</v>
          </cell>
          <cell r="G619">
            <v>101.3</v>
          </cell>
          <cell r="H619">
            <v>-1.1000000000000001</v>
          </cell>
          <cell r="I619">
            <v>87.6</v>
          </cell>
          <cell r="J619">
            <v>-12</v>
          </cell>
          <cell r="K619">
            <v>89</v>
          </cell>
          <cell r="L619">
            <v>-11.3</v>
          </cell>
          <cell r="M619">
            <v>0</v>
          </cell>
          <cell r="N619">
            <v>-100</v>
          </cell>
          <cell r="O619">
            <v>36</v>
          </cell>
          <cell r="P619">
            <v>-66.7</v>
          </cell>
          <cell r="Q619" t="str">
            <v>-</v>
          </cell>
          <cell r="R619" t="str">
            <v>-</v>
          </cell>
          <cell r="S619">
            <v>7.69</v>
          </cell>
          <cell r="T619">
            <v>7.69</v>
          </cell>
          <cell r="U619">
            <v>7.69</v>
          </cell>
          <cell r="V619">
            <v>7.69</v>
          </cell>
          <cell r="W619">
            <v>92.4</v>
          </cell>
          <cell r="X619">
            <v>-4.5999999999999996</v>
          </cell>
          <cell r="Y619">
            <v>94.3</v>
          </cell>
          <cell r="Z619">
            <v>-4.5999999999999996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57.3</v>
          </cell>
          <cell r="D620">
            <v>-40.200000000000003</v>
          </cell>
          <cell r="E620">
            <v>63.4</v>
          </cell>
          <cell r="F620">
            <v>-40.200000000000003</v>
          </cell>
          <cell r="G620">
            <v>63.4</v>
          </cell>
          <cell r="H620">
            <v>-40</v>
          </cell>
          <cell r="I620">
            <v>53.5</v>
          </cell>
          <cell r="J620">
            <v>-49.5</v>
          </cell>
          <cell r="K620">
            <v>53.5</v>
          </cell>
          <cell r="L620">
            <v>-49.3</v>
          </cell>
          <cell r="M620">
            <v>0</v>
          </cell>
          <cell r="N620">
            <v>-100</v>
          </cell>
          <cell r="O620">
            <v>6.7</v>
          </cell>
          <cell r="P620">
            <v>-10.7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54.6</v>
          </cell>
          <cell r="X620">
            <v>-42.1</v>
          </cell>
          <cell r="Y620">
            <v>60.4</v>
          </cell>
          <cell r="Z620">
            <v>-42.1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207.3</v>
          </cell>
          <cell r="D623">
            <v>84.8</v>
          </cell>
          <cell r="E623">
            <v>216.1</v>
          </cell>
          <cell r="F623">
            <v>85.7</v>
          </cell>
          <cell r="G623">
            <v>211.1</v>
          </cell>
          <cell r="H623">
            <v>90.7</v>
          </cell>
          <cell r="I623">
            <v>142.30000000000001</v>
          </cell>
          <cell r="J623">
            <v>28.5</v>
          </cell>
          <cell r="K623">
            <v>138</v>
          </cell>
          <cell r="L623">
            <v>29.8</v>
          </cell>
          <cell r="M623">
            <v>1225</v>
          </cell>
          <cell r="N623">
            <v>2.1</v>
          </cell>
          <cell r="O623">
            <v>40.9</v>
          </cell>
          <cell r="P623">
            <v>-29.1</v>
          </cell>
          <cell r="Q623" t="str">
            <v>-</v>
          </cell>
          <cell r="R623" t="str">
            <v>-</v>
          </cell>
          <cell r="S623">
            <v>6.02</v>
          </cell>
          <cell r="T623">
            <v>6.02</v>
          </cell>
          <cell r="U623">
            <v>0</v>
          </cell>
          <cell r="V623">
            <v>-12.17</v>
          </cell>
          <cell r="W623">
            <v>197.4</v>
          </cell>
          <cell r="X623">
            <v>78.8</v>
          </cell>
          <cell r="Y623">
            <v>205.8</v>
          </cell>
          <cell r="Z623">
            <v>79.599999999999994</v>
          </cell>
          <cell r="AA623">
            <v>1292.0999999999999</v>
          </cell>
          <cell r="AB623">
            <v>-3.3</v>
          </cell>
          <cell r="AC623">
            <v>14.4</v>
          </cell>
          <cell r="AD623">
            <v>-26.9</v>
          </cell>
        </row>
        <row r="624">
          <cell r="B624" t="str">
            <v>小売業</v>
          </cell>
          <cell r="C624">
            <v>107.4</v>
          </cell>
          <cell r="D624">
            <v>-1</v>
          </cell>
          <cell r="E624">
            <v>108.3</v>
          </cell>
          <cell r="F624">
            <v>-1.5</v>
          </cell>
          <cell r="G624">
            <v>107.3</v>
          </cell>
          <cell r="H624">
            <v>-2.2000000000000002</v>
          </cell>
          <cell r="I624">
            <v>96.6</v>
          </cell>
          <cell r="J624">
            <v>-2.6</v>
          </cell>
          <cell r="K624">
            <v>95.5</v>
          </cell>
          <cell r="L624">
            <v>-3.7</v>
          </cell>
          <cell r="M624">
            <v>158.80000000000001</v>
          </cell>
          <cell r="N624">
            <v>58.8</v>
          </cell>
          <cell r="O624">
            <v>131.9</v>
          </cell>
          <cell r="P624">
            <v>27.1</v>
          </cell>
          <cell r="Q624" t="str">
            <v>-</v>
          </cell>
          <cell r="R624" t="str">
            <v>-</v>
          </cell>
          <cell r="S624">
            <v>4.59</v>
          </cell>
          <cell r="T624">
            <v>3.46</v>
          </cell>
          <cell r="U624">
            <v>1.82</v>
          </cell>
          <cell r="V624">
            <v>-0.83</v>
          </cell>
          <cell r="W624">
            <v>102.3</v>
          </cell>
          <cell r="X624">
            <v>-4.2</v>
          </cell>
          <cell r="Y624">
            <v>103.1</v>
          </cell>
          <cell r="Z624">
            <v>-4.7</v>
          </cell>
          <cell r="AA624">
            <v>176.7</v>
          </cell>
          <cell r="AB624">
            <v>36.799999999999997</v>
          </cell>
          <cell r="AC624">
            <v>43.1</v>
          </cell>
          <cell r="AD624">
            <v>482.4</v>
          </cell>
        </row>
        <row r="625">
          <cell r="B625" t="str">
            <v>宿泊業</v>
          </cell>
          <cell r="C625">
            <v>97.1</v>
          </cell>
          <cell r="D625">
            <v>-3.3</v>
          </cell>
          <cell r="E625">
            <v>99</v>
          </cell>
          <cell r="F625">
            <v>-3.3</v>
          </cell>
          <cell r="G625">
            <v>95.2</v>
          </cell>
          <cell r="H625">
            <v>-4.9000000000000004</v>
          </cell>
          <cell r="I625">
            <v>115.1</v>
          </cell>
          <cell r="J625">
            <v>-0.2</v>
          </cell>
          <cell r="K625">
            <v>108.1</v>
          </cell>
          <cell r="L625">
            <v>-4.8</v>
          </cell>
          <cell r="M625">
            <v>500</v>
          </cell>
          <cell r="N625">
            <v>180</v>
          </cell>
          <cell r="O625">
            <v>77.400000000000006</v>
          </cell>
          <cell r="P625">
            <v>-13.5</v>
          </cell>
          <cell r="Q625" t="str">
            <v>-</v>
          </cell>
          <cell r="R625" t="str">
            <v>-</v>
          </cell>
          <cell r="S625">
            <v>1.65</v>
          </cell>
          <cell r="T625">
            <v>0.02</v>
          </cell>
          <cell r="U625">
            <v>0.65</v>
          </cell>
          <cell r="V625">
            <v>-0.98</v>
          </cell>
          <cell r="W625">
            <v>92.5</v>
          </cell>
          <cell r="X625">
            <v>-6.4</v>
          </cell>
          <cell r="Y625">
            <v>94.3</v>
          </cell>
          <cell r="Z625">
            <v>-6.4</v>
          </cell>
          <cell r="AA625">
            <v>459.1</v>
          </cell>
          <cell r="AB625">
            <v>42.8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111.6</v>
          </cell>
          <cell r="D626">
            <v>-2.6</v>
          </cell>
          <cell r="E626">
            <v>112</v>
          </cell>
          <cell r="F626">
            <v>-2.6</v>
          </cell>
          <cell r="G626">
            <v>111.6</v>
          </cell>
          <cell r="H626">
            <v>-3.4</v>
          </cell>
          <cell r="I626">
            <v>103.3</v>
          </cell>
          <cell r="J626">
            <v>-13.2</v>
          </cell>
          <cell r="K626">
            <v>101.9</v>
          </cell>
          <cell r="L626">
            <v>-14</v>
          </cell>
          <cell r="M626">
            <v>171.4</v>
          </cell>
          <cell r="N626">
            <v>19.899999999999999</v>
          </cell>
          <cell r="O626">
            <v>108.5</v>
          </cell>
          <cell r="P626">
            <v>34.799999999999997</v>
          </cell>
          <cell r="Q626" t="str">
            <v>-</v>
          </cell>
          <cell r="R626" t="str">
            <v>-</v>
          </cell>
          <cell r="S626">
            <v>4.8499999999999996</v>
          </cell>
          <cell r="T626">
            <v>-2.2400000000000002</v>
          </cell>
          <cell r="U626">
            <v>2.12</v>
          </cell>
          <cell r="V626">
            <v>-3.22</v>
          </cell>
          <cell r="W626">
            <v>106.3</v>
          </cell>
          <cell r="X626">
            <v>-5.8</v>
          </cell>
          <cell r="Y626">
            <v>106.7</v>
          </cell>
          <cell r="Z626">
            <v>-5.7</v>
          </cell>
          <cell r="AA626">
            <v>133.30000000000001</v>
          </cell>
          <cell r="AB626">
            <v>44.1</v>
          </cell>
          <cell r="AC626">
            <v>1.7</v>
          </cell>
          <cell r="AD626">
            <v>-67.900000000000006</v>
          </cell>
        </row>
        <row r="627">
          <cell r="B627" t="str">
            <v>医療業</v>
          </cell>
          <cell r="C627">
            <v>73.7</v>
          </cell>
          <cell r="D627">
            <v>-5.5</v>
          </cell>
          <cell r="E627">
            <v>80.3</v>
          </cell>
          <cell r="F627">
            <v>-5.4</v>
          </cell>
          <cell r="G627">
            <v>79.099999999999994</v>
          </cell>
          <cell r="H627">
            <v>0.4</v>
          </cell>
          <cell r="I627">
            <v>96.4</v>
          </cell>
          <cell r="J627">
            <v>3.9</v>
          </cell>
          <cell r="K627">
            <v>96.4</v>
          </cell>
          <cell r="L627">
            <v>3.4</v>
          </cell>
          <cell r="M627">
            <v>100</v>
          </cell>
          <cell r="N627">
            <v>41.6</v>
          </cell>
          <cell r="O627">
            <v>99.4</v>
          </cell>
          <cell r="P627">
            <v>-11.5</v>
          </cell>
          <cell r="Q627" t="str">
            <v>-</v>
          </cell>
          <cell r="R627" t="str">
            <v>-</v>
          </cell>
          <cell r="S627">
            <v>2.67</v>
          </cell>
          <cell r="T627">
            <v>1.55</v>
          </cell>
          <cell r="U627">
            <v>5.99</v>
          </cell>
          <cell r="V627">
            <v>3.88</v>
          </cell>
          <cell r="W627">
            <v>70.2</v>
          </cell>
          <cell r="X627">
            <v>-8.6</v>
          </cell>
          <cell r="Y627">
            <v>76.5</v>
          </cell>
          <cell r="Z627">
            <v>-8.5</v>
          </cell>
          <cell r="AA627">
            <v>135.1</v>
          </cell>
          <cell r="AB627">
            <v>-63.7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95.7</v>
          </cell>
          <cell r="D628">
            <v>-7.9</v>
          </cell>
          <cell r="E628">
            <v>97.9</v>
          </cell>
          <cell r="F628">
            <v>-9</v>
          </cell>
          <cell r="G628">
            <v>99.3</v>
          </cell>
          <cell r="H628">
            <v>-8.6</v>
          </cell>
          <cell r="I628">
            <v>95.1</v>
          </cell>
          <cell r="J628">
            <v>-2.5</v>
          </cell>
          <cell r="K628">
            <v>96.1</v>
          </cell>
          <cell r="L628">
            <v>-2.4</v>
          </cell>
          <cell r="M628">
            <v>10</v>
          </cell>
          <cell r="N628">
            <v>-50</v>
          </cell>
          <cell r="O628">
            <v>102.4</v>
          </cell>
          <cell r="P628">
            <v>31.3</v>
          </cell>
          <cell r="Q628" t="str">
            <v>-</v>
          </cell>
          <cell r="R628" t="str">
            <v>-</v>
          </cell>
          <cell r="S628">
            <v>0.91</v>
          </cell>
          <cell r="T628">
            <v>-2.0299999999999998</v>
          </cell>
          <cell r="U628">
            <v>1.8</v>
          </cell>
          <cell r="V628">
            <v>1.22</v>
          </cell>
          <cell r="W628">
            <v>91.1</v>
          </cell>
          <cell r="X628">
            <v>-10.9</v>
          </cell>
          <cell r="Y628">
            <v>93.2</v>
          </cell>
          <cell r="Z628">
            <v>-12</v>
          </cell>
          <cell r="AA628">
            <v>13.3</v>
          </cell>
          <cell r="AB628">
            <v>-66.3</v>
          </cell>
          <cell r="AC628">
            <v>53.9</v>
          </cell>
          <cell r="AD628">
            <v>63.8</v>
          </cell>
        </row>
        <row r="629">
          <cell r="B629" t="str">
            <v>職業紹介・派遣業</v>
          </cell>
          <cell r="C629">
            <v>117.9</v>
          </cell>
          <cell r="D629">
            <v>23.6</v>
          </cell>
          <cell r="E629">
            <v>118.2</v>
          </cell>
          <cell r="F629">
            <v>25.5</v>
          </cell>
          <cell r="G629">
            <v>118.6</v>
          </cell>
          <cell r="H629">
            <v>25.2</v>
          </cell>
          <cell r="I629">
            <v>105.3</v>
          </cell>
          <cell r="J629">
            <v>16.7</v>
          </cell>
          <cell r="K629">
            <v>104.9</v>
          </cell>
          <cell r="L629">
            <v>16</v>
          </cell>
          <cell r="M629">
            <v>118.5</v>
          </cell>
          <cell r="N629">
            <v>52.3</v>
          </cell>
          <cell r="O629">
            <v>81.099999999999994</v>
          </cell>
          <cell r="P629">
            <v>-45.8</v>
          </cell>
          <cell r="Q629" t="str">
            <v>-</v>
          </cell>
          <cell r="R629" t="str">
            <v>-</v>
          </cell>
          <cell r="S629">
            <v>8.2799999999999994</v>
          </cell>
          <cell r="T629">
            <v>0.15</v>
          </cell>
          <cell r="U629">
            <v>10.94</v>
          </cell>
          <cell r="V629">
            <v>3.25</v>
          </cell>
          <cell r="W629">
            <v>112.3</v>
          </cell>
          <cell r="X629">
            <v>19.600000000000001</v>
          </cell>
          <cell r="Y629">
            <v>112.6</v>
          </cell>
          <cell r="Z629">
            <v>21.5</v>
          </cell>
          <cell r="AA629">
            <v>107.8</v>
          </cell>
          <cell r="AB629">
            <v>32.9</v>
          </cell>
          <cell r="AC629">
            <v>7.4</v>
          </cell>
          <cell r="AD629">
            <v>-98.6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90</v>
          </cell>
          <cell r="D631">
            <v>-0.1</v>
          </cell>
          <cell r="E631">
            <v>93.3</v>
          </cell>
          <cell r="F631">
            <v>0</v>
          </cell>
          <cell r="G631">
            <v>93.7</v>
          </cell>
          <cell r="H631">
            <v>0.9</v>
          </cell>
          <cell r="I631">
            <v>90.5</v>
          </cell>
          <cell r="J631">
            <v>-2.1</v>
          </cell>
          <cell r="K631">
            <v>91.9</v>
          </cell>
          <cell r="L631">
            <v>-0.2</v>
          </cell>
          <cell r="M631">
            <v>51.6</v>
          </cell>
          <cell r="N631">
            <v>-48.4</v>
          </cell>
          <cell r="O631">
            <v>115</v>
          </cell>
          <cell r="P631">
            <v>25.5</v>
          </cell>
          <cell r="Q631" t="str">
            <v>-</v>
          </cell>
          <cell r="R631" t="str">
            <v>-</v>
          </cell>
          <cell r="S631">
            <v>3.86</v>
          </cell>
          <cell r="T631">
            <v>1.84</v>
          </cell>
          <cell r="U631">
            <v>3.81</v>
          </cell>
          <cell r="V631">
            <v>-1.2</v>
          </cell>
          <cell r="W631">
            <v>85.7</v>
          </cell>
          <cell r="X631">
            <v>-3.4</v>
          </cell>
          <cell r="Y631">
            <v>88.9</v>
          </cell>
          <cell r="Z631">
            <v>-3.2</v>
          </cell>
          <cell r="AA631">
            <v>82.8</v>
          </cell>
          <cell r="AB631">
            <v>-20.9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>
            <v>33</v>
          </cell>
          <cell r="D632">
            <v>-71.599999999999994</v>
          </cell>
          <cell r="E632">
            <v>33.1</v>
          </cell>
          <cell r="F632">
            <v>-71.5</v>
          </cell>
          <cell r="G632">
            <v>34.700000000000003</v>
          </cell>
          <cell r="H632">
            <v>-70.3</v>
          </cell>
          <cell r="I632">
            <v>44.7</v>
          </cell>
          <cell r="J632">
            <v>-65.400000000000006</v>
          </cell>
          <cell r="K632">
            <v>44</v>
          </cell>
          <cell r="L632">
            <v>-64.8</v>
          </cell>
          <cell r="M632">
            <v>111.1</v>
          </cell>
          <cell r="N632">
            <v>-79.2</v>
          </cell>
          <cell r="O632">
            <v>49.3</v>
          </cell>
          <cell r="P632">
            <v>-27.5</v>
          </cell>
          <cell r="Q632" t="str">
            <v>-</v>
          </cell>
          <cell r="R632" t="str">
            <v>-</v>
          </cell>
          <cell r="S632">
            <v>29.43</v>
          </cell>
          <cell r="T632">
            <v>18.510000000000002</v>
          </cell>
          <cell r="U632">
            <v>30.01</v>
          </cell>
          <cell r="V632">
            <v>27.49</v>
          </cell>
          <cell r="W632">
            <v>31.4</v>
          </cell>
          <cell r="X632">
            <v>-72.5</v>
          </cell>
          <cell r="Y632">
            <v>31.5</v>
          </cell>
          <cell r="Z632">
            <v>-72.400000000000006</v>
          </cell>
          <cell r="AA632">
            <v>4.7</v>
          </cell>
          <cell r="AB632">
            <v>-95.4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101.5</v>
          </cell>
          <cell r="D633">
            <v>0</v>
          </cell>
          <cell r="E633">
            <v>118</v>
          </cell>
          <cell r="F633">
            <v>0</v>
          </cell>
          <cell r="G633">
            <v>119.7</v>
          </cell>
          <cell r="H633">
            <v>0</v>
          </cell>
          <cell r="I633">
            <v>113.3</v>
          </cell>
          <cell r="J633">
            <v>0</v>
          </cell>
          <cell r="K633">
            <v>110.6</v>
          </cell>
          <cell r="L633">
            <v>0</v>
          </cell>
          <cell r="M633">
            <v>57</v>
          </cell>
          <cell r="N633">
            <v>0</v>
          </cell>
          <cell r="O633">
            <v>224.7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2.67</v>
          </cell>
          <cell r="V633">
            <v>2.67</v>
          </cell>
          <cell r="W633">
            <v>96.7</v>
          </cell>
          <cell r="X633">
            <v>0</v>
          </cell>
          <cell r="Y633">
            <v>112.4</v>
          </cell>
          <cell r="Z633">
            <v>0</v>
          </cell>
          <cell r="AA633">
            <v>11.9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355421</v>
          </cell>
          <cell r="I9">
            <v>103643</v>
          </cell>
          <cell r="J9">
            <v>29.2</v>
          </cell>
        </row>
        <row r="10">
          <cell r="H10">
            <v>20939</v>
          </cell>
          <cell r="I10">
            <v>932</v>
          </cell>
          <cell r="J10">
            <v>4.5</v>
          </cell>
        </row>
        <row r="11">
          <cell r="H11">
            <v>47969</v>
          </cell>
          <cell r="I11">
            <v>7791</v>
          </cell>
          <cell r="J11">
            <v>16.2</v>
          </cell>
        </row>
        <row r="12">
          <cell r="H12">
            <v>3014</v>
          </cell>
          <cell r="I12">
            <v>158</v>
          </cell>
          <cell r="J12">
            <v>5.2</v>
          </cell>
        </row>
        <row r="13">
          <cell r="H13">
            <v>4943</v>
          </cell>
          <cell r="I13">
            <v>162</v>
          </cell>
          <cell r="J13">
            <v>3.3</v>
          </cell>
        </row>
        <row r="14">
          <cell r="H14">
            <v>17257</v>
          </cell>
          <cell r="I14">
            <v>1273</v>
          </cell>
          <cell r="J14">
            <v>7.4</v>
          </cell>
        </row>
        <row r="15">
          <cell r="H15">
            <v>67500</v>
          </cell>
          <cell r="I15">
            <v>31223</v>
          </cell>
          <cell r="J15">
            <v>46.3</v>
          </cell>
        </row>
        <row r="16">
          <cell r="H16">
            <v>8210</v>
          </cell>
          <cell r="I16">
            <v>934</v>
          </cell>
          <cell r="J16">
            <v>11.4</v>
          </cell>
        </row>
        <row r="17">
          <cell r="H17">
            <v>3489</v>
          </cell>
          <cell r="I17">
            <v>1842</v>
          </cell>
          <cell r="J17">
            <v>52.8</v>
          </cell>
        </row>
        <row r="18">
          <cell r="H18">
            <v>6498</v>
          </cell>
          <cell r="I18">
            <v>813</v>
          </cell>
          <cell r="J18">
            <v>12.5</v>
          </cell>
        </row>
        <row r="19">
          <cell r="H19">
            <v>24326</v>
          </cell>
          <cell r="I19">
            <v>19840</v>
          </cell>
          <cell r="J19">
            <v>81.599999999999994</v>
          </cell>
        </row>
        <row r="20">
          <cell r="H20">
            <v>10301</v>
          </cell>
          <cell r="I20">
            <v>4056</v>
          </cell>
          <cell r="J20">
            <v>39.4</v>
          </cell>
        </row>
        <row r="21">
          <cell r="H21">
            <v>27660</v>
          </cell>
          <cell r="I21">
            <v>4451</v>
          </cell>
          <cell r="J21">
            <v>16.100000000000001</v>
          </cell>
        </row>
        <row r="22">
          <cell r="H22">
            <v>83422</v>
          </cell>
          <cell r="I22">
            <v>22812</v>
          </cell>
          <cell r="J22">
            <v>27.3</v>
          </cell>
        </row>
        <row r="23">
          <cell r="H23">
            <v>4712</v>
          </cell>
          <cell r="I23">
            <v>530</v>
          </cell>
          <cell r="J23">
            <v>11.2</v>
          </cell>
        </row>
        <row r="24">
          <cell r="H24">
            <v>25181</v>
          </cell>
          <cell r="I24">
            <v>6826</v>
          </cell>
          <cell r="J24">
            <v>27.1</v>
          </cell>
        </row>
        <row r="47">
          <cell r="H47">
            <v>184915</v>
          </cell>
          <cell r="I47">
            <v>46011</v>
          </cell>
          <cell r="J47">
            <v>24.9</v>
          </cell>
        </row>
        <row r="48">
          <cell r="H48">
            <v>6241</v>
          </cell>
          <cell r="I48">
            <v>137</v>
          </cell>
          <cell r="J48">
            <v>2.2000000000000002</v>
          </cell>
        </row>
        <row r="49">
          <cell r="H49">
            <v>36427</v>
          </cell>
          <cell r="I49">
            <v>3394</v>
          </cell>
          <cell r="J49">
            <v>9.3000000000000007</v>
          </cell>
        </row>
        <row r="50">
          <cell r="H50">
            <v>2189</v>
          </cell>
          <cell r="I50">
            <v>158</v>
          </cell>
          <cell r="J50">
            <v>7.2</v>
          </cell>
        </row>
        <row r="51">
          <cell r="H51">
            <v>3819</v>
          </cell>
          <cell r="I51">
            <v>125</v>
          </cell>
          <cell r="J51">
            <v>3.3</v>
          </cell>
        </row>
        <row r="52">
          <cell r="H52">
            <v>10792</v>
          </cell>
          <cell r="I52">
            <v>1169</v>
          </cell>
          <cell r="J52">
            <v>10.8</v>
          </cell>
        </row>
        <row r="53">
          <cell r="H53">
            <v>22461</v>
          </cell>
          <cell r="I53">
            <v>13612</v>
          </cell>
          <cell r="J53">
            <v>60.6</v>
          </cell>
        </row>
        <row r="54">
          <cell r="H54" t="str">
            <v>x</v>
          </cell>
          <cell r="I54" t="str">
            <v>x</v>
          </cell>
          <cell r="J54" t="str">
            <v>x</v>
          </cell>
        </row>
        <row r="55">
          <cell r="H55">
            <v>1145</v>
          </cell>
          <cell r="I55">
            <v>287</v>
          </cell>
          <cell r="J55">
            <v>25.1</v>
          </cell>
        </row>
        <row r="56">
          <cell r="H56">
            <v>1780</v>
          </cell>
          <cell r="I56">
            <v>112</v>
          </cell>
          <cell r="J56">
            <v>6.3</v>
          </cell>
        </row>
        <row r="57">
          <cell r="H57">
            <v>7222</v>
          </cell>
          <cell r="I57">
            <v>5626</v>
          </cell>
          <cell r="J57">
            <v>77.900000000000006</v>
          </cell>
        </row>
        <row r="58">
          <cell r="H58">
            <v>4164</v>
          </cell>
          <cell r="I58">
            <v>1050</v>
          </cell>
          <cell r="J58">
            <v>25.2</v>
          </cell>
        </row>
        <row r="59">
          <cell r="H59">
            <v>16282</v>
          </cell>
          <cell r="I59">
            <v>2784</v>
          </cell>
          <cell r="J59">
            <v>17.100000000000001</v>
          </cell>
        </row>
        <row r="60">
          <cell r="H60">
            <v>49168</v>
          </cell>
          <cell r="I60">
            <v>11838</v>
          </cell>
          <cell r="J60">
            <v>24.1</v>
          </cell>
        </row>
        <row r="61">
          <cell r="H61">
            <v>2946</v>
          </cell>
          <cell r="I61">
            <v>157</v>
          </cell>
          <cell r="J61">
            <v>5.3</v>
          </cell>
        </row>
        <row r="62">
          <cell r="H62">
            <v>17392</v>
          </cell>
          <cell r="I62">
            <v>5562</v>
          </cell>
          <cell r="J62">
            <v>32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6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155.4</v>
          </cell>
          <cell r="D6">
            <v>-1.7</v>
          </cell>
          <cell r="E6">
            <v>101.8</v>
          </cell>
          <cell r="F6">
            <v>-1.2</v>
          </cell>
          <cell r="G6">
            <v>101.8</v>
          </cell>
          <cell r="H6">
            <v>0.2</v>
          </cell>
          <cell r="I6">
            <v>103.3</v>
          </cell>
          <cell r="J6">
            <v>-1.4</v>
          </cell>
          <cell r="K6">
            <v>102.3</v>
          </cell>
          <cell r="L6">
            <v>-0.3</v>
          </cell>
          <cell r="M6">
            <v>117.6</v>
          </cell>
          <cell r="N6">
            <v>-15.1</v>
          </cell>
          <cell r="O6">
            <v>100.1</v>
          </cell>
          <cell r="P6">
            <v>-0.2</v>
          </cell>
          <cell r="Q6">
            <v>24.5</v>
          </cell>
          <cell r="R6">
            <v>0.3</v>
          </cell>
          <cell r="S6">
            <v>1.49</v>
          </cell>
          <cell r="T6">
            <v>-0.49</v>
          </cell>
          <cell r="U6">
            <v>1.32</v>
          </cell>
          <cell r="V6">
            <v>0</v>
          </cell>
          <cell r="W6">
            <v>148</v>
          </cell>
          <cell r="X6">
            <v>-4.9000000000000004</v>
          </cell>
          <cell r="Y6">
            <v>97</v>
          </cell>
          <cell r="Z6">
            <v>-4.3</v>
          </cell>
          <cell r="AA6">
            <v>102.6</v>
          </cell>
          <cell r="AB6">
            <v>-16.899999999999999</v>
          </cell>
          <cell r="AC6">
            <v>425.2</v>
          </cell>
          <cell r="AD6">
            <v>-2.2999999999999998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110.2</v>
          </cell>
          <cell r="D8">
            <v>-26.9</v>
          </cell>
          <cell r="E8">
            <v>77.599999999999994</v>
          </cell>
          <cell r="F8">
            <v>-10.9</v>
          </cell>
          <cell r="G8">
            <v>80</v>
          </cell>
          <cell r="H8">
            <v>-6.4</v>
          </cell>
          <cell r="I8">
            <v>103.8</v>
          </cell>
          <cell r="J8">
            <v>-2.4</v>
          </cell>
          <cell r="K8">
            <v>106.7</v>
          </cell>
          <cell r="L8">
            <v>0.3</v>
          </cell>
          <cell r="M8">
            <v>72.099999999999994</v>
          </cell>
          <cell r="N8">
            <v>-31.4</v>
          </cell>
          <cell r="O8">
            <v>85.3</v>
          </cell>
          <cell r="P8">
            <v>7.7</v>
          </cell>
          <cell r="Q8">
            <v>2.1</v>
          </cell>
          <cell r="R8">
            <v>0</v>
          </cell>
          <cell r="S8">
            <v>0.69</v>
          </cell>
          <cell r="T8">
            <v>0.28999999999999998</v>
          </cell>
          <cell r="U8">
            <v>0.69</v>
          </cell>
          <cell r="V8">
            <v>0.38</v>
          </cell>
          <cell r="W8">
            <v>105</v>
          </cell>
          <cell r="X8">
            <v>-29.2</v>
          </cell>
          <cell r="Y8">
            <v>73.900000000000006</v>
          </cell>
          <cell r="Z8">
            <v>-13.8</v>
          </cell>
          <cell r="AA8">
            <v>48.2</v>
          </cell>
          <cell r="AB8">
            <v>-55.2</v>
          </cell>
          <cell r="AC8">
            <v>196.1</v>
          </cell>
          <cell r="AD8">
            <v>-40.5</v>
          </cell>
        </row>
        <row r="9">
          <cell r="B9" t="str">
            <v>製造業</v>
          </cell>
          <cell r="C9">
            <v>157.69999999999999</v>
          </cell>
          <cell r="D9">
            <v>-0.2</v>
          </cell>
          <cell r="E9">
            <v>110.2</v>
          </cell>
          <cell r="F9">
            <v>-0.4</v>
          </cell>
          <cell r="G9">
            <v>108.9</v>
          </cell>
          <cell r="H9">
            <v>0.4</v>
          </cell>
          <cell r="I9">
            <v>103</v>
          </cell>
          <cell r="J9">
            <v>-2.2999999999999998</v>
          </cell>
          <cell r="K9">
            <v>103.4</v>
          </cell>
          <cell r="L9">
            <v>-1.1000000000000001</v>
          </cell>
          <cell r="M9">
            <v>98.4</v>
          </cell>
          <cell r="N9">
            <v>-15.5</v>
          </cell>
          <cell r="O9">
            <v>96.9</v>
          </cell>
          <cell r="P9">
            <v>-2.2000000000000002</v>
          </cell>
          <cell r="Q9">
            <v>10.199999999999999</v>
          </cell>
          <cell r="R9">
            <v>0.6</v>
          </cell>
          <cell r="S9">
            <v>1.3</v>
          </cell>
          <cell r="T9">
            <v>0.26</v>
          </cell>
          <cell r="U9">
            <v>0.95</v>
          </cell>
          <cell r="V9">
            <v>-0.34</v>
          </cell>
          <cell r="W9">
            <v>150.19999999999999</v>
          </cell>
          <cell r="X9">
            <v>-3.4</v>
          </cell>
          <cell r="Y9">
            <v>105</v>
          </cell>
          <cell r="Z9">
            <v>-3.6</v>
          </cell>
          <cell r="AA9">
            <v>123.5</v>
          </cell>
          <cell r="AB9">
            <v>-6.2</v>
          </cell>
          <cell r="AC9">
            <v>388.6</v>
          </cell>
          <cell r="AD9">
            <v>0</v>
          </cell>
        </row>
        <row r="10">
          <cell r="B10" t="str">
            <v>電気・ガス・熱供給・水道業</v>
          </cell>
          <cell r="C10">
            <v>249.7</v>
          </cell>
          <cell r="D10">
            <v>14</v>
          </cell>
          <cell r="E10">
            <v>120</v>
          </cell>
          <cell r="F10">
            <v>12.7</v>
          </cell>
          <cell r="G10">
            <v>112.8</v>
          </cell>
          <cell r="H10">
            <v>3.8</v>
          </cell>
          <cell r="I10">
            <v>108.8</v>
          </cell>
          <cell r="J10">
            <v>7</v>
          </cell>
          <cell r="K10">
            <v>106.6</v>
          </cell>
          <cell r="L10">
            <v>1.9</v>
          </cell>
          <cell r="M10">
            <v>139.19999999999999</v>
          </cell>
          <cell r="N10">
            <v>122</v>
          </cell>
          <cell r="O10">
            <v>106</v>
          </cell>
          <cell r="P10">
            <v>-2.1</v>
          </cell>
          <cell r="Q10">
            <v>7.2</v>
          </cell>
          <cell r="R10">
            <v>-2.5</v>
          </cell>
          <cell r="S10">
            <v>0</v>
          </cell>
          <cell r="T10">
            <v>-0.72</v>
          </cell>
          <cell r="U10">
            <v>0.18</v>
          </cell>
          <cell r="V10">
            <v>-0.57999999999999996</v>
          </cell>
          <cell r="W10">
            <v>237.8</v>
          </cell>
          <cell r="X10">
            <v>10.3</v>
          </cell>
          <cell r="Y10">
            <v>114.3</v>
          </cell>
          <cell r="Z10">
            <v>9.1</v>
          </cell>
          <cell r="AA10">
            <v>211.2</v>
          </cell>
          <cell r="AB10">
            <v>168.4</v>
          </cell>
          <cell r="AC10">
            <v>620.4</v>
          </cell>
          <cell r="AD10">
            <v>14.8</v>
          </cell>
        </row>
        <row r="11">
          <cell r="B11" t="str">
            <v>情報通信業</v>
          </cell>
          <cell r="C11">
            <v>285</v>
          </cell>
          <cell r="D11">
            <v>-17.5</v>
          </cell>
          <cell r="E11">
            <v>152.19999999999999</v>
          </cell>
          <cell r="F11">
            <v>-3.1</v>
          </cell>
          <cell r="G11">
            <v>147.80000000000001</v>
          </cell>
          <cell r="H11">
            <v>-1.5</v>
          </cell>
          <cell r="I11">
            <v>110.5</v>
          </cell>
          <cell r="J11">
            <v>3.4</v>
          </cell>
          <cell r="K11">
            <v>110.1</v>
          </cell>
          <cell r="L11">
            <v>3.5</v>
          </cell>
          <cell r="M11">
            <v>117.3</v>
          </cell>
          <cell r="N11">
            <v>3.5</v>
          </cell>
          <cell r="O11">
            <v>103.1</v>
          </cell>
          <cell r="P11">
            <v>-2.2999999999999998</v>
          </cell>
          <cell r="Q11">
            <v>3.3</v>
          </cell>
          <cell r="R11">
            <v>-0.6</v>
          </cell>
          <cell r="S11">
            <v>0.34</v>
          </cell>
          <cell r="T11">
            <v>0.01</v>
          </cell>
          <cell r="U11">
            <v>0.37</v>
          </cell>
          <cell r="V11">
            <v>0.06</v>
          </cell>
          <cell r="W11">
            <v>271.39999999999998</v>
          </cell>
          <cell r="X11">
            <v>-20.2</v>
          </cell>
          <cell r="Y11">
            <v>145</v>
          </cell>
          <cell r="Z11">
            <v>-6.1</v>
          </cell>
          <cell r="AA11">
            <v>224.4</v>
          </cell>
          <cell r="AB11">
            <v>-17</v>
          </cell>
          <cell r="AC11">
            <v>818.8</v>
          </cell>
          <cell r="AD11">
            <v>-25.7</v>
          </cell>
        </row>
        <row r="12">
          <cell r="B12" t="str">
            <v>運輸業，郵便業</v>
          </cell>
          <cell r="C12">
            <v>84.2</v>
          </cell>
          <cell r="D12">
            <v>-8.1999999999999993</v>
          </cell>
          <cell r="E12">
            <v>89.9</v>
          </cell>
          <cell r="F12">
            <v>-6.4</v>
          </cell>
          <cell r="G12">
            <v>94</v>
          </cell>
          <cell r="H12">
            <v>-1.9</v>
          </cell>
          <cell r="I12">
            <v>97.7</v>
          </cell>
          <cell r="J12">
            <v>-10.9</v>
          </cell>
          <cell r="K12">
            <v>103.4</v>
          </cell>
          <cell r="L12">
            <v>-5.0999999999999996</v>
          </cell>
          <cell r="M12">
            <v>70.7</v>
          </cell>
          <cell r="N12">
            <v>-37</v>
          </cell>
          <cell r="O12">
            <v>101.5</v>
          </cell>
          <cell r="P12">
            <v>-3.9</v>
          </cell>
          <cell r="Q12">
            <v>12.2</v>
          </cell>
          <cell r="R12">
            <v>5.0999999999999996</v>
          </cell>
          <cell r="S12">
            <v>0.65</v>
          </cell>
          <cell r="T12">
            <v>0.14000000000000001</v>
          </cell>
          <cell r="U12">
            <v>0.49</v>
          </cell>
          <cell r="V12">
            <v>-0.27</v>
          </cell>
          <cell r="W12">
            <v>80.2</v>
          </cell>
          <cell r="X12">
            <v>-11.2</v>
          </cell>
          <cell r="Y12">
            <v>85.6</v>
          </cell>
          <cell r="Z12">
            <v>-9.4</v>
          </cell>
          <cell r="AA12">
            <v>71.599999999999994</v>
          </cell>
          <cell r="AB12">
            <v>-26</v>
          </cell>
          <cell r="AC12">
            <v>35.9</v>
          </cell>
          <cell r="AD12">
            <v>-28.9</v>
          </cell>
        </row>
        <row r="13">
          <cell r="B13" t="str">
            <v>卸売業，小売業</v>
          </cell>
          <cell r="C13">
            <v>84.8</v>
          </cell>
          <cell r="D13">
            <v>-2.4</v>
          </cell>
          <cell r="E13">
            <v>94</v>
          </cell>
          <cell r="F13">
            <v>3.3</v>
          </cell>
          <cell r="G13">
            <v>94.2</v>
          </cell>
          <cell r="H13">
            <v>3.4</v>
          </cell>
          <cell r="I13">
            <v>95.5</v>
          </cell>
          <cell r="J13">
            <v>2.8</v>
          </cell>
          <cell r="K13">
            <v>94</v>
          </cell>
          <cell r="L13">
            <v>3.3</v>
          </cell>
          <cell r="M13">
            <v>127.1</v>
          </cell>
          <cell r="N13">
            <v>-5.0999999999999996</v>
          </cell>
          <cell r="O13">
            <v>103.7</v>
          </cell>
          <cell r="P13">
            <v>-3</v>
          </cell>
          <cell r="Q13">
            <v>59.7</v>
          </cell>
          <cell r="R13">
            <v>0.4</v>
          </cell>
          <cell r="S13">
            <v>2.2400000000000002</v>
          </cell>
          <cell r="T13">
            <v>-0.53</v>
          </cell>
          <cell r="U13">
            <v>1.54</v>
          </cell>
          <cell r="V13">
            <v>0.6</v>
          </cell>
          <cell r="W13">
            <v>80.8</v>
          </cell>
          <cell r="X13">
            <v>-5.5</v>
          </cell>
          <cell r="Y13">
            <v>89.5</v>
          </cell>
          <cell r="Z13">
            <v>-0.1</v>
          </cell>
          <cell r="AA13">
            <v>90.3</v>
          </cell>
          <cell r="AB13">
            <v>0.9</v>
          </cell>
          <cell r="AC13">
            <v>24.4</v>
          </cell>
          <cell r="AD13">
            <v>-59.3</v>
          </cell>
        </row>
        <row r="14">
          <cell r="B14" t="str">
            <v>金融業，保険業</v>
          </cell>
          <cell r="C14">
            <v>209.2</v>
          </cell>
          <cell r="D14">
            <v>17.100000000000001</v>
          </cell>
          <cell r="E14">
            <v>119.2</v>
          </cell>
          <cell r="F14">
            <v>-2.4</v>
          </cell>
          <cell r="G14">
            <v>122.8</v>
          </cell>
          <cell r="H14">
            <v>0.9</v>
          </cell>
          <cell r="I14">
            <v>107.8</v>
          </cell>
          <cell r="J14">
            <v>-4.7</v>
          </cell>
          <cell r="K14">
            <v>108</v>
          </cell>
          <cell r="L14">
            <v>-3.7</v>
          </cell>
          <cell r="M14">
            <v>104.7</v>
          </cell>
          <cell r="N14">
            <v>-28.5</v>
          </cell>
          <cell r="O14">
            <v>107.7</v>
          </cell>
          <cell r="P14">
            <v>4.9000000000000004</v>
          </cell>
          <cell r="Q14">
            <v>0.3</v>
          </cell>
          <cell r="R14">
            <v>-5.3</v>
          </cell>
          <cell r="S14">
            <v>0</v>
          </cell>
          <cell r="T14">
            <v>-1.1200000000000001</v>
          </cell>
          <cell r="U14">
            <v>0</v>
          </cell>
          <cell r="V14">
            <v>-0.22</v>
          </cell>
          <cell r="W14">
            <v>199.2</v>
          </cell>
          <cell r="X14">
            <v>13.2</v>
          </cell>
          <cell r="Y14">
            <v>113.5</v>
          </cell>
          <cell r="Z14">
            <v>-5.6</v>
          </cell>
          <cell r="AA14">
            <v>31.2</v>
          </cell>
          <cell r="AB14">
            <v>-76.099999999999994</v>
          </cell>
          <cell r="AC14">
            <v>399</v>
          </cell>
          <cell r="AD14">
            <v>39.299999999999997</v>
          </cell>
        </row>
        <row r="15">
          <cell r="B15" t="str">
            <v>不動産業，物品賃貸業</v>
          </cell>
          <cell r="C15">
            <v>141.1</v>
          </cell>
          <cell r="D15">
            <v>-29.4</v>
          </cell>
          <cell r="E15">
            <v>132.30000000000001</v>
          </cell>
          <cell r="F15">
            <v>2.2999999999999998</v>
          </cell>
          <cell r="G15">
            <v>133.69999999999999</v>
          </cell>
          <cell r="H15">
            <v>7.1</v>
          </cell>
          <cell r="I15">
            <v>110</v>
          </cell>
          <cell r="J15">
            <v>1.2</v>
          </cell>
          <cell r="K15">
            <v>109.1</v>
          </cell>
          <cell r="L15">
            <v>2.4</v>
          </cell>
          <cell r="M15">
            <v>146.9</v>
          </cell>
          <cell r="N15">
            <v>-28.8</v>
          </cell>
          <cell r="O15">
            <v>102.2</v>
          </cell>
          <cell r="P15">
            <v>7.5</v>
          </cell>
          <cell r="Q15">
            <v>25.6</v>
          </cell>
          <cell r="R15">
            <v>-13.6</v>
          </cell>
          <cell r="S15">
            <v>2.1800000000000002</v>
          </cell>
          <cell r="T15">
            <v>0.87</v>
          </cell>
          <cell r="U15">
            <v>1.57</v>
          </cell>
          <cell r="V15">
            <v>0.54</v>
          </cell>
          <cell r="W15">
            <v>134.4</v>
          </cell>
          <cell r="X15">
            <v>-31.7</v>
          </cell>
          <cell r="Y15">
            <v>126</v>
          </cell>
          <cell r="Z15">
            <v>-1</v>
          </cell>
          <cell r="AA15">
            <v>76.599999999999994</v>
          </cell>
          <cell r="AB15">
            <v>-74.599999999999994</v>
          </cell>
          <cell r="AC15">
            <v>121.1</v>
          </cell>
          <cell r="AD15">
            <v>-65.2</v>
          </cell>
        </row>
        <row r="16">
          <cell r="B16" t="str">
            <v>学術研究，専門・技術サービス業</v>
          </cell>
          <cell r="C16">
            <v>287.89999999999998</v>
          </cell>
          <cell r="D16">
            <v>35.9</v>
          </cell>
          <cell r="E16">
            <v>120.3</v>
          </cell>
          <cell r="F16">
            <v>2.9</v>
          </cell>
          <cell r="G16">
            <v>119.2</v>
          </cell>
          <cell r="H16">
            <v>1.3</v>
          </cell>
          <cell r="I16">
            <v>114.6</v>
          </cell>
          <cell r="J16">
            <v>2.9</v>
          </cell>
          <cell r="K16">
            <v>114.9</v>
          </cell>
          <cell r="L16">
            <v>1.2</v>
          </cell>
          <cell r="M16">
            <v>111.1</v>
          </cell>
          <cell r="N16">
            <v>26.1</v>
          </cell>
          <cell r="O16">
            <v>104.1</v>
          </cell>
          <cell r="P16">
            <v>0.6</v>
          </cell>
          <cell r="Q16">
            <v>5.4</v>
          </cell>
          <cell r="R16">
            <v>-5.9</v>
          </cell>
          <cell r="S16">
            <v>0.17</v>
          </cell>
          <cell r="T16">
            <v>-1.03</v>
          </cell>
          <cell r="U16">
            <v>0.84</v>
          </cell>
          <cell r="V16">
            <v>0.38</v>
          </cell>
          <cell r="W16">
            <v>274.2</v>
          </cell>
          <cell r="X16">
            <v>31.5</v>
          </cell>
          <cell r="Y16">
            <v>114.6</v>
          </cell>
          <cell r="Z16">
            <v>-0.4</v>
          </cell>
          <cell r="AA16">
            <v>139.1</v>
          </cell>
          <cell r="AB16">
            <v>33.5</v>
          </cell>
          <cell r="AC16">
            <v>646</v>
          </cell>
          <cell r="AD16">
            <v>63.9</v>
          </cell>
        </row>
        <row r="17">
          <cell r="B17" t="str">
            <v>宿泊業，飲食サービス業</v>
          </cell>
          <cell r="C17">
            <v>94.5</v>
          </cell>
          <cell r="D17">
            <v>2.7</v>
          </cell>
          <cell r="E17">
            <v>98.1</v>
          </cell>
          <cell r="F17">
            <v>4.7</v>
          </cell>
          <cell r="G17">
            <v>97.6</v>
          </cell>
          <cell r="H17">
            <v>3.6</v>
          </cell>
          <cell r="I17">
            <v>98.7</v>
          </cell>
          <cell r="J17">
            <v>3.2</v>
          </cell>
          <cell r="K17">
            <v>96.7</v>
          </cell>
          <cell r="L17">
            <v>2.7</v>
          </cell>
          <cell r="M17">
            <v>146.30000000000001</v>
          </cell>
          <cell r="N17">
            <v>13.1</v>
          </cell>
          <cell r="O17">
            <v>101.6</v>
          </cell>
          <cell r="P17">
            <v>20.5</v>
          </cell>
          <cell r="Q17">
            <v>73.099999999999994</v>
          </cell>
          <cell r="R17">
            <v>-10</v>
          </cell>
          <cell r="S17">
            <v>4.92</v>
          </cell>
          <cell r="T17">
            <v>0.13</v>
          </cell>
          <cell r="U17">
            <v>1.97</v>
          </cell>
          <cell r="V17">
            <v>-0.97</v>
          </cell>
          <cell r="W17">
            <v>90</v>
          </cell>
          <cell r="X17">
            <v>-0.7</v>
          </cell>
          <cell r="Y17">
            <v>93.4</v>
          </cell>
          <cell r="Z17">
            <v>1.3</v>
          </cell>
          <cell r="AA17">
            <v>107.3</v>
          </cell>
          <cell r="AB17">
            <v>26.8</v>
          </cell>
          <cell r="AC17">
            <v>6.3</v>
          </cell>
          <cell r="AD17">
            <v>-76.599999999999994</v>
          </cell>
        </row>
        <row r="18">
          <cell r="B18" t="str">
            <v>生活関連サービス業，娯楽業</v>
          </cell>
          <cell r="C18">
            <v>172.1</v>
          </cell>
          <cell r="D18">
            <v>33.299999999999997</v>
          </cell>
          <cell r="E18">
            <v>104.2</v>
          </cell>
          <cell r="F18">
            <v>27.5</v>
          </cell>
          <cell r="G18">
            <v>103.9</v>
          </cell>
          <cell r="H18">
            <v>24.3</v>
          </cell>
          <cell r="I18">
            <v>115.4</v>
          </cell>
          <cell r="J18">
            <v>22.1</v>
          </cell>
          <cell r="K18">
            <v>114.8</v>
          </cell>
          <cell r="L18">
            <v>17.899999999999999</v>
          </cell>
          <cell r="M18">
            <v>122.5</v>
          </cell>
          <cell r="N18">
            <v>145</v>
          </cell>
          <cell r="O18">
            <v>95.1</v>
          </cell>
          <cell r="P18">
            <v>1.5</v>
          </cell>
          <cell r="Q18">
            <v>25.2</v>
          </cell>
          <cell r="R18">
            <v>-7.6</v>
          </cell>
          <cell r="S18">
            <v>2.11</v>
          </cell>
          <cell r="T18">
            <v>-0.93</v>
          </cell>
          <cell r="U18">
            <v>1.27</v>
          </cell>
          <cell r="V18">
            <v>-2.0099999999999998</v>
          </cell>
          <cell r="W18">
            <v>163.9</v>
          </cell>
          <cell r="X18">
            <v>29</v>
          </cell>
          <cell r="Y18">
            <v>99.2</v>
          </cell>
          <cell r="Z18">
            <v>23.4</v>
          </cell>
          <cell r="AA18">
            <v>108.9</v>
          </cell>
          <cell r="AB18">
            <v>121.3</v>
          </cell>
          <cell r="AC18">
            <v>584.9</v>
          </cell>
          <cell r="AD18">
            <v>41.1</v>
          </cell>
        </row>
        <row r="19">
          <cell r="B19" t="str">
            <v>教育，学習支援業</v>
          </cell>
          <cell r="C19">
            <v>258.3</v>
          </cell>
          <cell r="D19">
            <v>-4.5</v>
          </cell>
          <cell r="E19">
            <v>115.5</v>
          </cell>
          <cell r="F19">
            <v>-3.8</v>
          </cell>
          <cell r="G19">
            <v>118.2</v>
          </cell>
          <cell r="H19">
            <v>-3.8</v>
          </cell>
          <cell r="I19">
            <v>139.1</v>
          </cell>
          <cell r="J19">
            <v>-2.6</v>
          </cell>
          <cell r="K19">
            <v>121.7</v>
          </cell>
          <cell r="L19">
            <v>0.5</v>
          </cell>
          <cell r="M19">
            <v>414.3</v>
          </cell>
          <cell r="N19">
            <v>-14.7</v>
          </cell>
          <cell r="O19">
            <v>112.4</v>
          </cell>
          <cell r="P19">
            <v>3.8</v>
          </cell>
          <cell r="Q19">
            <v>18.100000000000001</v>
          </cell>
          <cell r="R19">
            <v>1.7</v>
          </cell>
          <cell r="S19">
            <v>0.86</v>
          </cell>
          <cell r="T19">
            <v>-0.76</v>
          </cell>
          <cell r="U19">
            <v>0.21</v>
          </cell>
          <cell r="V19">
            <v>0</v>
          </cell>
          <cell r="W19">
            <v>246</v>
          </cell>
          <cell r="X19">
            <v>-7.6</v>
          </cell>
          <cell r="Y19">
            <v>110</v>
          </cell>
          <cell r="Z19">
            <v>-6.9</v>
          </cell>
          <cell r="AA19">
            <v>27.8</v>
          </cell>
          <cell r="AB19">
            <v>13</v>
          </cell>
          <cell r="AC19">
            <v>753.4</v>
          </cell>
          <cell r="AD19">
            <v>-4.9000000000000004</v>
          </cell>
        </row>
        <row r="20">
          <cell r="B20" t="str">
            <v>医療，福祉</v>
          </cell>
          <cell r="C20">
            <v>152.9</v>
          </cell>
          <cell r="D20">
            <v>2.7</v>
          </cell>
          <cell r="E20">
            <v>95.4</v>
          </cell>
          <cell r="F20">
            <v>-1.3</v>
          </cell>
          <cell r="G20">
            <v>93.8</v>
          </cell>
          <cell r="H20">
            <v>1</v>
          </cell>
          <cell r="I20">
            <v>98.2</v>
          </cell>
          <cell r="J20">
            <v>-0.5</v>
          </cell>
          <cell r="K20">
            <v>98.7</v>
          </cell>
          <cell r="L20">
            <v>0.3</v>
          </cell>
          <cell r="M20">
            <v>83</v>
          </cell>
          <cell r="N20">
            <v>-23.5</v>
          </cell>
          <cell r="O20">
            <v>100</v>
          </cell>
          <cell r="P20">
            <v>-1.9</v>
          </cell>
          <cell r="Q20">
            <v>21</v>
          </cell>
          <cell r="R20">
            <v>-0.5</v>
          </cell>
          <cell r="S20">
            <v>0.83</v>
          </cell>
          <cell r="T20">
            <v>-1.8</v>
          </cell>
          <cell r="U20">
            <v>1.26</v>
          </cell>
          <cell r="V20">
            <v>0.22</v>
          </cell>
          <cell r="W20">
            <v>145.6</v>
          </cell>
          <cell r="X20">
            <v>-0.7</v>
          </cell>
          <cell r="Y20">
            <v>90.9</v>
          </cell>
          <cell r="Z20">
            <v>-4.5</v>
          </cell>
          <cell r="AA20">
            <v>140</v>
          </cell>
          <cell r="AB20">
            <v>-29.8</v>
          </cell>
          <cell r="AC20">
            <v>411.9</v>
          </cell>
          <cell r="AD20">
            <v>7.2</v>
          </cell>
        </row>
        <row r="21">
          <cell r="B21" t="str">
            <v>複合サービス事業</v>
          </cell>
          <cell r="C21">
            <v>124.2</v>
          </cell>
          <cell r="D21">
            <v>-12.4</v>
          </cell>
          <cell r="E21">
            <v>96.4</v>
          </cell>
          <cell r="F21">
            <v>8</v>
          </cell>
          <cell r="G21">
            <v>100.6</v>
          </cell>
          <cell r="H21">
            <v>12.2</v>
          </cell>
          <cell r="I21">
            <v>100.8</v>
          </cell>
          <cell r="J21">
            <v>-5.5</v>
          </cell>
          <cell r="K21">
            <v>102.9</v>
          </cell>
          <cell r="L21">
            <v>-4.9000000000000004</v>
          </cell>
          <cell r="M21">
            <v>66.7</v>
          </cell>
          <cell r="N21">
            <v>-19.399999999999999</v>
          </cell>
          <cell r="O21">
            <v>96.8</v>
          </cell>
          <cell r="P21">
            <v>2</v>
          </cell>
          <cell r="Q21">
            <v>5</v>
          </cell>
          <cell r="R21">
            <v>0.6</v>
          </cell>
          <cell r="S21">
            <v>1.29</v>
          </cell>
          <cell r="T21">
            <v>1.05</v>
          </cell>
          <cell r="U21">
            <v>3.05</v>
          </cell>
          <cell r="V21">
            <v>1.69</v>
          </cell>
          <cell r="W21">
            <v>118.3</v>
          </cell>
          <cell r="X21">
            <v>-15.3</v>
          </cell>
          <cell r="Y21">
            <v>91.8</v>
          </cell>
          <cell r="Z21">
            <v>4.4000000000000004</v>
          </cell>
          <cell r="AA21">
            <v>28.2</v>
          </cell>
          <cell r="AB21">
            <v>-65.400000000000006</v>
          </cell>
          <cell r="AC21">
            <v>251.6</v>
          </cell>
          <cell r="AD21">
            <v>-34.200000000000003</v>
          </cell>
        </row>
        <row r="22">
          <cell r="B22" t="str">
            <v>サービス業（他に分類されないもの）</v>
          </cell>
          <cell r="C22">
            <v>108.7</v>
          </cell>
          <cell r="D22">
            <v>-13.2</v>
          </cell>
          <cell r="E22">
            <v>102.1</v>
          </cell>
          <cell r="F22">
            <v>-4</v>
          </cell>
          <cell r="G22">
            <v>101.7</v>
          </cell>
          <cell r="H22">
            <v>-4.0999999999999996</v>
          </cell>
          <cell r="I22">
            <v>103.5</v>
          </cell>
          <cell r="J22">
            <v>-3.5</v>
          </cell>
          <cell r="K22">
            <v>103.2</v>
          </cell>
          <cell r="L22">
            <v>-3.8</v>
          </cell>
          <cell r="M22">
            <v>108.9</v>
          </cell>
          <cell r="N22">
            <v>1.2</v>
          </cell>
          <cell r="O22">
            <v>98.2</v>
          </cell>
          <cell r="P22">
            <v>-1.4</v>
          </cell>
          <cell r="Q22">
            <v>32.799999999999997</v>
          </cell>
          <cell r="R22">
            <v>3.9</v>
          </cell>
          <cell r="S22">
            <v>3.23</v>
          </cell>
          <cell r="T22">
            <v>0.62</v>
          </cell>
          <cell r="U22">
            <v>3.75</v>
          </cell>
          <cell r="V22">
            <v>-0.06</v>
          </cell>
          <cell r="W22">
            <v>103.5</v>
          </cell>
          <cell r="X22">
            <v>-16</v>
          </cell>
          <cell r="Y22">
            <v>97.2</v>
          </cell>
          <cell r="Z22">
            <v>-7.1</v>
          </cell>
          <cell r="AA22">
            <v>107.8</v>
          </cell>
          <cell r="AB22">
            <v>-2.2000000000000002</v>
          </cell>
          <cell r="AC22">
            <v>161.5</v>
          </cell>
          <cell r="AD22">
            <v>-41.7</v>
          </cell>
        </row>
        <row r="23">
          <cell r="B23" t="str">
            <v>食料品・たばこ</v>
          </cell>
          <cell r="C23">
            <v>116.5</v>
          </cell>
          <cell r="D23">
            <v>8.9</v>
          </cell>
          <cell r="E23">
            <v>108.9</v>
          </cell>
          <cell r="F23">
            <v>-3.6</v>
          </cell>
          <cell r="G23">
            <v>109.2</v>
          </cell>
          <cell r="H23">
            <v>-4.8</v>
          </cell>
          <cell r="I23">
            <v>99.9</v>
          </cell>
          <cell r="J23">
            <v>-2.6</v>
          </cell>
          <cell r="K23">
            <v>101.2</v>
          </cell>
          <cell r="L23">
            <v>-1.8</v>
          </cell>
          <cell r="M23">
            <v>82.4</v>
          </cell>
          <cell r="N23">
            <v>-14.7</v>
          </cell>
          <cell r="O23">
            <v>92.2</v>
          </cell>
          <cell r="P23">
            <v>-3.9</v>
          </cell>
          <cell r="Q23">
            <v>16.7</v>
          </cell>
          <cell r="R23">
            <v>-4.9000000000000004</v>
          </cell>
          <cell r="S23">
            <v>2.2799999999999998</v>
          </cell>
          <cell r="T23">
            <v>0.82</v>
          </cell>
          <cell r="U23">
            <v>1.4</v>
          </cell>
          <cell r="V23">
            <v>-0.14000000000000001</v>
          </cell>
          <cell r="W23">
            <v>111</v>
          </cell>
          <cell r="X23">
            <v>5.4</v>
          </cell>
          <cell r="Y23">
            <v>103.7</v>
          </cell>
          <cell r="Z23">
            <v>-6.7</v>
          </cell>
          <cell r="AA23">
            <v>105.7</v>
          </cell>
          <cell r="AB23">
            <v>15.1</v>
          </cell>
          <cell r="AC23">
            <v>115.1</v>
          </cell>
          <cell r="AD23">
            <v>98.8</v>
          </cell>
        </row>
        <row r="24">
          <cell r="B24" t="str">
            <v>繊維工業</v>
          </cell>
          <cell r="C24">
            <v>268.7</v>
          </cell>
          <cell r="D24">
            <v>8.6</v>
          </cell>
          <cell r="E24">
            <v>147.4</v>
          </cell>
          <cell r="F24">
            <v>13</v>
          </cell>
          <cell r="G24">
            <v>134.19999999999999</v>
          </cell>
          <cell r="H24">
            <v>7.4</v>
          </cell>
          <cell r="I24">
            <v>100.6</v>
          </cell>
          <cell r="J24">
            <v>8.1</v>
          </cell>
          <cell r="K24">
            <v>96.8</v>
          </cell>
          <cell r="L24">
            <v>5.4</v>
          </cell>
          <cell r="M24">
            <v>176.9</v>
          </cell>
          <cell r="N24">
            <v>48.4</v>
          </cell>
          <cell r="O24">
            <v>96.6</v>
          </cell>
          <cell r="P24">
            <v>-0.8</v>
          </cell>
          <cell r="Q24">
            <v>10.8</v>
          </cell>
          <cell r="R24">
            <v>8.1</v>
          </cell>
          <cell r="S24">
            <v>1.22</v>
          </cell>
          <cell r="T24">
            <v>0.83</v>
          </cell>
          <cell r="U24">
            <v>0.76</v>
          </cell>
          <cell r="V24">
            <v>-0.31</v>
          </cell>
          <cell r="W24">
            <v>255.9</v>
          </cell>
          <cell r="X24">
            <v>5.0999999999999996</v>
          </cell>
          <cell r="Y24">
            <v>140.4</v>
          </cell>
          <cell r="Z24">
            <v>9.3000000000000007</v>
          </cell>
          <cell r="AA24">
            <v>425.1</v>
          </cell>
          <cell r="AB24">
            <v>71.5</v>
          </cell>
          <cell r="AC24">
            <v>749.2</v>
          </cell>
          <cell r="AD24">
            <v>4.9000000000000004</v>
          </cell>
        </row>
        <row r="25">
          <cell r="B25" t="str">
            <v>木材・木製品</v>
          </cell>
          <cell r="C25">
            <v>127.2</v>
          </cell>
          <cell r="D25">
            <v>-5.6</v>
          </cell>
          <cell r="E25">
            <v>112.6</v>
          </cell>
          <cell r="F25">
            <v>-8.6999999999999993</v>
          </cell>
          <cell r="G25">
            <v>115.4</v>
          </cell>
          <cell r="H25">
            <v>-5.6</v>
          </cell>
          <cell r="I25">
            <v>93.8</v>
          </cell>
          <cell r="J25">
            <v>-10.6</v>
          </cell>
          <cell r="K25">
            <v>99.6</v>
          </cell>
          <cell r="L25">
            <v>-5.6</v>
          </cell>
          <cell r="M25">
            <v>49.5</v>
          </cell>
          <cell r="N25">
            <v>-50.5</v>
          </cell>
          <cell r="O25">
            <v>100</v>
          </cell>
          <cell r="P25">
            <v>6.2</v>
          </cell>
          <cell r="Q25">
            <v>10.199999999999999</v>
          </cell>
          <cell r="R25">
            <v>5.8</v>
          </cell>
          <cell r="S25">
            <v>0.91</v>
          </cell>
          <cell r="T25">
            <v>-1.01</v>
          </cell>
          <cell r="U25">
            <v>0.15</v>
          </cell>
          <cell r="V25">
            <v>-1.21</v>
          </cell>
          <cell r="W25">
            <v>121.1</v>
          </cell>
          <cell r="X25">
            <v>-8.6999999999999993</v>
          </cell>
          <cell r="Y25">
            <v>107.2</v>
          </cell>
          <cell r="Z25">
            <v>-11.7</v>
          </cell>
          <cell r="AA25">
            <v>88.4</v>
          </cell>
          <cell r="AB25">
            <v>-32.700000000000003</v>
          </cell>
          <cell r="AC25">
            <v>122.5</v>
          </cell>
          <cell r="AD25">
            <v>5.4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138.80000000000001</v>
          </cell>
          <cell r="D28">
            <v>-57</v>
          </cell>
          <cell r="E28">
            <v>88.3</v>
          </cell>
          <cell r="F28">
            <v>-42.2</v>
          </cell>
          <cell r="G28">
            <v>82.7</v>
          </cell>
          <cell r="H28">
            <v>-42.3</v>
          </cell>
          <cell r="I28">
            <v>84</v>
          </cell>
          <cell r="J28">
            <v>1.6</v>
          </cell>
          <cell r="K28">
            <v>84.9</v>
          </cell>
          <cell r="L28">
            <v>-2.2999999999999998</v>
          </cell>
          <cell r="M28">
            <v>72.2</v>
          </cell>
          <cell r="N28">
            <v>159.69999999999999</v>
          </cell>
          <cell r="O28">
            <v>101.8</v>
          </cell>
          <cell r="P28">
            <v>-1.7</v>
          </cell>
          <cell r="Q28">
            <v>35.799999999999997</v>
          </cell>
          <cell r="R28">
            <v>25.9</v>
          </cell>
          <cell r="S28">
            <v>1.32</v>
          </cell>
          <cell r="T28">
            <v>0.89</v>
          </cell>
          <cell r="U28">
            <v>0.88</v>
          </cell>
          <cell r="V28">
            <v>0.88</v>
          </cell>
          <cell r="W28">
            <v>132.19999999999999</v>
          </cell>
          <cell r="X28">
            <v>-58.4</v>
          </cell>
          <cell r="Y28">
            <v>84.1</v>
          </cell>
          <cell r="Z28">
            <v>-44</v>
          </cell>
          <cell r="AA28">
            <v>159.9</v>
          </cell>
          <cell r="AB28">
            <v>-41.6</v>
          </cell>
          <cell r="AC28">
            <v>89.4</v>
          </cell>
          <cell r="AD28">
            <v>-67.599999999999994</v>
          </cell>
        </row>
        <row r="29">
          <cell r="B29" t="str">
            <v>化学、石油・石炭</v>
          </cell>
          <cell r="C29">
            <v>196.4</v>
          </cell>
          <cell r="D29">
            <v>-11.1</v>
          </cell>
          <cell r="E29">
            <v>117</v>
          </cell>
          <cell r="F29">
            <v>4.5999999999999996</v>
          </cell>
          <cell r="G29">
            <v>118.1</v>
          </cell>
          <cell r="H29">
            <v>8.1999999999999993</v>
          </cell>
          <cell r="I29">
            <v>106.2</v>
          </cell>
          <cell r="J29">
            <v>-1.2</v>
          </cell>
          <cell r="K29">
            <v>105.6</v>
          </cell>
          <cell r="L29">
            <v>0.8</v>
          </cell>
          <cell r="M29">
            <v>111.7</v>
          </cell>
          <cell r="N29">
            <v>-16.100000000000001</v>
          </cell>
          <cell r="O29">
            <v>105.7</v>
          </cell>
          <cell r="P29">
            <v>-5.2</v>
          </cell>
          <cell r="Q29">
            <v>1.6</v>
          </cell>
          <cell r="R29">
            <v>0.2</v>
          </cell>
          <cell r="S29">
            <v>1.05</v>
          </cell>
          <cell r="T29">
            <v>0.17</v>
          </cell>
          <cell r="U29">
            <v>0.62</v>
          </cell>
          <cell r="V29">
            <v>-0.04</v>
          </cell>
          <cell r="W29">
            <v>187</v>
          </cell>
          <cell r="X29">
            <v>-14</v>
          </cell>
          <cell r="Y29">
            <v>111.4</v>
          </cell>
          <cell r="Z29">
            <v>1.2</v>
          </cell>
          <cell r="AA29">
            <v>110.1</v>
          </cell>
          <cell r="AB29">
            <v>-15</v>
          </cell>
          <cell r="AC29">
            <v>260.3</v>
          </cell>
          <cell r="AD29">
            <v>-20.9</v>
          </cell>
        </row>
        <row r="30">
          <cell r="B30" t="str">
            <v>プラスチック製品</v>
          </cell>
          <cell r="C30">
            <v>188.8</v>
          </cell>
          <cell r="D30">
            <v>-23.5</v>
          </cell>
          <cell r="E30">
            <v>114.2</v>
          </cell>
          <cell r="F30">
            <v>-14.8</v>
          </cell>
          <cell r="G30">
            <v>110.1</v>
          </cell>
          <cell r="H30">
            <v>-12.4</v>
          </cell>
          <cell r="I30">
            <v>106.9</v>
          </cell>
          <cell r="J30">
            <v>-5</v>
          </cell>
          <cell r="K30">
            <v>105.4</v>
          </cell>
          <cell r="L30">
            <v>-3.9</v>
          </cell>
          <cell r="M30">
            <v>129.5</v>
          </cell>
          <cell r="N30">
            <v>-16.3</v>
          </cell>
          <cell r="O30">
            <v>302.7</v>
          </cell>
          <cell r="P30">
            <v>1.2</v>
          </cell>
          <cell r="Q30">
            <v>22.5</v>
          </cell>
          <cell r="R30">
            <v>19.3</v>
          </cell>
          <cell r="S30">
            <v>1.66</v>
          </cell>
          <cell r="T30">
            <v>1.38</v>
          </cell>
          <cell r="U30">
            <v>0.94</v>
          </cell>
          <cell r="V30">
            <v>0.28000000000000003</v>
          </cell>
          <cell r="W30">
            <v>179.8</v>
          </cell>
          <cell r="X30">
            <v>-25.9</v>
          </cell>
          <cell r="Y30">
            <v>108.8</v>
          </cell>
          <cell r="Z30">
            <v>-17.600000000000001</v>
          </cell>
          <cell r="AA30">
            <v>165.6</v>
          </cell>
          <cell r="AB30">
            <v>-31</v>
          </cell>
          <cell r="AC30">
            <v>310.3</v>
          </cell>
          <cell r="AD30">
            <v>-31.8</v>
          </cell>
        </row>
        <row r="31">
          <cell r="B31" t="str">
            <v>ゴム製品</v>
          </cell>
          <cell r="C31">
            <v>235.1</v>
          </cell>
          <cell r="D31">
            <v>8.3000000000000007</v>
          </cell>
          <cell r="E31">
            <v>118.7</v>
          </cell>
          <cell r="F31">
            <v>4.0999999999999996</v>
          </cell>
          <cell r="G31">
            <v>113.5</v>
          </cell>
          <cell r="H31">
            <v>2.9</v>
          </cell>
          <cell r="I31">
            <v>107.9</v>
          </cell>
          <cell r="J31">
            <v>-0.4</v>
          </cell>
          <cell r="K31">
            <v>105</v>
          </cell>
          <cell r="L31">
            <v>-0.8</v>
          </cell>
          <cell r="M31">
            <v>139</v>
          </cell>
          <cell r="N31">
            <v>3.9</v>
          </cell>
          <cell r="O31">
            <v>99.6</v>
          </cell>
          <cell r="P31">
            <v>-0.6</v>
          </cell>
          <cell r="Q31">
            <v>1.4</v>
          </cell>
          <cell r="R31">
            <v>-0.5</v>
          </cell>
          <cell r="S31">
            <v>0.24</v>
          </cell>
          <cell r="T31">
            <v>0.14000000000000001</v>
          </cell>
          <cell r="U31">
            <v>0.63</v>
          </cell>
          <cell r="V31">
            <v>0.1</v>
          </cell>
          <cell r="W31">
            <v>223.9</v>
          </cell>
          <cell r="X31">
            <v>4.8</v>
          </cell>
          <cell r="Y31">
            <v>113</v>
          </cell>
          <cell r="Z31">
            <v>0.7</v>
          </cell>
          <cell r="AA31">
            <v>148.69999999999999</v>
          </cell>
          <cell r="AB31">
            <v>10.1</v>
          </cell>
          <cell r="AC31">
            <v>426.8</v>
          </cell>
          <cell r="AD31">
            <v>11.1</v>
          </cell>
        </row>
        <row r="32">
          <cell r="B32" t="str">
            <v>窯業・土石製品</v>
          </cell>
          <cell r="C32">
            <v>133.5</v>
          </cell>
          <cell r="D32">
            <v>15.5</v>
          </cell>
          <cell r="E32">
            <v>99.7</v>
          </cell>
          <cell r="F32">
            <v>-0.7</v>
          </cell>
          <cell r="G32">
            <v>98.3</v>
          </cell>
          <cell r="H32">
            <v>-3.5</v>
          </cell>
          <cell r="I32">
            <v>104.3</v>
          </cell>
          <cell r="J32">
            <v>0.6</v>
          </cell>
          <cell r="K32">
            <v>103.3</v>
          </cell>
          <cell r="L32">
            <v>-1.1000000000000001</v>
          </cell>
          <cell r="M32">
            <v>117.9</v>
          </cell>
          <cell r="N32">
            <v>25.7</v>
          </cell>
          <cell r="O32">
            <v>77.5</v>
          </cell>
          <cell r="P32">
            <v>-0.4</v>
          </cell>
          <cell r="Q32">
            <v>12.9</v>
          </cell>
          <cell r="R32">
            <v>-1</v>
          </cell>
          <cell r="S32">
            <v>0</v>
          </cell>
          <cell r="T32">
            <v>-1.07</v>
          </cell>
          <cell r="U32">
            <v>0</v>
          </cell>
          <cell r="V32">
            <v>-0.8</v>
          </cell>
          <cell r="W32">
            <v>127.1</v>
          </cell>
          <cell r="X32">
            <v>11.7</v>
          </cell>
          <cell r="Y32">
            <v>95</v>
          </cell>
          <cell r="Z32">
            <v>-3.8</v>
          </cell>
          <cell r="AA32">
            <v>116.7</v>
          </cell>
          <cell r="AB32">
            <v>43.7</v>
          </cell>
          <cell r="AC32">
            <v>211</v>
          </cell>
          <cell r="AD32">
            <v>60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79</v>
          </cell>
          <cell r="D35">
            <v>-5.7</v>
          </cell>
          <cell r="E35">
            <v>87.9</v>
          </cell>
          <cell r="F35">
            <v>-5.8</v>
          </cell>
          <cell r="G35">
            <v>89.5</v>
          </cell>
          <cell r="H35">
            <v>3</v>
          </cell>
          <cell r="I35">
            <v>97</v>
          </cell>
          <cell r="J35">
            <v>-10.8</v>
          </cell>
          <cell r="K35">
            <v>100.6</v>
          </cell>
          <cell r="L35">
            <v>-3.7</v>
          </cell>
          <cell r="M35">
            <v>48.3</v>
          </cell>
          <cell r="N35">
            <v>-70.3</v>
          </cell>
          <cell r="O35">
            <v>158.1</v>
          </cell>
          <cell r="P35">
            <v>3</v>
          </cell>
          <cell r="Q35">
            <v>14.8</v>
          </cell>
          <cell r="R35">
            <v>2</v>
          </cell>
          <cell r="S35">
            <v>0.92</v>
          </cell>
          <cell r="T35">
            <v>-0.99</v>
          </cell>
          <cell r="U35">
            <v>2.0099999999999998</v>
          </cell>
          <cell r="V35">
            <v>-0.16</v>
          </cell>
          <cell r="W35">
            <v>75.2</v>
          </cell>
          <cell r="X35">
            <v>-8.8000000000000007</v>
          </cell>
          <cell r="Y35">
            <v>83.7</v>
          </cell>
          <cell r="Z35">
            <v>-8.8000000000000007</v>
          </cell>
          <cell r="AA35">
            <v>56.7</v>
          </cell>
          <cell r="AB35">
            <v>-73.7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168.4</v>
          </cell>
          <cell r="D38">
            <v>41.5</v>
          </cell>
          <cell r="E38">
            <v>114.7</v>
          </cell>
          <cell r="F38">
            <v>9.4</v>
          </cell>
          <cell r="G38">
            <v>115</v>
          </cell>
          <cell r="H38">
            <v>13.4</v>
          </cell>
          <cell r="I38">
            <v>103.8</v>
          </cell>
          <cell r="J38">
            <v>-7.3</v>
          </cell>
          <cell r="K38">
            <v>103.8</v>
          </cell>
          <cell r="L38">
            <v>-3.8</v>
          </cell>
          <cell r="M38">
            <v>103.7</v>
          </cell>
          <cell r="N38">
            <v>-44</v>
          </cell>
          <cell r="O38">
            <v>211.6</v>
          </cell>
          <cell r="P38">
            <v>-0.5</v>
          </cell>
          <cell r="Q38">
            <v>2.4</v>
          </cell>
          <cell r="R38">
            <v>-1.1000000000000001</v>
          </cell>
          <cell r="S38">
            <v>0.83</v>
          </cell>
          <cell r="T38">
            <v>0.01</v>
          </cell>
          <cell r="U38">
            <v>0.06</v>
          </cell>
          <cell r="V38">
            <v>-0.49</v>
          </cell>
          <cell r="W38">
            <v>160.4</v>
          </cell>
          <cell r="X38">
            <v>37</v>
          </cell>
          <cell r="Y38">
            <v>109.2</v>
          </cell>
          <cell r="Z38">
            <v>5.9</v>
          </cell>
          <cell r="AA38">
            <v>110.9</v>
          </cell>
          <cell r="AB38">
            <v>-22.3</v>
          </cell>
          <cell r="AC38">
            <v>103.7</v>
          </cell>
          <cell r="AD38">
            <v>125.4</v>
          </cell>
        </row>
        <row r="39">
          <cell r="B39" t="str">
            <v>電子・デバイス</v>
          </cell>
          <cell r="C39">
            <v>135.9</v>
          </cell>
          <cell r="D39">
            <v>-11</v>
          </cell>
          <cell r="E39">
            <v>84.6</v>
          </cell>
          <cell r="F39">
            <v>-1.9</v>
          </cell>
          <cell r="G39">
            <v>84.8</v>
          </cell>
          <cell r="H39">
            <v>2.5</v>
          </cell>
          <cell r="I39">
            <v>97.9</v>
          </cell>
          <cell r="J39">
            <v>-7</v>
          </cell>
          <cell r="K39">
            <v>99.6</v>
          </cell>
          <cell r="L39">
            <v>-4</v>
          </cell>
          <cell r="M39">
            <v>81.3</v>
          </cell>
          <cell r="N39">
            <v>-32.6</v>
          </cell>
          <cell r="O39">
            <v>76.900000000000006</v>
          </cell>
          <cell r="P39">
            <v>-1.3</v>
          </cell>
          <cell r="Q39">
            <v>6.2</v>
          </cell>
          <cell r="R39">
            <v>1.8</v>
          </cell>
          <cell r="S39">
            <v>0.35</v>
          </cell>
          <cell r="T39">
            <v>-0.34</v>
          </cell>
          <cell r="U39">
            <v>0.56000000000000005</v>
          </cell>
          <cell r="V39">
            <v>-0.19</v>
          </cell>
          <cell r="W39">
            <v>129.4</v>
          </cell>
          <cell r="X39">
            <v>-13.9</v>
          </cell>
          <cell r="Y39">
            <v>80.599999999999994</v>
          </cell>
          <cell r="Z39">
            <v>-5</v>
          </cell>
          <cell r="AA39">
            <v>83.1</v>
          </cell>
          <cell r="AB39">
            <v>-27.8</v>
          </cell>
          <cell r="AC39">
            <v>332.5</v>
          </cell>
          <cell r="AD39">
            <v>-20</v>
          </cell>
        </row>
        <row r="40">
          <cell r="B40" t="str">
            <v>電気機械器具</v>
          </cell>
          <cell r="C40">
            <v>145.4</v>
          </cell>
          <cell r="D40">
            <v>-6.8</v>
          </cell>
          <cell r="E40">
            <v>144.19999999999999</v>
          </cell>
          <cell r="F40">
            <v>1.7</v>
          </cell>
          <cell r="G40">
            <v>142.9</v>
          </cell>
          <cell r="H40">
            <v>4.0999999999999996</v>
          </cell>
          <cell r="I40">
            <v>113.3</v>
          </cell>
          <cell r="J40">
            <v>-3.7</v>
          </cell>
          <cell r="K40">
            <v>114.4</v>
          </cell>
          <cell r="L40">
            <v>-0.3</v>
          </cell>
          <cell r="M40">
            <v>91.4</v>
          </cell>
          <cell r="N40">
            <v>-48.8</v>
          </cell>
          <cell r="O40">
            <v>90.4</v>
          </cell>
          <cell r="P40">
            <v>-0.7</v>
          </cell>
          <cell r="Q40">
            <v>3.9</v>
          </cell>
          <cell r="R40">
            <v>-0.6</v>
          </cell>
          <cell r="S40">
            <v>0.28999999999999998</v>
          </cell>
          <cell r="T40">
            <v>-0.1</v>
          </cell>
          <cell r="U40">
            <v>0.39</v>
          </cell>
          <cell r="V40">
            <v>-0.19</v>
          </cell>
          <cell r="W40">
            <v>138.5</v>
          </cell>
          <cell r="X40">
            <v>-9.8000000000000007</v>
          </cell>
          <cell r="Y40">
            <v>137.30000000000001</v>
          </cell>
          <cell r="Z40">
            <v>-1.6</v>
          </cell>
          <cell r="AA40">
            <v>185.6</v>
          </cell>
          <cell r="AB40">
            <v>-33.700000000000003</v>
          </cell>
          <cell r="AC40">
            <v>51.5</v>
          </cell>
          <cell r="AD40">
            <v>-42.8</v>
          </cell>
        </row>
        <row r="41">
          <cell r="B41" t="str">
            <v>情報通信機械器具</v>
          </cell>
          <cell r="C41">
            <v>139.30000000000001</v>
          </cell>
          <cell r="D41">
            <v>1.7</v>
          </cell>
          <cell r="E41">
            <v>107.8</v>
          </cell>
          <cell r="F41">
            <v>6.7</v>
          </cell>
          <cell r="G41">
            <v>103.3</v>
          </cell>
          <cell r="H41">
            <v>6.7</v>
          </cell>
          <cell r="I41">
            <v>115.7</v>
          </cell>
          <cell r="J41">
            <v>1.8</v>
          </cell>
          <cell r="K41">
            <v>116</v>
          </cell>
          <cell r="L41">
            <v>2.8</v>
          </cell>
          <cell r="M41">
            <v>111.1</v>
          </cell>
          <cell r="N41">
            <v>-15.1</v>
          </cell>
          <cell r="O41">
            <v>16.600000000000001</v>
          </cell>
          <cell r="P41">
            <v>-7.8</v>
          </cell>
          <cell r="Q41">
            <v>6.4</v>
          </cell>
          <cell r="R41">
            <v>-2.4</v>
          </cell>
          <cell r="S41">
            <v>0.78</v>
          </cell>
          <cell r="T41">
            <v>-2.25</v>
          </cell>
          <cell r="U41">
            <v>3.13</v>
          </cell>
          <cell r="V41">
            <v>3.13</v>
          </cell>
          <cell r="W41">
            <v>132.69999999999999</v>
          </cell>
          <cell r="X41">
            <v>-1.6</v>
          </cell>
          <cell r="Y41">
            <v>102.7</v>
          </cell>
          <cell r="Z41">
            <v>3.3</v>
          </cell>
          <cell r="AA41">
            <v>198.5</v>
          </cell>
          <cell r="AB41">
            <v>5.7</v>
          </cell>
          <cell r="AC41">
            <v>367</v>
          </cell>
          <cell r="AD41">
            <v>-7.7</v>
          </cell>
        </row>
        <row r="42">
          <cell r="B42" t="str">
            <v>輸送用機械器具</v>
          </cell>
          <cell r="C42">
            <v>174.8</v>
          </cell>
          <cell r="D42">
            <v>11.1</v>
          </cell>
          <cell r="E42">
            <v>125.3</v>
          </cell>
          <cell r="F42">
            <v>6.8</v>
          </cell>
          <cell r="G42">
            <v>118.4</v>
          </cell>
          <cell r="H42">
            <v>4</v>
          </cell>
          <cell r="I42">
            <v>119.8</v>
          </cell>
          <cell r="J42">
            <v>5.3</v>
          </cell>
          <cell r="K42">
            <v>114.3</v>
          </cell>
          <cell r="L42">
            <v>1.6</v>
          </cell>
          <cell r="M42">
            <v>189</v>
          </cell>
          <cell r="N42">
            <v>46.1</v>
          </cell>
          <cell r="O42">
            <v>73.2</v>
          </cell>
          <cell r="P42">
            <v>-4.0999999999999996</v>
          </cell>
          <cell r="Q42">
            <v>0.4</v>
          </cell>
          <cell r="R42">
            <v>-0.4</v>
          </cell>
          <cell r="S42">
            <v>0.42</v>
          </cell>
          <cell r="T42">
            <v>-0.65</v>
          </cell>
          <cell r="U42">
            <v>1.72</v>
          </cell>
          <cell r="V42">
            <v>-0.99</v>
          </cell>
          <cell r="W42">
            <v>166.5</v>
          </cell>
          <cell r="X42">
            <v>7.6</v>
          </cell>
          <cell r="Y42">
            <v>119.3</v>
          </cell>
          <cell r="Z42">
            <v>3.3</v>
          </cell>
          <cell r="AA42">
            <v>233.3</v>
          </cell>
          <cell r="AB42">
            <v>34.700000000000003</v>
          </cell>
          <cell r="AC42">
            <v>115.2</v>
          </cell>
          <cell r="AD42">
            <v>17.100000000000001</v>
          </cell>
        </row>
        <row r="43">
          <cell r="B43" t="str">
            <v>その他の製造業</v>
          </cell>
          <cell r="C43">
            <v>148.69999999999999</v>
          </cell>
          <cell r="D43">
            <v>20.9</v>
          </cell>
          <cell r="E43">
            <v>126.7</v>
          </cell>
          <cell r="F43">
            <v>2.1</v>
          </cell>
          <cell r="G43">
            <v>126.2</v>
          </cell>
          <cell r="H43">
            <v>11.6</v>
          </cell>
          <cell r="I43">
            <v>118.7</v>
          </cell>
          <cell r="J43">
            <v>-5.0999999999999996</v>
          </cell>
          <cell r="K43">
            <v>116.4</v>
          </cell>
          <cell r="L43">
            <v>3.1</v>
          </cell>
          <cell r="M43">
            <v>149</v>
          </cell>
          <cell r="N43">
            <v>-49</v>
          </cell>
          <cell r="O43">
            <v>85.6</v>
          </cell>
          <cell r="P43">
            <v>-4.4000000000000004</v>
          </cell>
          <cell r="Q43">
            <v>5.5</v>
          </cell>
          <cell r="R43">
            <v>-9.8000000000000007</v>
          </cell>
          <cell r="S43">
            <v>1.02</v>
          </cell>
          <cell r="T43">
            <v>-4.82</v>
          </cell>
          <cell r="U43">
            <v>1.23</v>
          </cell>
          <cell r="V43">
            <v>-8.56</v>
          </cell>
          <cell r="W43">
            <v>141.6</v>
          </cell>
          <cell r="X43">
            <v>16.899999999999999</v>
          </cell>
          <cell r="Y43">
            <v>120.7</v>
          </cell>
          <cell r="Z43">
            <v>-1.1000000000000001</v>
          </cell>
          <cell r="AA43">
            <v>133</v>
          </cell>
          <cell r="AB43">
            <v>-51.7</v>
          </cell>
          <cell r="AC43">
            <v>142.80000000000001</v>
          </cell>
          <cell r="AD43">
            <v>145.4</v>
          </cell>
        </row>
        <row r="44">
          <cell r="B44" t="str">
            <v>Ｅ一括分１</v>
          </cell>
          <cell r="C44">
            <v>187</v>
          </cell>
          <cell r="D44">
            <v>10.8</v>
          </cell>
          <cell r="E44">
            <v>94.7</v>
          </cell>
          <cell r="F44">
            <v>1.7</v>
          </cell>
          <cell r="G44">
            <v>93.1</v>
          </cell>
          <cell r="H44">
            <v>4</v>
          </cell>
          <cell r="I44">
            <v>100.1</v>
          </cell>
          <cell r="J44">
            <v>-4.5999999999999996</v>
          </cell>
          <cell r="K44">
            <v>101.5</v>
          </cell>
          <cell r="L44">
            <v>-3.3</v>
          </cell>
          <cell r="M44">
            <v>82.7</v>
          </cell>
          <cell r="N44">
            <v>-20.399999999999999</v>
          </cell>
          <cell r="O44">
            <v>143.4</v>
          </cell>
          <cell r="P44">
            <v>0.8</v>
          </cell>
          <cell r="Q44">
            <v>2.5</v>
          </cell>
          <cell r="R44">
            <v>0.8</v>
          </cell>
          <cell r="S44">
            <v>1.04</v>
          </cell>
          <cell r="T44">
            <v>0.46</v>
          </cell>
          <cell r="U44">
            <v>0.69</v>
          </cell>
          <cell r="V44">
            <v>0.11</v>
          </cell>
          <cell r="W44">
            <v>178.1</v>
          </cell>
          <cell r="X44">
            <v>7.2</v>
          </cell>
          <cell r="Y44">
            <v>90.2</v>
          </cell>
          <cell r="Z44">
            <v>-1.5</v>
          </cell>
          <cell r="AA44">
            <v>112.3</v>
          </cell>
          <cell r="AB44">
            <v>-15.3</v>
          </cell>
          <cell r="AC44">
            <v>603.29999999999995</v>
          </cell>
          <cell r="AD44">
            <v>18.5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89.9</v>
          </cell>
          <cell r="D47">
            <v>-16.5</v>
          </cell>
          <cell r="E47">
            <v>111.7</v>
          </cell>
          <cell r="F47">
            <v>2.1</v>
          </cell>
          <cell r="G47">
            <v>112.8</v>
          </cell>
          <cell r="H47">
            <v>2.2999999999999998</v>
          </cell>
          <cell r="I47">
            <v>106.6</v>
          </cell>
          <cell r="J47">
            <v>15.9</v>
          </cell>
          <cell r="K47">
            <v>106.3</v>
          </cell>
          <cell r="L47">
            <v>17.100000000000001</v>
          </cell>
          <cell r="M47">
            <v>114.9</v>
          </cell>
          <cell r="N47">
            <v>-2.5</v>
          </cell>
          <cell r="O47">
            <v>100.3</v>
          </cell>
          <cell r="P47">
            <v>0.3</v>
          </cell>
          <cell r="Q47">
            <v>20.2</v>
          </cell>
          <cell r="R47">
            <v>8.6</v>
          </cell>
          <cell r="S47">
            <v>2.89</v>
          </cell>
          <cell r="T47">
            <v>2.12</v>
          </cell>
          <cell r="U47">
            <v>1.28</v>
          </cell>
          <cell r="V47">
            <v>-0.64</v>
          </cell>
          <cell r="W47">
            <v>85.6</v>
          </cell>
          <cell r="X47">
            <v>-19.2</v>
          </cell>
          <cell r="Y47">
            <v>106.4</v>
          </cell>
          <cell r="Z47">
            <v>-1.2</v>
          </cell>
          <cell r="AA47">
            <v>93.4</v>
          </cell>
          <cell r="AB47">
            <v>-1.7</v>
          </cell>
          <cell r="AC47">
            <v>3.2</v>
          </cell>
          <cell r="AD47">
            <v>-94.6</v>
          </cell>
        </row>
        <row r="48">
          <cell r="B48" t="str">
            <v>小売業</v>
          </cell>
          <cell r="C48">
            <v>81.3</v>
          </cell>
          <cell r="D48">
            <v>7</v>
          </cell>
          <cell r="E48">
            <v>85.6</v>
          </cell>
          <cell r="F48">
            <v>3.5</v>
          </cell>
          <cell r="G48">
            <v>85.5</v>
          </cell>
          <cell r="H48">
            <v>3.6</v>
          </cell>
          <cell r="I48">
            <v>91.4</v>
          </cell>
          <cell r="J48">
            <v>-1.7</v>
          </cell>
          <cell r="K48">
            <v>89.6</v>
          </cell>
          <cell r="L48">
            <v>-1.3</v>
          </cell>
          <cell r="M48">
            <v>132.1</v>
          </cell>
          <cell r="N48">
            <v>-6.4</v>
          </cell>
          <cell r="O48">
            <v>105.3</v>
          </cell>
          <cell r="P48">
            <v>-3.9</v>
          </cell>
          <cell r="Q48">
            <v>71.3</v>
          </cell>
          <cell r="R48">
            <v>-1.5</v>
          </cell>
          <cell r="S48">
            <v>2.0499999999999998</v>
          </cell>
          <cell r="T48">
            <v>-1.31</v>
          </cell>
          <cell r="U48">
            <v>1.62</v>
          </cell>
          <cell r="V48">
            <v>0.96</v>
          </cell>
          <cell r="W48">
            <v>77.400000000000006</v>
          </cell>
          <cell r="X48">
            <v>3.5</v>
          </cell>
          <cell r="Y48">
            <v>81.5</v>
          </cell>
          <cell r="Z48">
            <v>0.1</v>
          </cell>
          <cell r="AA48">
            <v>87.7</v>
          </cell>
          <cell r="AB48">
            <v>2</v>
          </cell>
          <cell r="AC48">
            <v>42.2</v>
          </cell>
          <cell r="AD48">
            <v>160.5</v>
          </cell>
        </row>
        <row r="49">
          <cell r="B49" t="str">
            <v>宿泊業</v>
          </cell>
          <cell r="C49">
            <v>92.6</v>
          </cell>
          <cell r="D49">
            <v>-9.6999999999999993</v>
          </cell>
          <cell r="E49">
            <v>98.5</v>
          </cell>
          <cell r="F49">
            <v>-5.0999999999999996</v>
          </cell>
          <cell r="G49">
            <v>98.3</v>
          </cell>
          <cell r="H49">
            <v>-6.6</v>
          </cell>
          <cell r="I49">
            <v>111</v>
          </cell>
          <cell r="J49">
            <v>-2.1</v>
          </cell>
          <cell r="K49">
            <v>107.8</v>
          </cell>
          <cell r="L49">
            <v>-2.5</v>
          </cell>
          <cell r="M49">
            <v>175</v>
          </cell>
          <cell r="N49">
            <v>3.2</v>
          </cell>
          <cell r="O49">
            <v>100</v>
          </cell>
          <cell r="P49">
            <v>56.5</v>
          </cell>
          <cell r="Q49">
            <v>50.2</v>
          </cell>
          <cell r="R49">
            <v>-8.5</v>
          </cell>
          <cell r="S49">
            <v>4.46</v>
          </cell>
          <cell r="T49">
            <v>1.99</v>
          </cell>
          <cell r="U49">
            <v>2.97</v>
          </cell>
          <cell r="V49">
            <v>0.97</v>
          </cell>
          <cell r="W49">
            <v>88.2</v>
          </cell>
          <cell r="X49">
            <v>-12.6</v>
          </cell>
          <cell r="Y49">
            <v>93.8</v>
          </cell>
          <cell r="Z49">
            <v>-8.1999999999999993</v>
          </cell>
          <cell r="AA49">
            <v>101.6</v>
          </cell>
          <cell r="AB49">
            <v>26.1</v>
          </cell>
          <cell r="AC49">
            <v>0.1</v>
          </cell>
          <cell r="AD49">
            <v>-99.3</v>
          </cell>
        </row>
        <row r="50">
          <cell r="B50" t="str">
            <v>Ｍ一括分</v>
          </cell>
          <cell r="C50">
            <v>97.9</v>
          </cell>
          <cell r="D50">
            <v>3.6</v>
          </cell>
          <cell r="E50">
            <v>98.1</v>
          </cell>
          <cell r="F50">
            <v>2.2999999999999998</v>
          </cell>
          <cell r="G50">
            <v>97.1</v>
          </cell>
          <cell r="H50">
            <v>1.8</v>
          </cell>
          <cell r="I50">
            <v>85.6</v>
          </cell>
          <cell r="J50">
            <v>-2.9</v>
          </cell>
          <cell r="K50">
            <v>84.9</v>
          </cell>
          <cell r="L50">
            <v>-2.9</v>
          </cell>
          <cell r="M50">
            <v>107.4</v>
          </cell>
          <cell r="N50">
            <v>-3.3</v>
          </cell>
          <cell r="O50">
            <v>103</v>
          </cell>
          <cell r="P50">
            <v>1.4</v>
          </cell>
          <cell r="Q50">
            <v>92.1</v>
          </cell>
          <cell r="R50">
            <v>-4</v>
          </cell>
          <cell r="S50">
            <v>5.32</v>
          </cell>
          <cell r="T50">
            <v>-0.74</v>
          </cell>
          <cell r="U50">
            <v>1.1200000000000001</v>
          </cell>
          <cell r="V50">
            <v>-2.34</v>
          </cell>
          <cell r="W50">
            <v>93.2</v>
          </cell>
          <cell r="X50">
            <v>0.2</v>
          </cell>
          <cell r="Y50">
            <v>93.4</v>
          </cell>
          <cell r="Z50">
            <v>-1.1000000000000001</v>
          </cell>
          <cell r="AA50">
            <v>120.3</v>
          </cell>
          <cell r="AB50">
            <v>11.3</v>
          </cell>
          <cell r="AC50">
            <v>44.6</v>
          </cell>
          <cell r="AD50">
            <v>0</v>
          </cell>
        </row>
        <row r="51">
          <cell r="B51" t="str">
            <v>医療業</v>
          </cell>
          <cell r="C51">
            <v>134.6</v>
          </cell>
          <cell r="D51">
            <v>5.0999999999999996</v>
          </cell>
          <cell r="E51">
            <v>93.6</v>
          </cell>
          <cell r="F51">
            <v>3.9</v>
          </cell>
          <cell r="G51">
            <v>91.1</v>
          </cell>
          <cell r="H51">
            <v>7.1</v>
          </cell>
          <cell r="I51">
            <v>96.6</v>
          </cell>
          <cell r="J51">
            <v>2.8</v>
          </cell>
          <cell r="K51">
            <v>96.5</v>
          </cell>
          <cell r="L51">
            <v>3.1</v>
          </cell>
          <cell r="M51">
            <v>100</v>
          </cell>
          <cell r="N51">
            <v>-5.9</v>
          </cell>
          <cell r="O51">
            <v>97</v>
          </cell>
          <cell r="P51">
            <v>-2.1</v>
          </cell>
          <cell r="Q51">
            <v>20.5</v>
          </cell>
          <cell r="R51">
            <v>-4</v>
          </cell>
          <cell r="S51">
            <v>0.81</v>
          </cell>
          <cell r="T51">
            <v>-0.73</v>
          </cell>
          <cell r="U51">
            <v>1.72</v>
          </cell>
          <cell r="V51">
            <v>0.28000000000000003</v>
          </cell>
          <cell r="W51">
            <v>128.19999999999999</v>
          </cell>
          <cell r="X51">
            <v>1.7</v>
          </cell>
          <cell r="Y51">
            <v>89.1</v>
          </cell>
          <cell r="Z51">
            <v>0.5</v>
          </cell>
          <cell r="AA51">
            <v>170.8</v>
          </cell>
          <cell r="AB51">
            <v>-29.8</v>
          </cell>
          <cell r="AC51">
            <v>138.69999999999999</v>
          </cell>
          <cell r="AD51">
            <v>6.9</v>
          </cell>
        </row>
        <row r="52">
          <cell r="B52" t="str">
            <v>Ｐ一括分</v>
          </cell>
          <cell r="C52">
            <v>188.7</v>
          </cell>
          <cell r="D52">
            <v>-0.2</v>
          </cell>
          <cell r="E52">
            <v>101.8</v>
          </cell>
          <cell r="F52">
            <v>-8.6999999999999993</v>
          </cell>
          <cell r="G52">
            <v>102</v>
          </cell>
          <cell r="H52">
            <v>-7.6</v>
          </cell>
          <cell r="I52">
            <v>101</v>
          </cell>
          <cell r="J52">
            <v>-4.8</v>
          </cell>
          <cell r="K52">
            <v>102.4</v>
          </cell>
          <cell r="L52">
            <v>-3.3</v>
          </cell>
          <cell r="M52">
            <v>59.6</v>
          </cell>
          <cell r="N52">
            <v>-46.1</v>
          </cell>
          <cell r="O52">
            <v>104</v>
          </cell>
          <cell r="P52">
            <v>-1.7</v>
          </cell>
          <cell r="Q52">
            <v>21.7</v>
          </cell>
          <cell r="R52">
            <v>4.0999999999999996</v>
          </cell>
          <cell r="S52">
            <v>0.86</v>
          </cell>
          <cell r="T52">
            <v>-3.28</v>
          </cell>
          <cell r="U52">
            <v>0.64</v>
          </cell>
          <cell r="V52">
            <v>0.16</v>
          </cell>
          <cell r="W52">
            <v>179.7</v>
          </cell>
          <cell r="X52">
            <v>-3.4</v>
          </cell>
          <cell r="Y52">
            <v>97</v>
          </cell>
          <cell r="Z52">
            <v>-11.6</v>
          </cell>
          <cell r="AA52">
            <v>98.2</v>
          </cell>
          <cell r="AB52">
            <v>-29.3</v>
          </cell>
          <cell r="AC52">
            <v>528.70000000000005</v>
          </cell>
          <cell r="AD52">
            <v>7.3</v>
          </cell>
        </row>
        <row r="53">
          <cell r="B53" t="str">
            <v>職業紹介・派遣業</v>
          </cell>
          <cell r="C53">
            <v>116.4</v>
          </cell>
          <cell r="D53">
            <v>8.5</v>
          </cell>
          <cell r="E53">
            <v>115.6</v>
          </cell>
          <cell r="F53">
            <v>7.2</v>
          </cell>
          <cell r="G53">
            <v>115</v>
          </cell>
          <cell r="H53">
            <v>4.7</v>
          </cell>
          <cell r="I53">
            <v>113.3</v>
          </cell>
          <cell r="J53">
            <v>6.7</v>
          </cell>
          <cell r="K53">
            <v>113</v>
          </cell>
          <cell r="L53">
            <v>4.7</v>
          </cell>
          <cell r="M53">
            <v>119.5</v>
          </cell>
          <cell r="N53">
            <v>53.4</v>
          </cell>
          <cell r="O53">
            <v>118.5</v>
          </cell>
          <cell r="P53">
            <v>-3.3</v>
          </cell>
          <cell r="Q53">
            <v>22.8</v>
          </cell>
          <cell r="R53">
            <v>-3.6</v>
          </cell>
          <cell r="S53">
            <v>6.32</v>
          </cell>
          <cell r="T53">
            <v>0.38</v>
          </cell>
          <cell r="U53">
            <v>6.57</v>
          </cell>
          <cell r="V53">
            <v>-1.52</v>
          </cell>
          <cell r="W53">
            <v>110.9</v>
          </cell>
          <cell r="X53">
            <v>5</v>
          </cell>
          <cell r="Y53">
            <v>110.1</v>
          </cell>
          <cell r="Z53">
            <v>3.8</v>
          </cell>
          <cell r="AA53">
            <v>122.3</v>
          </cell>
          <cell r="AB53">
            <v>43.4</v>
          </cell>
          <cell r="AC53">
            <v>145.1</v>
          </cell>
          <cell r="AD53">
            <v>58.2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107.5</v>
          </cell>
          <cell r="D55">
            <v>-17.399999999999999</v>
          </cell>
          <cell r="E55">
            <v>98.9</v>
          </cell>
          <cell r="F55">
            <v>-6.8</v>
          </cell>
          <cell r="G55">
            <v>98.5</v>
          </cell>
          <cell r="H55">
            <v>-6.5</v>
          </cell>
          <cell r="I55">
            <v>101</v>
          </cell>
          <cell r="J55">
            <v>-6.1</v>
          </cell>
          <cell r="K55">
            <v>100.7</v>
          </cell>
          <cell r="L55">
            <v>-6.1</v>
          </cell>
          <cell r="M55">
            <v>106.3</v>
          </cell>
          <cell r="N55">
            <v>-7.6</v>
          </cell>
          <cell r="O55">
            <v>93.7</v>
          </cell>
          <cell r="P55">
            <v>-1.1000000000000001</v>
          </cell>
          <cell r="Q55">
            <v>35.4</v>
          </cell>
          <cell r="R55">
            <v>5.8</v>
          </cell>
          <cell r="S55">
            <v>2.42</v>
          </cell>
          <cell r="T55">
            <v>0.72</v>
          </cell>
          <cell r="U55">
            <v>3.01</v>
          </cell>
          <cell r="V55">
            <v>0.37</v>
          </cell>
          <cell r="W55">
            <v>102.4</v>
          </cell>
          <cell r="X55">
            <v>-20.100000000000001</v>
          </cell>
          <cell r="Y55">
            <v>94.2</v>
          </cell>
          <cell r="Z55">
            <v>-9.8000000000000007</v>
          </cell>
          <cell r="AA55">
            <v>102.9</v>
          </cell>
          <cell r="AB55">
            <v>-12.3</v>
          </cell>
          <cell r="AC55">
            <v>167.4</v>
          </cell>
          <cell r="AD55">
            <v>-43.5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161.1</v>
          </cell>
          <cell r="D198">
            <v>-1.2</v>
          </cell>
          <cell r="E198">
            <v>102.4</v>
          </cell>
          <cell r="F198">
            <v>-0.8</v>
          </cell>
          <cell r="G198">
            <v>102.2</v>
          </cell>
          <cell r="H198">
            <v>0.3</v>
          </cell>
          <cell r="I198">
            <v>104.4</v>
          </cell>
          <cell r="J198">
            <v>-0.9</v>
          </cell>
          <cell r="K198">
            <v>103.1</v>
          </cell>
          <cell r="L198">
            <v>0.4</v>
          </cell>
          <cell r="M198">
            <v>121.4</v>
          </cell>
          <cell r="N198">
            <v>-14</v>
          </cell>
          <cell r="O198">
            <v>95.1</v>
          </cell>
          <cell r="P198">
            <v>-0.6</v>
          </cell>
          <cell r="Q198" t="str">
            <v>-</v>
          </cell>
          <cell r="R198" t="str">
            <v>-</v>
          </cell>
          <cell r="S198">
            <v>1.01</v>
          </cell>
          <cell r="T198">
            <v>-0.17</v>
          </cell>
          <cell r="U198">
            <v>1.07</v>
          </cell>
          <cell r="V198">
            <v>0.02</v>
          </cell>
          <cell r="W198">
            <v>153.4</v>
          </cell>
          <cell r="X198">
            <v>-4.4000000000000004</v>
          </cell>
          <cell r="Y198">
            <v>97.5</v>
          </cell>
          <cell r="Z198">
            <v>-4</v>
          </cell>
          <cell r="AA198">
            <v>104.8</v>
          </cell>
          <cell r="AB198">
            <v>-14.1</v>
          </cell>
          <cell r="AC198">
            <v>431.3</v>
          </cell>
          <cell r="AD198">
            <v>-1.5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108.7</v>
          </cell>
          <cell r="D200">
            <v>-26.8</v>
          </cell>
          <cell r="E200">
            <v>76.599999999999994</v>
          </cell>
          <cell r="F200">
            <v>-10.6</v>
          </cell>
          <cell r="G200">
            <v>79</v>
          </cell>
          <cell r="H200">
            <v>-6.2</v>
          </cell>
          <cell r="I200">
            <v>103.1</v>
          </cell>
          <cell r="J200">
            <v>-2.1</v>
          </cell>
          <cell r="K200">
            <v>106.1</v>
          </cell>
          <cell r="L200">
            <v>0.6</v>
          </cell>
          <cell r="M200">
            <v>70.900000000000006</v>
          </cell>
          <cell r="N200">
            <v>-31</v>
          </cell>
          <cell r="O200">
            <v>86.6</v>
          </cell>
          <cell r="P200">
            <v>7.7</v>
          </cell>
          <cell r="Q200" t="str">
            <v>-</v>
          </cell>
          <cell r="R200" t="str">
            <v>-</v>
          </cell>
          <cell r="S200">
            <v>0.7</v>
          </cell>
          <cell r="T200">
            <v>0.28999999999999998</v>
          </cell>
          <cell r="U200">
            <v>0.59</v>
          </cell>
          <cell r="V200">
            <v>0.27</v>
          </cell>
          <cell r="W200">
            <v>103.5</v>
          </cell>
          <cell r="X200">
            <v>-29.2</v>
          </cell>
          <cell r="Y200">
            <v>73</v>
          </cell>
          <cell r="Z200">
            <v>-13.5</v>
          </cell>
          <cell r="AA200">
            <v>47.2</v>
          </cell>
          <cell r="AB200">
            <v>-55.2</v>
          </cell>
          <cell r="AC200">
            <v>191.3</v>
          </cell>
          <cell r="AD200">
            <v>-40.4</v>
          </cell>
        </row>
        <row r="201">
          <cell r="B201" t="str">
            <v>製造業</v>
          </cell>
          <cell r="C201">
            <v>157.6</v>
          </cell>
          <cell r="D201">
            <v>0.4</v>
          </cell>
          <cell r="E201">
            <v>109</v>
          </cell>
          <cell r="F201">
            <v>0.3</v>
          </cell>
          <cell r="G201">
            <v>107.7</v>
          </cell>
          <cell r="H201">
            <v>0.8</v>
          </cell>
          <cell r="I201">
            <v>102.6</v>
          </cell>
          <cell r="J201">
            <v>-1.6</v>
          </cell>
          <cell r="K201">
            <v>103</v>
          </cell>
          <cell r="L201">
            <v>-0.4</v>
          </cell>
          <cell r="M201">
            <v>98.5</v>
          </cell>
          <cell r="N201">
            <v>-13.8</v>
          </cell>
          <cell r="O201">
            <v>93</v>
          </cell>
          <cell r="P201">
            <v>-2.8</v>
          </cell>
          <cell r="Q201" t="str">
            <v>-</v>
          </cell>
          <cell r="R201" t="str">
            <v>-</v>
          </cell>
          <cell r="S201">
            <v>1.05</v>
          </cell>
          <cell r="T201">
            <v>0.24</v>
          </cell>
          <cell r="U201">
            <v>0.83</v>
          </cell>
          <cell r="V201">
            <v>-0.36</v>
          </cell>
          <cell r="W201">
            <v>150.1</v>
          </cell>
          <cell r="X201">
            <v>-2.8</v>
          </cell>
          <cell r="Y201">
            <v>103.8</v>
          </cell>
          <cell r="Z201">
            <v>-3</v>
          </cell>
          <cell r="AA201">
            <v>121.8</v>
          </cell>
          <cell r="AB201">
            <v>-4.5</v>
          </cell>
          <cell r="AC201">
            <v>381.8</v>
          </cell>
          <cell r="AD201">
            <v>0.7</v>
          </cell>
        </row>
        <row r="202">
          <cell r="B202" t="str">
            <v>電気・ガス・熱供給・水道業</v>
          </cell>
          <cell r="C202">
            <v>253.6</v>
          </cell>
          <cell r="D202">
            <v>12.6</v>
          </cell>
          <cell r="E202">
            <v>121.5</v>
          </cell>
          <cell r="F202">
            <v>11.5</v>
          </cell>
          <cell r="G202">
            <v>114</v>
          </cell>
          <cell r="H202">
            <v>2.4</v>
          </cell>
          <cell r="I202">
            <v>109.3</v>
          </cell>
          <cell r="J202">
            <v>6.7</v>
          </cell>
          <cell r="K202">
            <v>106.9</v>
          </cell>
          <cell r="L202">
            <v>1.5</v>
          </cell>
          <cell r="M202">
            <v>140.4</v>
          </cell>
          <cell r="N202">
            <v>115.7</v>
          </cell>
          <cell r="O202">
            <v>109.2</v>
          </cell>
          <cell r="P202">
            <v>0.6</v>
          </cell>
          <cell r="Q202" t="str">
            <v>-</v>
          </cell>
          <cell r="R202" t="str">
            <v>-</v>
          </cell>
          <cell r="S202">
            <v>0</v>
          </cell>
          <cell r="T202">
            <v>-0.8</v>
          </cell>
          <cell r="U202">
            <v>0.2</v>
          </cell>
          <cell r="V202">
            <v>-0.3</v>
          </cell>
          <cell r="W202">
            <v>241.5</v>
          </cell>
          <cell r="X202">
            <v>8.9</v>
          </cell>
          <cell r="Y202">
            <v>115.7</v>
          </cell>
          <cell r="Z202">
            <v>7.8</v>
          </cell>
          <cell r="AA202">
            <v>212</v>
          </cell>
          <cell r="AB202">
            <v>160.80000000000001</v>
          </cell>
          <cell r="AC202">
            <v>622.29999999999995</v>
          </cell>
          <cell r="AD202">
            <v>13.2</v>
          </cell>
        </row>
        <row r="203">
          <cell r="B203" t="str">
            <v>情報通信業</v>
          </cell>
          <cell r="C203">
            <v>256.2</v>
          </cell>
          <cell r="D203">
            <v>-17.899999999999999</v>
          </cell>
          <cell r="E203">
            <v>138.6</v>
          </cell>
          <cell r="F203">
            <v>-3.7</v>
          </cell>
          <cell r="G203">
            <v>134.9</v>
          </cell>
          <cell r="H203">
            <v>-2.2000000000000002</v>
          </cell>
          <cell r="I203">
            <v>103.8</v>
          </cell>
          <cell r="J203">
            <v>3.1</v>
          </cell>
          <cell r="K203">
            <v>103.9</v>
          </cell>
          <cell r="L203">
            <v>2.9</v>
          </cell>
          <cell r="M203">
            <v>102.6</v>
          </cell>
          <cell r="N203">
            <v>5.3</v>
          </cell>
          <cell r="O203">
            <v>124</v>
          </cell>
          <cell r="P203">
            <v>-1.7</v>
          </cell>
          <cell r="Q203" t="str">
            <v>-</v>
          </cell>
          <cell r="R203" t="str">
            <v>-</v>
          </cell>
          <cell r="S203">
            <v>0.3</v>
          </cell>
          <cell r="T203">
            <v>-0.05</v>
          </cell>
          <cell r="U203">
            <v>0.38</v>
          </cell>
          <cell r="V203">
            <v>0.06</v>
          </cell>
          <cell r="W203">
            <v>244</v>
          </cell>
          <cell r="X203">
            <v>-20.6</v>
          </cell>
          <cell r="Y203">
            <v>132</v>
          </cell>
          <cell r="Z203">
            <v>-6.8</v>
          </cell>
          <cell r="AA203">
            <v>196.3</v>
          </cell>
          <cell r="AB203">
            <v>-16.5</v>
          </cell>
          <cell r="AC203">
            <v>688.4</v>
          </cell>
          <cell r="AD203">
            <v>-26</v>
          </cell>
        </row>
        <row r="204">
          <cell r="B204" t="str">
            <v>運輸業，郵便業</v>
          </cell>
          <cell r="C204">
            <v>79.3</v>
          </cell>
          <cell r="D204">
            <v>-3.5</v>
          </cell>
          <cell r="E204">
            <v>85.2</v>
          </cell>
          <cell r="F204">
            <v>-2.7</v>
          </cell>
          <cell r="G204">
            <v>89.3</v>
          </cell>
          <cell r="H204">
            <v>1.7</v>
          </cell>
          <cell r="I204">
            <v>96.3</v>
          </cell>
          <cell r="J204">
            <v>-6.7</v>
          </cell>
          <cell r="K204">
            <v>103</v>
          </cell>
          <cell r="L204">
            <v>-0.7</v>
          </cell>
          <cell r="M204">
            <v>67.5</v>
          </cell>
          <cell r="N204">
            <v>-33</v>
          </cell>
          <cell r="O204">
            <v>103.3</v>
          </cell>
          <cell r="P204">
            <v>-9.1999999999999993</v>
          </cell>
          <cell r="Q204" t="str">
            <v>-</v>
          </cell>
          <cell r="R204" t="str">
            <v>-</v>
          </cell>
          <cell r="S204">
            <v>0.74</v>
          </cell>
          <cell r="T204">
            <v>0.18</v>
          </cell>
          <cell r="U204">
            <v>0.56000000000000005</v>
          </cell>
          <cell r="V204">
            <v>-0.09</v>
          </cell>
          <cell r="W204">
            <v>75.5</v>
          </cell>
          <cell r="X204">
            <v>-6.7</v>
          </cell>
          <cell r="Y204">
            <v>81.099999999999994</v>
          </cell>
          <cell r="Z204">
            <v>-5.9</v>
          </cell>
          <cell r="AA204">
            <v>68.099999999999994</v>
          </cell>
          <cell r="AB204">
            <v>-21.6</v>
          </cell>
          <cell r="AC204">
            <v>32.9</v>
          </cell>
          <cell r="AD204">
            <v>-14.1</v>
          </cell>
        </row>
        <row r="205">
          <cell r="B205" t="str">
            <v>卸売業，小売業</v>
          </cell>
          <cell r="C205">
            <v>87.9</v>
          </cell>
          <cell r="D205">
            <v>-7</v>
          </cell>
          <cell r="E205">
            <v>99.5</v>
          </cell>
          <cell r="F205">
            <v>0.9</v>
          </cell>
          <cell r="G205">
            <v>98.8</v>
          </cell>
          <cell r="H205">
            <v>1</v>
          </cell>
          <cell r="I205">
            <v>102.6</v>
          </cell>
          <cell r="J205">
            <v>2.5</v>
          </cell>
          <cell r="K205">
            <v>98.9</v>
          </cell>
          <cell r="L205">
            <v>3.5</v>
          </cell>
          <cell r="M205">
            <v>162.5</v>
          </cell>
          <cell r="N205">
            <v>-6</v>
          </cell>
          <cell r="O205">
            <v>81.900000000000006</v>
          </cell>
          <cell r="P205">
            <v>-4</v>
          </cell>
          <cell r="Q205" t="str">
            <v>-</v>
          </cell>
          <cell r="R205" t="str">
            <v>-</v>
          </cell>
          <cell r="S205">
            <v>2.19</v>
          </cell>
          <cell r="T205">
            <v>1.71</v>
          </cell>
          <cell r="U205">
            <v>1.58</v>
          </cell>
          <cell r="V205">
            <v>0.51</v>
          </cell>
          <cell r="W205">
            <v>83.7</v>
          </cell>
          <cell r="X205">
            <v>-10</v>
          </cell>
          <cell r="Y205">
            <v>94.8</v>
          </cell>
          <cell r="Z205">
            <v>-2.2999999999999998</v>
          </cell>
          <cell r="AA205">
            <v>109.3</v>
          </cell>
          <cell r="AB205">
            <v>-0.7</v>
          </cell>
          <cell r="AC205">
            <v>30.8</v>
          </cell>
          <cell r="AD205">
            <v>-58.4</v>
          </cell>
        </row>
        <row r="206">
          <cell r="B206" t="str">
            <v>金融業，保険業</v>
          </cell>
          <cell r="C206">
            <v>203.7</v>
          </cell>
          <cell r="D206">
            <v>12.1</v>
          </cell>
          <cell r="E206">
            <v>116.5</v>
          </cell>
          <cell r="F206">
            <v>-5.4</v>
          </cell>
          <cell r="G206">
            <v>120</v>
          </cell>
          <cell r="H206">
            <v>-2.4</v>
          </cell>
          <cell r="I206">
            <v>107.4</v>
          </cell>
          <cell r="J206">
            <v>-5.8</v>
          </cell>
          <cell r="K206">
            <v>107.4</v>
          </cell>
          <cell r="L206">
            <v>-5</v>
          </cell>
          <cell r="M206">
            <v>107.1</v>
          </cell>
          <cell r="N206">
            <v>-23.8</v>
          </cell>
          <cell r="O206">
            <v>112.8</v>
          </cell>
          <cell r="P206">
            <v>10.8</v>
          </cell>
          <cell r="Q206" t="str">
            <v>-</v>
          </cell>
          <cell r="R206" t="str">
            <v>-</v>
          </cell>
          <cell r="S206">
            <v>0</v>
          </cell>
          <cell r="T206">
            <v>-1.19</v>
          </cell>
          <cell r="U206">
            <v>0</v>
          </cell>
          <cell r="V206">
            <v>-0.23</v>
          </cell>
          <cell r="W206">
            <v>194</v>
          </cell>
          <cell r="X206">
            <v>8.5</v>
          </cell>
          <cell r="Y206">
            <v>111</v>
          </cell>
          <cell r="Z206">
            <v>-8.5</v>
          </cell>
          <cell r="AA206">
            <v>30.7</v>
          </cell>
          <cell r="AB206">
            <v>-76.2</v>
          </cell>
          <cell r="AC206">
            <v>383.4</v>
          </cell>
          <cell r="AD206">
            <v>31.8</v>
          </cell>
        </row>
        <row r="207">
          <cell r="B207" t="str">
            <v>不動産業，物品賃貸業</v>
          </cell>
          <cell r="C207">
            <v>125.9</v>
          </cell>
          <cell r="D207">
            <v>-41.8</v>
          </cell>
          <cell r="E207">
            <v>119.4</v>
          </cell>
          <cell r="F207">
            <v>-11.7</v>
          </cell>
          <cell r="G207">
            <v>120.3</v>
          </cell>
          <cell r="H207">
            <v>-6.8</v>
          </cell>
          <cell r="I207">
            <v>107.6</v>
          </cell>
          <cell r="J207">
            <v>-3.2</v>
          </cell>
          <cell r="K207">
            <v>106</v>
          </cell>
          <cell r="L207">
            <v>-1.4</v>
          </cell>
          <cell r="M207">
            <v>182.4</v>
          </cell>
          <cell r="N207">
            <v>-35.4</v>
          </cell>
          <cell r="O207">
            <v>110.4</v>
          </cell>
          <cell r="P207">
            <v>31.4</v>
          </cell>
          <cell r="Q207" t="str">
            <v>-</v>
          </cell>
          <cell r="R207" t="str">
            <v>-</v>
          </cell>
          <cell r="S207">
            <v>0</v>
          </cell>
          <cell r="T207">
            <v>-1.22</v>
          </cell>
          <cell r="U207">
            <v>0.35</v>
          </cell>
          <cell r="V207">
            <v>-1.33</v>
          </cell>
          <cell r="W207">
            <v>119.9</v>
          </cell>
          <cell r="X207">
            <v>-43.7</v>
          </cell>
          <cell r="Y207">
            <v>113.7</v>
          </cell>
          <cell r="Z207">
            <v>-14.6</v>
          </cell>
          <cell r="AA207">
            <v>84.8</v>
          </cell>
          <cell r="AB207">
            <v>-77.8</v>
          </cell>
          <cell r="AC207">
            <v>100.4</v>
          </cell>
          <cell r="AD207">
            <v>-71.3</v>
          </cell>
        </row>
        <row r="208">
          <cell r="B208" t="str">
            <v>学術研究，専門・技術サービス業</v>
          </cell>
          <cell r="C208">
            <v>259.89999999999998</v>
          </cell>
          <cell r="D208">
            <v>30.6</v>
          </cell>
          <cell r="E208">
            <v>109.7</v>
          </cell>
          <cell r="F208">
            <v>0.8</v>
          </cell>
          <cell r="G208">
            <v>108.8</v>
          </cell>
          <cell r="H208">
            <v>-0.5</v>
          </cell>
          <cell r="I208">
            <v>112.2</v>
          </cell>
          <cell r="J208">
            <v>3.5</v>
          </cell>
          <cell r="K208">
            <v>112.9</v>
          </cell>
          <cell r="L208">
            <v>1.6</v>
          </cell>
          <cell r="M208">
            <v>104.2</v>
          </cell>
          <cell r="N208">
            <v>29.8</v>
          </cell>
          <cell r="O208">
            <v>125.9</v>
          </cell>
          <cell r="P208">
            <v>7.2</v>
          </cell>
          <cell r="Q208" t="str">
            <v>-</v>
          </cell>
          <cell r="R208" t="str">
            <v>-</v>
          </cell>
          <cell r="S208">
            <v>0.06</v>
          </cell>
          <cell r="T208">
            <v>-1.17</v>
          </cell>
          <cell r="U208">
            <v>0.42</v>
          </cell>
          <cell r="V208">
            <v>-0.03</v>
          </cell>
          <cell r="W208">
            <v>247.5</v>
          </cell>
          <cell r="X208">
            <v>26.3</v>
          </cell>
          <cell r="Y208">
            <v>104.5</v>
          </cell>
          <cell r="Z208">
            <v>-2.4</v>
          </cell>
          <cell r="AA208">
            <v>125.2</v>
          </cell>
          <cell r="AB208">
            <v>25.6</v>
          </cell>
          <cell r="AC208">
            <v>546</v>
          </cell>
          <cell r="AD208">
            <v>54.8</v>
          </cell>
        </row>
        <row r="209">
          <cell r="B209" t="str">
            <v>宿泊業，飲食サービス業</v>
          </cell>
          <cell r="C209">
            <v>99.8</v>
          </cell>
          <cell r="D209">
            <v>-19.100000000000001</v>
          </cell>
          <cell r="E209">
            <v>106.2</v>
          </cell>
          <cell r="F209">
            <v>-16</v>
          </cell>
          <cell r="G209">
            <v>105.4</v>
          </cell>
          <cell r="H209">
            <v>-17.100000000000001</v>
          </cell>
          <cell r="I209">
            <v>108.1</v>
          </cell>
          <cell r="J209">
            <v>-4.4000000000000004</v>
          </cell>
          <cell r="K209">
            <v>104</v>
          </cell>
          <cell r="L209">
            <v>-4.2</v>
          </cell>
          <cell r="M209">
            <v>166.7</v>
          </cell>
          <cell r="N209">
            <v>-6.1</v>
          </cell>
          <cell r="O209">
            <v>98.1</v>
          </cell>
          <cell r="P209">
            <v>91.2</v>
          </cell>
          <cell r="Q209" t="str">
            <v>-</v>
          </cell>
          <cell r="R209" t="str">
            <v>-</v>
          </cell>
          <cell r="S209">
            <v>3.05</v>
          </cell>
          <cell r="T209">
            <v>-0.99</v>
          </cell>
          <cell r="U209">
            <v>2.29</v>
          </cell>
          <cell r="V209">
            <v>-1.34</v>
          </cell>
          <cell r="W209">
            <v>95</v>
          </cell>
          <cell r="X209">
            <v>-21.8</v>
          </cell>
          <cell r="Y209">
            <v>101.1</v>
          </cell>
          <cell r="Z209">
            <v>-18.7</v>
          </cell>
          <cell r="AA209">
            <v>115.4</v>
          </cell>
          <cell r="AB209">
            <v>-0.9</v>
          </cell>
          <cell r="AC209">
            <v>7.3</v>
          </cell>
          <cell r="AD209">
            <v>-82.5</v>
          </cell>
        </row>
        <row r="210">
          <cell r="B210" t="str">
            <v>生活関連サービス業，娯楽業</v>
          </cell>
          <cell r="C210">
            <v>139.4</v>
          </cell>
          <cell r="D210">
            <v>24.5</v>
          </cell>
          <cell r="E210">
            <v>83.2</v>
          </cell>
          <cell r="F210">
            <v>21.6</v>
          </cell>
          <cell r="G210">
            <v>82.8</v>
          </cell>
          <cell r="H210">
            <v>18.600000000000001</v>
          </cell>
          <cell r="I210">
            <v>96.9</v>
          </cell>
          <cell r="J210">
            <v>18</v>
          </cell>
          <cell r="K210">
            <v>98.4</v>
          </cell>
          <cell r="L210">
            <v>13.8</v>
          </cell>
          <cell r="M210">
            <v>80.5</v>
          </cell>
          <cell r="N210">
            <v>130.69999999999999</v>
          </cell>
          <cell r="O210">
            <v>154.6</v>
          </cell>
          <cell r="P210">
            <v>13</v>
          </cell>
          <cell r="Q210" t="str">
            <v>-</v>
          </cell>
          <cell r="R210" t="str">
            <v>-</v>
          </cell>
          <cell r="S210">
            <v>1.61</v>
          </cell>
          <cell r="T210">
            <v>1.61</v>
          </cell>
          <cell r="U210">
            <v>0.8</v>
          </cell>
          <cell r="V210">
            <v>-1.1100000000000001</v>
          </cell>
          <cell r="W210">
            <v>132.80000000000001</v>
          </cell>
          <cell r="X210">
            <v>20.5</v>
          </cell>
          <cell r="Y210">
            <v>79.2</v>
          </cell>
          <cell r="Z210">
            <v>17.7</v>
          </cell>
          <cell r="AA210">
            <v>91</v>
          </cell>
          <cell r="AB210">
            <v>101.8</v>
          </cell>
          <cell r="AC210">
            <v>344.4</v>
          </cell>
          <cell r="AD210">
            <v>27.8</v>
          </cell>
        </row>
        <row r="211">
          <cell r="B211" t="str">
            <v>教育，学習支援業</v>
          </cell>
          <cell r="C211">
            <v>239.5</v>
          </cell>
          <cell r="D211">
            <v>-2.8</v>
          </cell>
          <cell r="E211">
            <v>104.6</v>
          </cell>
          <cell r="F211">
            <v>-2.9</v>
          </cell>
          <cell r="G211">
            <v>107.2</v>
          </cell>
          <cell r="H211">
            <v>-3</v>
          </cell>
          <cell r="I211">
            <v>125.6</v>
          </cell>
          <cell r="J211">
            <v>-1.4</v>
          </cell>
          <cell r="K211">
            <v>107.8</v>
          </cell>
          <cell r="L211">
            <v>1.7</v>
          </cell>
          <cell r="M211">
            <v>384.2</v>
          </cell>
          <cell r="N211">
            <v>-12.2</v>
          </cell>
          <cell r="O211">
            <v>116.3</v>
          </cell>
          <cell r="P211">
            <v>1.7</v>
          </cell>
          <cell r="Q211" t="str">
            <v>-</v>
          </cell>
          <cell r="R211" t="str">
            <v>-</v>
          </cell>
          <cell r="S211">
            <v>0.19</v>
          </cell>
          <cell r="T211">
            <v>-0.83</v>
          </cell>
          <cell r="U211">
            <v>0.19</v>
          </cell>
          <cell r="V211">
            <v>-0.02</v>
          </cell>
          <cell r="W211">
            <v>228.1</v>
          </cell>
          <cell r="X211">
            <v>-5.9</v>
          </cell>
          <cell r="Y211">
            <v>99.6</v>
          </cell>
          <cell r="Z211">
            <v>-6</v>
          </cell>
          <cell r="AA211">
            <v>25</v>
          </cell>
          <cell r="AB211">
            <v>16.3</v>
          </cell>
          <cell r="AC211">
            <v>662.3</v>
          </cell>
          <cell r="AD211">
            <v>-2.7</v>
          </cell>
        </row>
        <row r="212">
          <cell r="B212" t="str">
            <v>医療，福祉</v>
          </cell>
          <cell r="C212">
            <v>164.6</v>
          </cell>
          <cell r="D212">
            <v>2.9</v>
          </cell>
          <cell r="E212">
            <v>99.5</v>
          </cell>
          <cell r="F212">
            <v>-1.3</v>
          </cell>
          <cell r="G212">
            <v>97.7</v>
          </cell>
          <cell r="H212">
            <v>0.4</v>
          </cell>
          <cell r="I212">
            <v>101</v>
          </cell>
          <cell r="J212">
            <v>-0.5</v>
          </cell>
          <cell r="K212">
            <v>101.5</v>
          </cell>
          <cell r="L212">
            <v>0.4</v>
          </cell>
          <cell r="M212">
            <v>87</v>
          </cell>
          <cell r="N212">
            <v>-21.7</v>
          </cell>
          <cell r="O212">
            <v>87</v>
          </cell>
          <cell r="P212">
            <v>-1.2</v>
          </cell>
          <cell r="Q212" t="str">
            <v>-</v>
          </cell>
          <cell r="R212" t="str">
            <v>-</v>
          </cell>
          <cell r="S212">
            <v>0.86</v>
          </cell>
          <cell r="T212">
            <v>-0.96</v>
          </cell>
          <cell r="U212">
            <v>1.34</v>
          </cell>
          <cell r="V212">
            <v>0.62</v>
          </cell>
          <cell r="W212">
            <v>156.80000000000001</v>
          </cell>
          <cell r="X212">
            <v>-0.4</v>
          </cell>
          <cell r="Y212">
            <v>94.8</v>
          </cell>
          <cell r="Z212">
            <v>-4.4000000000000004</v>
          </cell>
          <cell r="AA212">
            <v>147.5</v>
          </cell>
          <cell r="AB212">
            <v>-23.4</v>
          </cell>
          <cell r="AC212">
            <v>444.4</v>
          </cell>
          <cell r="AD212">
            <v>7.1</v>
          </cell>
        </row>
        <row r="213">
          <cell r="B213" t="str">
            <v>複合サービス事業</v>
          </cell>
          <cell r="C213">
            <v>126.6</v>
          </cell>
          <cell r="D213">
            <v>-11.7</v>
          </cell>
          <cell r="E213">
            <v>97.7</v>
          </cell>
          <cell r="F213">
            <v>9.3000000000000007</v>
          </cell>
          <cell r="G213">
            <v>102</v>
          </cell>
          <cell r="H213">
            <v>13.6</v>
          </cell>
          <cell r="I213">
            <v>101.9</v>
          </cell>
          <cell r="J213">
            <v>-4.9000000000000004</v>
          </cell>
          <cell r="K213">
            <v>103.9</v>
          </cell>
          <cell r="L213">
            <v>-4.3</v>
          </cell>
          <cell r="M213">
            <v>68.400000000000006</v>
          </cell>
          <cell r="N213">
            <v>-18.8</v>
          </cell>
          <cell r="O213">
            <v>95.7</v>
          </cell>
          <cell r="P213">
            <v>1.3</v>
          </cell>
          <cell r="Q213" t="str">
            <v>-</v>
          </cell>
          <cell r="R213" t="str">
            <v>-</v>
          </cell>
          <cell r="S213">
            <v>1.36</v>
          </cell>
          <cell r="T213">
            <v>1.1000000000000001</v>
          </cell>
          <cell r="U213">
            <v>2.83</v>
          </cell>
          <cell r="V213">
            <v>1.41</v>
          </cell>
          <cell r="W213">
            <v>120.6</v>
          </cell>
          <cell r="X213">
            <v>-14.5</v>
          </cell>
          <cell r="Y213">
            <v>93</v>
          </cell>
          <cell r="Z213">
            <v>5.7</v>
          </cell>
          <cell r="AA213">
            <v>29</v>
          </cell>
          <cell r="AB213">
            <v>-65</v>
          </cell>
          <cell r="AC213">
            <v>259.2</v>
          </cell>
          <cell r="AD213">
            <v>-33.700000000000003</v>
          </cell>
        </row>
        <row r="214">
          <cell r="B214" t="str">
            <v>サービス業（他に分類されないもの）</v>
          </cell>
          <cell r="C214">
            <v>110</v>
          </cell>
          <cell r="D214">
            <v>-10.6</v>
          </cell>
          <cell r="E214">
            <v>102.1</v>
          </cell>
          <cell r="F214">
            <v>-0.3</v>
          </cell>
          <cell r="G214">
            <v>101.3</v>
          </cell>
          <cell r="H214">
            <v>-0.8</v>
          </cell>
          <cell r="I214">
            <v>106.2</v>
          </cell>
          <cell r="J214">
            <v>0.5</v>
          </cell>
          <cell r="K214">
            <v>105.5</v>
          </cell>
          <cell r="L214">
            <v>-0.2</v>
          </cell>
          <cell r="M214">
            <v>116.5</v>
          </cell>
          <cell r="N214">
            <v>11.1</v>
          </cell>
          <cell r="O214">
            <v>96.2</v>
          </cell>
          <cell r="P214">
            <v>-6.9</v>
          </cell>
          <cell r="Q214" t="str">
            <v>-</v>
          </cell>
          <cell r="R214" t="str">
            <v>-</v>
          </cell>
          <cell r="S214">
            <v>2.12</v>
          </cell>
          <cell r="T214">
            <v>-0.1</v>
          </cell>
          <cell r="U214">
            <v>2.34</v>
          </cell>
          <cell r="V214">
            <v>-0.95</v>
          </cell>
          <cell r="W214">
            <v>104.8</v>
          </cell>
          <cell r="X214">
            <v>-13.5</v>
          </cell>
          <cell r="Y214">
            <v>97.2</v>
          </cell>
          <cell r="Z214">
            <v>-3.6</v>
          </cell>
          <cell r="AA214">
            <v>111.2</v>
          </cell>
          <cell r="AB214">
            <v>5.2</v>
          </cell>
          <cell r="AC214">
            <v>163.69999999999999</v>
          </cell>
          <cell r="AD214">
            <v>-38.200000000000003</v>
          </cell>
        </row>
        <row r="215">
          <cell r="B215" t="str">
            <v>食料品・たばこ</v>
          </cell>
          <cell r="C215">
            <v>113.4</v>
          </cell>
          <cell r="D215">
            <v>6.6</v>
          </cell>
          <cell r="E215">
            <v>106.4</v>
          </cell>
          <cell r="F215">
            <v>-6.2</v>
          </cell>
          <cell r="G215">
            <v>106.6</v>
          </cell>
          <cell r="H215">
            <v>-7.6</v>
          </cell>
          <cell r="I215">
            <v>99.9</v>
          </cell>
          <cell r="J215">
            <v>-2.5</v>
          </cell>
          <cell r="K215">
            <v>101.1</v>
          </cell>
          <cell r="L215">
            <v>-1.6</v>
          </cell>
          <cell r="M215">
            <v>84.7</v>
          </cell>
          <cell r="N215">
            <v>-14.6</v>
          </cell>
          <cell r="O215">
            <v>97.8</v>
          </cell>
          <cell r="P215">
            <v>2.2999999999999998</v>
          </cell>
          <cell r="Q215" t="str">
            <v>-</v>
          </cell>
          <cell r="R215" t="str">
            <v>-</v>
          </cell>
          <cell r="S215">
            <v>1.74</v>
          </cell>
          <cell r="T215">
            <v>0.88</v>
          </cell>
          <cell r="U215">
            <v>1.08</v>
          </cell>
          <cell r="V215">
            <v>-0.27</v>
          </cell>
          <cell r="W215">
            <v>108</v>
          </cell>
          <cell r="X215">
            <v>3.2</v>
          </cell>
          <cell r="Y215">
            <v>101.3</v>
          </cell>
          <cell r="Z215">
            <v>-9.1999999999999993</v>
          </cell>
          <cell r="AA215">
            <v>104.2</v>
          </cell>
          <cell r="AB215">
            <v>16.899999999999999</v>
          </cell>
          <cell r="AC215">
            <v>107.5</v>
          </cell>
          <cell r="AD215">
            <v>87.3</v>
          </cell>
        </row>
        <row r="216">
          <cell r="B216" t="str">
            <v>繊維工業</v>
          </cell>
          <cell r="C216">
            <v>280.39999999999998</v>
          </cell>
          <cell r="D216">
            <v>15.4</v>
          </cell>
          <cell r="E216">
            <v>149</v>
          </cell>
          <cell r="F216">
            <v>16.399999999999999</v>
          </cell>
          <cell r="G216">
            <v>135.4</v>
          </cell>
          <cell r="H216">
            <v>10.4</v>
          </cell>
          <cell r="I216">
            <v>98.3</v>
          </cell>
          <cell r="J216">
            <v>7.3</v>
          </cell>
          <cell r="K216">
            <v>94</v>
          </cell>
          <cell r="L216">
            <v>4</v>
          </cell>
          <cell r="M216">
            <v>179.8</v>
          </cell>
          <cell r="N216">
            <v>57.3</v>
          </cell>
          <cell r="O216">
            <v>92</v>
          </cell>
          <cell r="P216">
            <v>-9.1</v>
          </cell>
          <cell r="Q216" t="str">
            <v>-</v>
          </cell>
          <cell r="R216" t="str">
            <v>-</v>
          </cell>
          <cell r="S216">
            <v>1.19</v>
          </cell>
          <cell r="T216">
            <v>0.88</v>
          </cell>
          <cell r="U216">
            <v>0.68</v>
          </cell>
          <cell r="V216">
            <v>-0.42</v>
          </cell>
          <cell r="W216">
            <v>267</v>
          </cell>
          <cell r="X216">
            <v>11.7</v>
          </cell>
          <cell r="Y216">
            <v>141.9</v>
          </cell>
          <cell r="Z216">
            <v>12.6</v>
          </cell>
          <cell r="AA216">
            <v>425.1</v>
          </cell>
          <cell r="AB216">
            <v>79.400000000000006</v>
          </cell>
          <cell r="AC216">
            <v>787.7</v>
          </cell>
          <cell r="AD216">
            <v>14.6</v>
          </cell>
        </row>
        <row r="217">
          <cell r="B217" t="str">
            <v>木材・木製品</v>
          </cell>
          <cell r="C217">
            <v>122.1</v>
          </cell>
          <cell r="D217">
            <v>-0.8</v>
          </cell>
          <cell r="E217">
            <v>107.6</v>
          </cell>
          <cell r="F217">
            <v>-4.5999999999999996</v>
          </cell>
          <cell r="G217">
            <v>110.5</v>
          </cell>
          <cell r="H217">
            <v>-1.3</v>
          </cell>
          <cell r="I217">
            <v>89.6</v>
          </cell>
          <cell r="J217">
            <v>-7.8</v>
          </cell>
          <cell r="K217">
            <v>95.4</v>
          </cell>
          <cell r="L217">
            <v>-2.8</v>
          </cell>
          <cell r="M217">
            <v>47.6</v>
          </cell>
          <cell r="N217">
            <v>-47.3</v>
          </cell>
          <cell r="O217">
            <v>103.9</v>
          </cell>
          <cell r="P217">
            <v>-0.3</v>
          </cell>
          <cell r="Q217" t="str">
            <v>-</v>
          </cell>
          <cell r="R217" t="str">
            <v>-</v>
          </cell>
          <cell r="S217">
            <v>1.01</v>
          </cell>
          <cell r="T217">
            <v>-0.67</v>
          </cell>
          <cell r="U217">
            <v>0.17</v>
          </cell>
          <cell r="V217">
            <v>-0.92</v>
          </cell>
          <cell r="W217">
            <v>116.3</v>
          </cell>
          <cell r="X217">
            <v>-4</v>
          </cell>
          <cell r="Y217">
            <v>102.5</v>
          </cell>
          <cell r="Z217">
            <v>-7.7</v>
          </cell>
          <cell r="AA217">
            <v>83.3</v>
          </cell>
          <cell r="AB217">
            <v>-29.9</v>
          </cell>
          <cell r="AC217">
            <v>117.7</v>
          </cell>
          <cell r="AD217">
            <v>12.5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190.4</v>
          </cell>
          <cell r="D220">
            <v>-42.1</v>
          </cell>
          <cell r="E220">
            <v>117.7</v>
          </cell>
          <cell r="F220">
            <v>-25</v>
          </cell>
          <cell r="G220">
            <v>108.5</v>
          </cell>
          <cell r="H220">
            <v>-26</v>
          </cell>
          <cell r="I220">
            <v>103.4</v>
          </cell>
          <cell r="J220">
            <v>26.9</v>
          </cell>
          <cell r="K220">
            <v>103.1</v>
          </cell>
          <cell r="L220">
            <v>20.2</v>
          </cell>
          <cell r="M220">
            <v>106.7</v>
          </cell>
          <cell r="N220">
            <v>277</v>
          </cell>
          <cell r="O220">
            <v>78.599999999999994</v>
          </cell>
          <cell r="P220">
            <v>-30</v>
          </cell>
          <cell r="Q220" t="str">
            <v>-</v>
          </cell>
          <cell r="R220" t="str">
            <v>-</v>
          </cell>
          <cell r="S220">
            <v>0</v>
          </cell>
          <cell r="T220">
            <v>-0.48</v>
          </cell>
          <cell r="U220">
            <v>1.34</v>
          </cell>
          <cell r="V220">
            <v>1.34</v>
          </cell>
          <cell r="W220">
            <v>181.3</v>
          </cell>
          <cell r="X220">
            <v>-44</v>
          </cell>
          <cell r="Y220">
            <v>112.1</v>
          </cell>
          <cell r="Z220">
            <v>-27.4</v>
          </cell>
          <cell r="AA220">
            <v>233.2</v>
          </cell>
          <cell r="AB220">
            <v>-18.5</v>
          </cell>
          <cell r="AC220">
            <v>120.7</v>
          </cell>
          <cell r="AD220">
            <v>-54.2</v>
          </cell>
        </row>
        <row r="221">
          <cell r="B221" t="str">
            <v>化学、石油・石炭</v>
          </cell>
          <cell r="C221">
            <v>198</v>
          </cell>
          <cell r="D221">
            <v>-11.2</v>
          </cell>
          <cell r="E221">
            <v>117.4</v>
          </cell>
          <cell r="F221">
            <v>4.2</v>
          </cell>
          <cell r="G221">
            <v>118.4</v>
          </cell>
          <cell r="H221">
            <v>7.8</v>
          </cell>
          <cell r="I221">
            <v>106.3</v>
          </cell>
          <cell r="J221">
            <v>-1.7</v>
          </cell>
          <cell r="K221">
            <v>105.6</v>
          </cell>
          <cell r="L221">
            <v>0.4</v>
          </cell>
          <cell r="M221">
            <v>112.9</v>
          </cell>
          <cell r="N221">
            <v>-15.9</v>
          </cell>
          <cell r="O221">
            <v>105.2</v>
          </cell>
          <cell r="P221">
            <v>-5.5</v>
          </cell>
          <cell r="Q221" t="str">
            <v>-</v>
          </cell>
          <cell r="R221" t="str">
            <v>-</v>
          </cell>
          <cell r="S221">
            <v>1.07</v>
          </cell>
          <cell r="T221">
            <v>0.18</v>
          </cell>
          <cell r="U221">
            <v>0.63</v>
          </cell>
          <cell r="V221">
            <v>-0.04</v>
          </cell>
          <cell r="W221">
            <v>188.6</v>
          </cell>
          <cell r="X221">
            <v>-14</v>
          </cell>
          <cell r="Y221">
            <v>111.8</v>
          </cell>
          <cell r="Z221">
            <v>0.8</v>
          </cell>
          <cell r="AA221">
            <v>111</v>
          </cell>
          <cell r="AB221">
            <v>-15</v>
          </cell>
          <cell r="AC221">
            <v>225.2</v>
          </cell>
          <cell r="AD221">
            <v>-20.7</v>
          </cell>
        </row>
        <row r="222">
          <cell r="B222" t="str">
            <v>プラスチック製品</v>
          </cell>
          <cell r="C222">
            <v>213.8</v>
          </cell>
          <cell r="D222">
            <v>-9.9</v>
          </cell>
          <cell r="E222">
            <v>122.4</v>
          </cell>
          <cell r="F222">
            <v>-4.2</v>
          </cell>
          <cell r="G222">
            <v>116.8</v>
          </cell>
          <cell r="H222">
            <v>-2.8</v>
          </cell>
          <cell r="I222">
            <v>106.7</v>
          </cell>
          <cell r="J222">
            <v>-0.5</v>
          </cell>
          <cell r="K222">
            <v>103.8</v>
          </cell>
          <cell r="L222">
            <v>-0.9</v>
          </cell>
          <cell r="M222">
            <v>149</v>
          </cell>
          <cell r="N222">
            <v>4</v>
          </cell>
          <cell r="O222">
            <v>110.5</v>
          </cell>
          <cell r="P222">
            <v>-19</v>
          </cell>
          <cell r="Q222" t="str">
            <v>-</v>
          </cell>
          <cell r="R222" t="str">
            <v>-</v>
          </cell>
          <cell r="S222">
            <v>0.99</v>
          </cell>
          <cell r="T222">
            <v>0.7</v>
          </cell>
          <cell r="U222">
            <v>1.2</v>
          </cell>
          <cell r="V222">
            <v>0.51</v>
          </cell>
          <cell r="W222">
            <v>203.6</v>
          </cell>
          <cell r="X222">
            <v>-12.8</v>
          </cell>
          <cell r="Y222">
            <v>116.6</v>
          </cell>
          <cell r="Z222">
            <v>-7.3</v>
          </cell>
          <cell r="AA222">
            <v>190.4</v>
          </cell>
          <cell r="AB222">
            <v>-14.3</v>
          </cell>
          <cell r="AC222">
            <v>374.8</v>
          </cell>
          <cell r="AD222">
            <v>-15.3</v>
          </cell>
        </row>
        <row r="223">
          <cell r="B223" t="str">
            <v>ゴム製品</v>
          </cell>
          <cell r="C223">
            <v>232.8</v>
          </cell>
          <cell r="D223">
            <v>7.8</v>
          </cell>
          <cell r="E223">
            <v>117.3</v>
          </cell>
          <cell r="F223">
            <v>3.9</v>
          </cell>
          <cell r="G223">
            <v>112.2</v>
          </cell>
          <cell r="H223">
            <v>2.6</v>
          </cell>
          <cell r="I223">
            <v>107.2</v>
          </cell>
          <cell r="J223">
            <v>-0.5</v>
          </cell>
          <cell r="K223">
            <v>104.3</v>
          </cell>
          <cell r="L223">
            <v>-0.9</v>
          </cell>
          <cell r="M223">
            <v>137.1</v>
          </cell>
          <cell r="N223">
            <v>3.8</v>
          </cell>
          <cell r="O223">
            <v>101.1</v>
          </cell>
          <cell r="P223">
            <v>0</v>
          </cell>
          <cell r="Q223" t="str">
            <v>-</v>
          </cell>
          <cell r="R223" t="str">
            <v>-</v>
          </cell>
          <cell r="S223">
            <v>0.25</v>
          </cell>
          <cell r="T223">
            <v>0.15</v>
          </cell>
          <cell r="U223">
            <v>0.59</v>
          </cell>
          <cell r="V223">
            <v>0.05</v>
          </cell>
          <cell r="W223">
            <v>221.7</v>
          </cell>
          <cell r="X223">
            <v>4.3</v>
          </cell>
          <cell r="Y223">
            <v>111.7</v>
          </cell>
          <cell r="Z223">
            <v>0.5</v>
          </cell>
          <cell r="AA223">
            <v>146.4</v>
          </cell>
          <cell r="AB223">
            <v>9.6999999999999993</v>
          </cell>
          <cell r="AC223">
            <v>421.5</v>
          </cell>
          <cell r="AD223">
            <v>10.5</v>
          </cell>
        </row>
        <row r="224">
          <cell r="B224" t="str">
            <v>窯業・土石製品</v>
          </cell>
          <cell r="C224">
            <v>140.6</v>
          </cell>
          <cell r="D224">
            <v>14.5</v>
          </cell>
          <cell r="E224">
            <v>103.7</v>
          </cell>
          <cell r="F224">
            <v>-1.8</v>
          </cell>
          <cell r="G224">
            <v>101.9</v>
          </cell>
          <cell r="H224">
            <v>-4.7</v>
          </cell>
          <cell r="I224">
            <v>107.5</v>
          </cell>
          <cell r="J224">
            <v>0</v>
          </cell>
          <cell r="K224">
            <v>106</v>
          </cell>
          <cell r="L224">
            <v>-1.6</v>
          </cell>
          <cell r="M224">
            <v>126.5</v>
          </cell>
          <cell r="N224">
            <v>22.3</v>
          </cell>
          <cell r="O224">
            <v>86.4</v>
          </cell>
          <cell r="P224">
            <v>0.9</v>
          </cell>
          <cell r="Q224" t="str">
            <v>-</v>
          </cell>
          <cell r="R224" t="str">
            <v>-</v>
          </cell>
          <cell r="S224">
            <v>0</v>
          </cell>
          <cell r="T224">
            <v>-1.25</v>
          </cell>
          <cell r="U224">
            <v>0</v>
          </cell>
          <cell r="V224">
            <v>-0.93</v>
          </cell>
          <cell r="W224">
            <v>133.9</v>
          </cell>
          <cell r="X224">
            <v>10.8</v>
          </cell>
          <cell r="Y224">
            <v>98.8</v>
          </cell>
          <cell r="Z224">
            <v>-4.9000000000000004</v>
          </cell>
          <cell r="AA224">
            <v>125.4</v>
          </cell>
          <cell r="AB224">
            <v>40.700000000000003</v>
          </cell>
          <cell r="AC224">
            <v>224</v>
          </cell>
          <cell r="AD224">
            <v>57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81</v>
          </cell>
          <cell r="D227">
            <v>-3.7</v>
          </cell>
          <cell r="E227">
            <v>90.4</v>
          </cell>
          <cell r="F227">
            <v>-3.6</v>
          </cell>
          <cell r="G227">
            <v>91.9</v>
          </cell>
          <cell r="H227">
            <v>4.2</v>
          </cell>
          <cell r="I227">
            <v>99.6</v>
          </cell>
          <cell r="J227">
            <v>-5.9</v>
          </cell>
          <cell r="K227">
            <v>103.4</v>
          </cell>
          <cell r="L227">
            <v>0.5</v>
          </cell>
          <cell r="M227">
            <v>52.3</v>
          </cell>
          <cell r="N227">
            <v>-63.5</v>
          </cell>
          <cell r="O227">
            <v>157.9</v>
          </cell>
          <cell r="P227">
            <v>0.6</v>
          </cell>
          <cell r="Q227" t="str">
            <v>-</v>
          </cell>
          <cell r="R227" t="str">
            <v>-</v>
          </cell>
          <cell r="S227">
            <v>0.49</v>
          </cell>
          <cell r="T227">
            <v>-1.21</v>
          </cell>
          <cell r="U227">
            <v>2.33</v>
          </cell>
          <cell r="V227">
            <v>0.33</v>
          </cell>
          <cell r="W227">
            <v>77.099999999999994</v>
          </cell>
          <cell r="X227">
            <v>-6.9</v>
          </cell>
          <cell r="Y227">
            <v>86.1</v>
          </cell>
          <cell r="Z227">
            <v>-6.7</v>
          </cell>
          <cell r="AA227">
            <v>61.5</v>
          </cell>
          <cell r="AB227">
            <v>-68.7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163.69999999999999</v>
          </cell>
          <cell r="D230">
            <v>41.5</v>
          </cell>
          <cell r="E230">
            <v>111.3</v>
          </cell>
          <cell r="F230">
            <v>9.6999999999999993</v>
          </cell>
          <cell r="G230">
            <v>111.9</v>
          </cell>
          <cell r="H230">
            <v>13.8</v>
          </cell>
          <cell r="I230">
            <v>101.9</v>
          </cell>
          <cell r="J230">
            <v>-6.9</v>
          </cell>
          <cell r="K230">
            <v>102</v>
          </cell>
          <cell r="L230">
            <v>-3.5</v>
          </cell>
          <cell r="M230">
            <v>97.7</v>
          </cell>
          <cell r="N230">
            <v>-43.8</v>
          </cell>
          <cell r="O230">
            <v>107.6</v>
          </cell>
          <cell r="P230">
            <v>0.6</v>
          </cell>
          <cell r="Q230" t="str">
            <v>-</v>
          </cell>
          <cell r="R230" t="str">
            <v>-</v>
          </cell>
          <cell r="S230">
            <v>0.85</v>
          </cell>
          <cell r="T230">
            <v>0</v>
          </cell>
          <cell r="U230">
            <v>0.06</v>
          </cell>
          <cell r="V230">
            <v>-0.51</v>
          </cell>
          <cell r="W230">
            <v>155.9</v>
          </cell>
          <cell r="X230">
            <v>36.9</v>
          </cell>
          <cell r="Y230">
            <v>106</v>
          </cell>
          <cell r="Z230">
            <v>6.1</v>
          </cell>
          <cell r="AA230">
            <v>104.9</v>
          </cell>
          <cell r="AB230">
            <v>-22.4</v>
          </cell>
          <cell r="AC230">
            <v>100.1</v>
          </cell>
          <cell r="AD230">
            <v>122.4</v>
          </cell>
        </row>
        <row r="231">
          <cell r="B231" t="str">
            <v>電子・デバイス</v>
          </cell>
          <cell r="C231">
            <v>141.6</v>
          </cell>
          <cell r="D231">
            <v>-10</v>
          </cell>
          <cell r="E231">
            <v>87.3</v>
          </cell>
          <cell r="F231">
            <v>-0.9</v>
          </cell>
          <cell r="G231">
            <v>87.2</v>
          </cell>
          <cell r="H231">
            <v>3.6</v>
          </cell>
          <cell r="I231">
            <v>99.8</v>
          </cell>
          <cell r="J231">
            <v>-6.6</v>
          </cell>
          <cell r="K231">
            <v>101.1</v>
          </cell>
          <cell r="L231">
            <v>-3.6</v>
          </cell>
          <cell r="M231">
            <v>86.1</v>
          </cell>
          <cell r="N231">
            <v>-31.2</v>
          </cell>
          <cell r="O231">
            <v>73.900000000000006</v>
          </cell>
          <cell r="P231">
            <v>-3.3</v>
          </cell>
          <cell r="Q231" t="str">
            <v>-</v>
          </cell>
          <cell r="R231" t="str">
            <v>-</v>
          </cell>
          <cell r="S231">
            <v>0.37</v>
          </cell>
          <cell r="T231">
            <v>-0.36</v>
          </cell>
          <cell r="U231">
            <v>0.5</v>
          </cell>
          <cell r="V231">
            <v>-0.28999999999999998</v>
          </cell>
          <cell r="W231">
            <v>134.9</v>
          </cell>
          <cell r="X231">
            <v>-12.9</v>
          </cell>
          <cell r="Y231">
            <v>83.1</v>
          </cell>
          <cell r="Z231">
            <v>-4.2</v>
          </cell>
          <cell r="AA231">
            <v>87.7</v>
          </cell>
          <cell r="AB231">
            <v>-26.5</v>
          </cell>
          <cell r="AC231">
            <v>350</v>
          </cell>
          <cell r="AD231">
            <v>-18.7</v>
          </cell>
        </row>
        <row r="232">
          <cell r="B232" t="str">
            <v>電気機械器具</v>
          </cell>
          <cell r="C232">
            <v>114.8</v>
          </cell>
          <cell r="D232">
            <v>-7.6</v>
          </cell>
          <cell r="E232">
            <v>117.5</v>
          </cell>
          <cell r="F232">
            <v>0.9</v>
          </cell>
          <cell r="G232">
            <v>117.6</v>
          </cell>
          <cell r="H232">
            <v>3.4</v>
          </cell>
          <cell r="I232">
            <v>101.5</v>
          </cell>
          <cell r="J232">
            <v>-4.5</v>
          </cell>
          <cell r="K232">
            <v>104.8</v>
          </cell>
          <cell r="L232">
            <v>-1</v>
          </cell>
          <cell r="M232">
            <v>57.3</v>
          </cell>
          <cell r="N232">
            <v>-48.8</v>
          </cell>
          <cell r="O232">
            <v>153.6</v>
          </cell>
          <cell r="P232">
            <v>-0.1</v>
          </cell>
          <cell r="Q232" t="str">
            <v>-</v>
          </cell>
          <cell r="R232" t="str">
            <v>-</v>
          </cell>
          <cell r="S232">
            <v>0.3</v>
          </cell>
          <cell r="T232">
            <v>-0.11</v>
          </cell>
          <cell r="U232">
            <v>0.41</v>
          </cell>
          <cell r="V232">
            <v>-0.2</v>
          </cell>
          <cell r="W232">
            <v>109.3</v>
          </cell>
          <cell r="X232">
            <v>-10.6</v>
          </cell>
          <cell r="Y232">
            <v>111.9</v>
          </cell>
          <cell r="Z232">
            <v>-2.4</v>
          </cell>
          <cell r="AA232">
            <v>116.5</v>
          </cell>
          <cell r="AB232">
            <v>-33.799999999999997</v>
          </cell>
          <cell r="AC232">
            <v>32.799999999999997</v>
          </cell>
          <cell r="AD232">
            <v>-43</v>
          </cell>
        </row>
        <row r="233">
          <cell r="B233" t="str">
            <v>情報通信機械器具</v>
          </cell>
          <cell r="C233">
            <v>134.19999999999999</v>
          </cell>
          <cell r="D233">
            <v>0.7</v>
          </cell>
          <cell r="E233">
            <v>107</v>
          </cell>
          <cell r="F233">
            <v>6.2</v>
          </cell>
          <cell r="G233">
            <v>102.7</v>
          </cell>
          <cell r="H233">
            <v>5.9</v>
          </cell>
          <cell r="I233">
            <v>114.9</v>
          </cell>
          <cell r="J233">
            <v>2.1</v>
          </cell>
          <cell r="K233">
            <v>115.1</v>
          </cell>
          <cell r="L233">
            <v>2.5</v>
          </cell>
          <cell r="M233">
            <v>111.9</v>
          </cell>
          <cell r="N233">
            <v>-4.0999999999999996</v>
          </cell>
          <cell r="O233">
            <v>3.5</v>
          </cell>
          <cell r="P233">
            <v>-5.4</v>
          </cell>
          <cell r="Q233" t="str">
            <v>-</v>
          </cell>
          <cell r="R233" t="str">
            <v>-</v>
          </cell>
          <cell r="S233">
            <v>0.85</v>
          </cell>
          <cell r="T233">
            <v>-2.46</v>
          </cell>
          <cell r="U233">
            <v>0.85</v>
          </cell>
          <cell r="V233">
            <v>0.85</v>
          </cell>
          <cell r="W233">
            <v>127.8</v>
          </cell>
          <cell r="X233">
            <v>-2.6</v>
          </cell>
          <cell r="Y233">
            <v>101.9</v>
          </cell>
          <cell r="Z233">
            <v>2.7</v>
          </cell>
          <cell r="AA233">
            <v>193.2</v>
          </cell>
          <cell r="AB233">
            <v>8.5</v>
          </cell>
          <cell r="AC233">
            <v>325.39999999999998</v>
          </cell>
          <cell r="AD233">
            <v>-10.199999999999999</v>
          </cell>
        </row>
        <row r="234">
          <cell r="B234" t="str">
            <v>輸送用機械器具</v>
          </cell>
          <cell r="C234">
            <v>159.9</v>
          </cell>
          <cell r="D234">
            <v>10.7</v>
          </cell>
          <cell r="E234">
            <v>115.9</v>
          </cell>
          <cell r="F234">
            <v>6.5</v>
          </cell>
          <cell r="G234">
            <v>109.7</v>
          </cell>
          <cell r="H234">
            <v>3.7</v>
          </cell>
          <cell r="I234">
            <v>114.3</v>
          </cell>
          <cell r="J234">
            <v>5</v>
          </cell>
          <cell r="K234">
            <v>109.7</v>
          </cell>
          <cell r="L234">
            <v>1.4</v>
          </cell>
          <cell r="M234">
            <v>168.9</v>
          </cell>
          <cell r="N234">
            <v>45.1</v>
          </cell>
          <cell r="O234">
            <v>81.2</v>
          </cell>
          <cell r="P234">
            <v>-3.7</v>
          </cell>
          <cell r="Q234" t="str">
            <v>-</v>
          </cell>
          <cell r="R234" t="str">
            <v>-</v>
          </cell>
          <cell r="S234">
            <v>0.42</v>
          </cell>
          <cell r="T234">
            <v>-0.66</v>
          </cell>
          <cell r="U234">
            <v>1.72</v>
          </cell>
          <cell r="V234">
            <v>-1.01</v>
          </cell>
          <cell r="W234">
            <v>152.30000000000001</v>
          </cell>
          <cell r="X234">
            <v>7.2</v>
          </cell>
          <cell r="Y234">
            <v>110.4</v>
          </cell>
          <cell r="Z234">
            <v>3.1</v>
          </cell>
          <cell r="AA234">
            <v>207</v>
          </cell>
          <cell r="AB234">
            <v>34.200000000000003</v>
          </cell>
          <cell r="AC234">
            <v>101.4</v>
          </cell>
          <cell r="AD234">
            <v>16.600000000000001</v>
          </cell>
        </row>
        <row r="235">
          <cell r="B235" t="str">
            <v>その他の製造業</v>
          </cell>
          <cell r="C235">
            <v>142.69999999999999</v>
          </cell>
          <cell r="D235">
            <v>12</v>
          </cell>
          <cell r="E235">
            <v>121.4</v>
          </cell>
          <cell r="F235">
            <v>-5.2</v>
          </cell>
          <cell r="G235">
            <v>121.1</v>
          </cell>
          <cell r="H235">
            <v>4.5</v>
          </cell>
          <cell r="I235">
            <v>116.3</v>
          </cell>
          <cell r="J235">
            <v>-9.6</v>
          </cell>
          <cell r="K235">
            <v>114.3</v>
          </cell>
          <cell r="L235">
            <v>-0.2</v>
          </cell>
          <cell r="M235">
            <v>141.4</v>
          </cell>
          <cell r="N235">
            <v>-54.1</v>
          </cell>
          <cell r="O235">
            <v>91.7</v>
          </cell>
          <cell r="P235">
            <v>6.8</v>
          </cell>
          <cell r="Q235" t="str">
            <v>-</v>
          </cell>
          <cell r="R235" t="str">
            <v>-</v>
          </cell>
          <cell r="S235">
            <v>1.08</v>
          </cell>
          <cell r="T235">
            <v>-4.4800000000000004</v>
          </cell>
          <cell r="U235">
            <v>1.3</v>
          </cell>
          <cell r="V235">
            <v>-8.26</v>
          </cell>
          <cell r="W235">
            <v>135.9</v>
          </cell>
          <cell r="X235">
            <v>8.4</v>
          </cell>
          <cell r="Y235">
            <v>115.6</v>
          </cell>
          <cell r="Z235">
            <v>-8.3000000000000007</v>
          </cell>
          <cell r="AA235">
            <v>125.9</v>
          </cell>
          <cell r="AB235">
            <v>-56.6</v>
          </cell>
          <cell r="AC235">
            <v>135.6</v>
          </cell>
          <cell r="AD235">
            <v>120.1</v>
          </cell>
        </row>
        <row r="236">
          <cell r="B236" t="str">
            <v>Ｅ一括分１</v>
          </cell>
          <cell r="C236">
            <v>188.3</v>
          </cell>
          <cell r="D236">
            <v>11.6</v>
          </cell>
          <cell r="E236">
            <v>94.7</v>
          </cell>
          <cell r="F236">
            <v>2.2999999999999998</v>
          </cell>
          <cell r="G236">
            <v>93</v>
          </cell>
          <cell r="H236">
            <v>4.5</v>
          </cell>
          <cell r="I236">
            <v>99.6</v>
          </cell>
          <cell r="J236">
            <v>-4.7</v>
          </cell>
          <cell r="K236">
            <v>101</v>
          </cell>
          <cell r="L236">
            <v>-3.4</v>
          </cell>
          <cell r="M236">
            <v>82.4</v>
          </cell>
          <cell r="N236">
            <v>-19.5</v>
          </cell>
          <cell r="O236">
            <v>113.2</v>
          </cell>
          <cell r="P236">
            <v>0</v>
          </cell>
          <cell r="Q236" t="str">
            <v>-</v>
          </cell>
          <cell r="R236" t="str">
            <v>-</v>
          </cell>
          <cell r="S236">
            <v>1.07</v>
          </cell>
          <cell r="T236">
            <v>0.48</v>
          </cell>
          <cell r="U236">
            <v>0.36</v>
          </cell>
          <cell r="V236">
            <v>0.06</v>
          </cell>
          <cell r="W236">
            <v>179.3</v>
          </cell>
          <cell r="X236">
            <v>8</v>
          </cell>
          <cell r="Y236">
            <v>90.2</v>
          </cell>
          <cell r="Z236">
            <v>-1</v>
          </cell>
          <cell r="AA236">
            <v>112.7</v>
          </cell>
          <cell r="AB236">
            <v>-14.6</v>
          </cell>
          <cell r="AC236">
            <v>608.6</v>
          </cell>
          <cell r="AD236">
            <v>19.5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85.5</v>
          </cell>
          <cell r="D239">
            <v>-17.100000000000001</v>
          </cell>
          <cell r="E239">
            <v>106.9</v>
          </cell>
          <cell r="F239">
            <v>2.2999999999999998</v>
          </cell>
          <cell r="G239">
            <v>107.4</v>
          </cell>
          <cell r="H239">
            <v>1.8</v>
          </cell>
          <cell r="I239">
            <v>101.5</v>
          </cell>
          <cell r="J239">
            <v>13</v>
          </cell>
          <cell r="K239">
            <v>100.4</v>
          </cell>
          <cell r="L239">
            <v>13.2</v>
          </cell>
          <cell r="M239">
            <v>124.7</v>
          </cell>
          <cell r="N239">
            <v>11.6</v>
          </cell>
          <cell r="O239">
            <v>98.7</v>
          </cell>
          <cell r="P239">
            <v>-9.5</v>
          </cell>
          <cell r="Q239" t="str">
            <v>-</v>
          </cell>
          <cell r="R239" t="str">
            <v>-</v>
          </cell>
          <cell r="S239">
            <v>3.29</v>
          </cell>
          <cell r="T239">
            <v>3.27</v>
          </cell>
          <cell r="U239">
            <v>1.61</v>
          </cell>
          <cell r="V239">
            <v>0.16</v>
          </cell>
          <cell r="W239">
            <v>81.400000000000006</v>
          </cell>
          <cell r="X239">
            <v>-19.8</v>
          </cell>
          <cell r="Y239">
            <v>101.8</v>
          </cell>
          <cell r="Z239">
            <v>-1.1000000000000001</v>
          </cell>
          <cell r="AA239">
            <v>99.8</v>
          </cell>
          <cell r="AB239">
            <v>11.3</v>
          </cell>
          <cell r="AC239">
            <v>3.5</v>
          </cell>
          <cell r="AD239">
            <v>-93.9</v>
          </cell>
        </row>
        <row r="240">
          <cell r="B240" t="str">
            <v>小売業</v>
          </cell>
          <cell r="C240">
            <v>88.2</v>
          </cell>
          <cell r="D240">
            <v>7.6</v>
          </cell>
          <cell r="E240">
            <v>92.4</v>
          </cell>
          <cell r="F240">
            <v>0.9</v>
          </cell>
          <cell r="G240">
            <v>90.5</v>
          </cell>
          <cell r="H240">
            <v>1.9</v>
          </cell>
          <cell r="I240">
            <v>103.6</v>
          </cell>
          <cell r="J240">
            <v>-5.6</v>
          </cell>
          <cell r="K240">
            <v>97.6</v>
          </cell>
          <cell r="L240">
            <v>-4.2</v>
          </cell>
          <cell r="M240">
            <v>191.6</v>
          </cell>
          <cell r="N240">
            <v>-14.6</v>
          </cell>
          <cell r="O240">
            <v>71.400000000000006</v>
          </cell>
          <cell r="P240">
            <v>1.1000000000000001</v>
          </cell>
          <cell r="Q240" t="str">
            <v>-</v>
          </cell>
          <cell r="R240" t="str">
            <v>-</v>
          </cell>
          <cell r="S240">
            <v>1.3</v>
          </cell>
          <cell r="T240">
            <v>0.39</v>
          </cell>
          <cell r="U240">
            <v>1.55</v>
          </cell>
          <cell r="V240">
            <v>0.84</v>
          </cell>
          <cell r="W240">
            <v>84</v>
          </cell>
          <cell r="X240">
            <v>4.0999999999999996</v>
          </cell>
          <cell r="Y240">
            <v>88</v>
          </cell>
          <cell r="Z240">
            <v>-2.4</v>
          </cell>
          <cell r="AA240">
            <v>117.6</v>
          </cell>
          <cell r="AB240">
            <v>-9.3000000000000007</v>
          </cell>
          <cell r="AC240">
            <v>62.7</v>
          </cell>
          <cell r="AD240">
            <v>163.4</v>
          </cell>
        </row>
        <row r="241">
          <cell r="B241" t="str">
            <v>宿泊業</v>
          </cell>
          <cell r="C241">
            <v>96.3</v>
          </cell>
          <cell r="D241">
            <v>-17.600000000000001</v>
          </cell>
          <cell r="E241">
            <v>103.3</v>
          </cell>
          <cell r="F241">
            <v>-12.5</v>
          </cell>
          <cell r="G241">
            <v>102.8</v>
          </cell>
          <cell r="H241">
            <v>-14.7</v>
          </cell>
          <cell r="I241">
            <v>109.9</v>
          </cell>
          <cell r="J241">
            <v>-4.5</v>
          </cell>
          <cell r="K241">
            <v>105.4</v>
          </cell>
          <cell r="L241">
            <v>-4.7</v>
          </cell>
          <cell r="M241">
            <v>182</v>
          </cell>
          <cell r="N241">
            <v>-2.4</v>
          </cell>
          <cell r="O241">
            <v>90.2</v>
          </cell>
          <cell r="P241">
            <v>88.7</v>
          </cell>
          <cell r="Q241" t="str">
            <v>-</v>
          </cell>
          <cell r="R241" t="str">
            <v>-</v>
          </cell>
          <cell r="S241">
            <v>3.24</v>
          </cell>
          <cell r="T241">
            <v>0.85</v>
          </cell>
          <cell r="U241">
            <v>2.2799999999999998</v>
          </cell>
          <cell r="V241">
            <v>1.04</v>
          </cell>
          <cell r="W241">
            <v>91.7</v>
          </cell>
          <cell r="X241">
            <v>-20.3</v>
          </cell>
          <cell r="Y241">
            <v>98.4</v>
          </cell>
          <cell r="Z241">
            <v>-15.2</v>
          </cell>
          <cell r="AA241">
            <v>110</v>
          </cell>
          <cell r="AB241">
            <v>35.6</v>
          </cell>
          <cell r="AC241">
            <v>0.1</v>
          </cell>
          <cell r="AD241">
            <v>-99.4</v>
          </cell>
        </row>
        <row r="242">
          <cell r="B242" t="str">
            <v>Ｍ一括分</v>
          </cell>
          <cell r="C242">
            <v>113.5</v>
          </cell>
          <cell r="D242">
            <v>-26</v>
          </cell>
          <cell r="E242">
            <v>117.1</v>
          </cell>
          <cell r="F242">
            <v>-29.6</v>
          </cell>
          <cell r="G242">
            <v>120.1</v>
          </cell>
          <cell r="H242">
            <v>-28</v>
          </cell>
          <cell r="I242">
            <v>93.7</v>
          </cell>
          <cell r="J242">
            <v>-4.5999999999999996</v>
          </cell>
          <cell r="K242">
            <v>92.4</v>
          </cell>
          <cell r="L242">
            <v>-2.2000000000000002</v>
          </cell>
          <cell r="M242">
            <v>104.4</v>
          </cell>
          <cell r="N242">
            <v>-19.3</v>
          </cell>
          <cell r="O242">
            <v>159.19999999999999</v>
          </cell>
          <cell r="P242">
            <v>105.4</v>
          </cell>
          <cell r="Q242" t="str">
            <v>-</v>
          </cell>
          <cell r="R242" t="str">
            <v>-</v>
          </cell>
          <cell r="S242">
            <v>2.09</v>
          </cell>
          <cell r="T242">
            <v>-10.86</v>
          </cell>
          <cell r="U242">
            <v>2.35</v>
          </cell>
          <cell r="V242">
            <v>-14.23</v>
          </cell>
          <cell r="W242">
            <v>108.1</v>
          </cell>
          <cell r="X242">
            <v>-28.4</v>
          </cell>
          <cell r="Y242">
            <v>111.5</v>
          </cell>
          <cell r="Z242">
            <v>-31.9</v>
          </cell>
          <cell r="AA242">
            <v>102.3</v>
          </cell>
          <cell r="AB242">
            <v>-37.9</v>
          </cell>
          <cell r="AC242">
            <v>35.299999999999997</v>
          </cell>
          <cell r="AD242">
            <v>0</v>
          </cell>
        </row>
        <row r="243">
          <cell r="B243" t="str">
            <v>医療業</v>
          </cell>
          <cell r="C243">
            <v>145.5</v>
          </cell>
          <cell r="D243">
            <v>1</v>
          </cell>
          <cell r="E243">
            <v>99.2</v>
          </cell>
          <cell r="F243">
            <v>1.1000000000000001</v>
          </cell>
          <cell r="G243">
            <v>96.4</v>
          </cell>
          <cell r="H243">
            <v>3.3</v>
          </cell>
          <cell r="I243">
            <v>99.2</v>
          </cell>
          <cell r="J243">
            <v>0.8</v>
          </cell>
          <cell r="K243">
            <v>98.9</v>
          </cell>
          <cell r="L243">
            <v>1</v>
          </cell>
          <cell r="M243">
            <v>107.7</v>
          </cell>
          <cell r="N243">
            <v>-3.4</v>
          </cell>
          <cell r="O243">
            <v>79.8</v>
          </cell>
          <cell r="P243">
            <v>3.1</v>
          </cell>
          <cell r="Q243" t="str">
            <v>-</v>
          </cell>
          <cell r="R243" t="str">
            <v>-</v>
          </cell>
          <cell r="S243">
            <v>0.73</v>
          </cell>
          <cell r="T243">
            <v>0.14000000000000001</v>
          </cell>
          <cell r="U243">
            <v>1.77</v>
          </cell>
          <cell r="V243">
            <v>0.61</v>
          </cell>
          <cell r="W243">
            <v>138.6</v>
          </cell>
          <cell r="X243">
            <v>-2.2000000000000002</v>
          </cell>
          <cell r="Y243">
            <v>94.5</v>
          </cell>
          <cell r="Z243">
            <v>-2.2000000000000002</v>
          </cell>
          <cell r="AA243">
            <v>185.8</v>
          </cell>
          <cell r="AB243">
            <v>-23.5</v>
          </cell>
          <cell r="AC243">
            <v>150.19999999999999</v>
          </cell>
          <cell r="AD243">
            <v>0.9</v>
          </cell>
        </row>
        <row r="244">
          <cell r="B244" t="str">
            <v>Ｐ一括分</v>
          </cell>
          <cell r="C244">
            <v>199.8</v>
          </cell>
          <cell r="D244">
            <v>5.5</v>
          </cell>
          <cell r="E244">
            <v>103.5</v>
          </cell>
          <cell r="F244">
            <v>-5.4</v>
          </cell>
          <cell r="G244">
            <v>103.7</v>
          </cell>
          <cell r="H244">
            <v>-4.2</v>
          </cell>
          <cell r="I244">
            <v>103.7</v>
          </cell>
          <cell r="J244">
            <v>-2</v>
          </cell>
          <cell r="K244">
            <v>105.4</v>
          </cell>
          <cell r="L244">
            <v>-0.4</v>
          </cell>
          <cell r="M244">
            <v>58.6</v>
          </cell>
          <cell r="N244">
            <v>-45.2</v>
          </cell>
          <cell r="O244">
            <v>99.3</v>
          </cell>
          <cell r="P244">
            <v>-6.5</v>
          </cell>
          <cell r="Q244" t="str">
            <v>-</v>
          </cell>
          <cell r="R244" t="str">
            <v>-</v>
          </cell>
          <cell r="S244">
            <v>1.03</v>
          </cell>
          <cell r="T244">
            <v>-2.35</v>
          </cell>
          <cell r="U244">
            <v>0.75</v>
          </cell>
          <cell r="V244">
            <v>0.6</v>
          </cell>
          <cell r="W244">
            <v>190.3</v>
          </cell>
          <cell r="X244">
            <v>2.1</v>
          </cell>
          <cell r="Y244">
            <v>98.6</v>
          </cell>
          <cell r="Z244">
            <v>-8.4</v>
          </cell>
          <cell r="AA244">
            <v>99.2</v>
          </cell>
          <cell r="AB244">
            <v>-25.4</v>
          </cell>
          <cell r="AC244">
            <v>555.5</v>
          </cell>
          <cell r="AD244">
            <v>14.7</v>
          </cell>
        </row>
        <row r="245">
          <cell r="B245" t="str">
            <v>職業紹介・派遣業</v>
          </cell>
          <cell r="C245">
            <v>115.1</v>
          </cell>
          <cell r="D245">
            <v>6.5</v>
          </cell>
          <cell r="E245">
            <v>114.3</v>
          </cell>
          <cell r="F245">
            <v>5.2</v>
          </cell>
          <cell r="G245">
            <v>113.6</v>
          </cell>
          <cell r="H245">
            <v>2.2999999999999998</v>
          </cell>
          <cell r="I245">
            <v>114.9</v>
          </cell>
          <cell r="J245">
            <v>5.8</v>
          </cell>
          <cell r="K245">
            <v>114.6</v>
          </cell>
          <cell r="L245">
            <v>3.6</v>
          </cell>
          <cell r="M245">
            <v>117.9</v>
          </cell>
          <cell r="N245">
            <v>51.3</v>
          </cell>
          <cell r="O245">
            <v>122.5</v>
          </cell>
          <cell r="P245">
            <v>1.3</v>
          </cell>
          <cell r="Q245" t="str">
            <v>-</v>
          </cell>
          <cell r="R245" t="str">
            <v>-</v>
          </cell>
          <cell r="S245">
            <v>4.37</v>
          </cell>
          <cell r="T245">
            <v>-0.92</v>
          </cell>
          <cell r="U245">
            <v>6.1</v>
          </cell>
          <cell r="V245">
            <v>-0.26</v>
          </cell>
          <cell r="W245">
            <v>109.6</v>
          </cell>
          <cell r="X245">
            <v>3</v>
          </cell>
          <cell r="Y245">
            <v>108.9</v>
          </cell>
          <cell r="Z245">
            <v>1.8</v>
          </cell>
          <cell r="AA245">
            <v>121.1</v>
          </cell>
          <cell r="AB245">
            <v>40.700000000000003</v>
          </cell>
          <cell r="AC245">
            <v>139.9</v>
          </cell>
          <cell r="AD245">
            <v>54.4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110.5</v>
          </cell>
          <cell r="D247">
            <v>-13.2</v>
          </cell>
          <cell r="E247">
            <v>99.7</v>
          </cell>
          <cell r="F247">
            <v>-1.6</v>
          </cell>
          <cell r="G247">
            <v>99</v>
          </cell>
          <cell r="H247">
            <v>-1.5</v>
          </cell>
          <cell r="I247">
            <v>104.1</v>
          </cell>
          <cell r="J247">
            <v>-1</v>
          </cell>
          <cell r="K247">
            <v>103.3</v>
          </cell>
          <cell r="L247">
            <v>-1.4</v>
          </cell>
          <cell r="M247">
            <v>116.2</v>
          </cell>
          <cell r="N247">
            <v>3.4</v>
          </cell>
          <cell r="O247">
            <v>89.9</v>
          </cell>
          <cell r="P247">
            <v>-9.1</v>
          </cell>
          <cell r="Q247" t="str">
            <v>-</v>
          </cell>
          <cell r="R247" t="str">
            <v>-</v>
          </cell>
          <cell r="S247">
            <v>1.39</v>
          </cell>
          <cell r="T247">
            <v>0.04</v>
          </cell>
          <cell r="U247">
            <v>1.1299999999999999</v>
          </cell>
          <cell r="V247">
            <v>-1.29</v>
          </cell>
          <cell r="W247">
            <v>105.2</v>
          </cell>
          <cell r="X247">
            <v>-16</v>
          </cell>
          <cell r="Y247">
            <v>95</v>
          </cell>
          <cell r="Z247">
            <v>-4.7</v>
          </cell>
          <cell r="AA247">
            <v>107.9</v>
          </cell>
          <cell r="AB247">
            <v>-3.1</v>
          </cell>
          <cell r="AC247">
            <v>173.3</v>
          </cell>
          <cell r="AD247">
            <v>-38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112.2</v>
          </cell>
          <cell r="D262">
            <v>-3</v>
          </cell>
          <cell r="E262">
            <v>105.3</v>
          </cell>
          <cell r="F262">
            <v>-0.7</v>
          </cell>
          <cell r="G262">
            <v>105.9</v>
          </cell>
          <cell r="H262">
            <v>1.7</v>
          </cell>
          <cell r="I262">
            <v>100.5</v>
          </cell>
          <cell r="J262">
            <v>-3.6</v>
          </cell>
          <cell r="K262">
            <v>101.3</v>
          </cell>
          <cell r="L262">
            <v>-2.7</v>
          </cell>
          <cell r="M262">
            <v>72.7</v>
          </cell>
          <cell r="N262">
            <v>-36</v>
          </cell>
          <cell r="O262">
            <v>99.6</v>
          </cell>
          <cell r="P262">
            <v>1</v>
          </cell>
          <cell r="Q262" t="str">
            <v>-</v>
          </cell>
          <cell r="R262" t="str">
            <v>-</v>
          </cell>
          <cell r="S262">
            <v>2.98</v>
          </cell>
          <cell r="T262">
            <v>-1.56</v>
          </cell>
          <cell r="U262">
            <v>2.09</v>
          </cell>
          <cell r="V262">
            <v>-0.09</v>
          </cell>
          <cell r="W262">
            <v>106.9</v>
          </cell>
          <cell r="X262">
            <v>-6.1</v>
          </cell>
          <cell r="Y262">
            <v>100.3</v>
          </cell>
          <cell r="Z262">
            <v>-3.8</v>
          </cell>
          <cell r="AA262">
            <v>79.7</v>
          </cell>
          <cell r="AB262">
            <v>-56</v>
          </cell>
          <cell r="AC262">
            <v>296.10000000000002</v>
          </cell>
          <cell r="AD262">
            <v>-20.5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110</v>
          </cell>
          <cell r="D264">
            <v>-44.9</v>
          </cell>
          <cell r="E264">
            <v>97.7</v>
          </cell>
          <cell r="F264">
            <v>-34.6</v>
          </cell>
          <cell r="G264">
            <v>95.4</v>
          </cell>
          <cell r="H264">
            <v>-33.4</v>
          </cell>
          <cell r="I264">
            <v>102.3</v>
          </cell>
          <cell r="J264">
            <v>-20.8</v>
          </cell>
          <cell r="K264">
            <v>101.4</v>
          </cell>
          <cell r="L264">
            <v>-19.100000000000001</v>
          </cell>
          <cell r="M264">
            <v>188.9</v>
          </cell>
          <cell r="N264">
            <v>-63</v>
          </cell>
          <cell r="O264">
            <v>50.6</v>
          </cell>
          <cell r="P264">
            <v>6.5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5.07</v>
          </cell>
          <cell r="V264">
            <v>5.07</v>
          </cell>
          <cell r="W264">
            <v>104.8</v>
          </cell>
          <cell r="X264">
            <v>-46.7</v>
          </cell>
          <cell r="Y264">
            <v>93</v>
          </cell>
          <cell r="Z264">
            <v>-36.700000000000003</v>
          </cell>
          <cell r="AA264">
            <v>334</v>
          </cell>
          <cell r="AB264">
            <v>-56.5</v>
          </cell>
          <cell r="AC264">
            <v>142</v>
          </cell>
          <cell r="AD264">
            <v>-73.599999999999994</v>
          </cell>
        </row>
        <row r="265">
          <cell r="B265" t="str">
            <v>製造業</v>
          </cell>
          <cell r="C265">
            <v>104.2</v>
          </cell>
          <cell r="D265">
            <v>-5</v>
          </cell>
          <cell r="E265">
            <v>105.6</v>
          </cell>
          <cell r="F265">
            <v>-4.7</v>
          </cell>
          <cell r="G265">
            <v>106.6</v>
          </cell>
          <cell r="H265">
            <v>-2.1</v>
          </cell>
          <cell r="I265">
            <v>98.4</v>
          </cell>
          <cell r="J265">
            <v>-8.6</v>
          </cell>
          <cell r="K265">
            <v>101</v>
          </cell>
          <cell r="L265">
            <v>-5.9</v>
          </cell>
          <cell r="M265">
            <v>40.4</v>
          </cell>
          <cell r="N265">
            <v>-63.8</v>
          </cell>
          <cell r="O265">
            <v>79.8</v>
          </cell>
          <cell r="P265">
            <v>3.5</v>
          </cell>
          <cell r="Q265" t="str">
            <v>-</v>
          </cell>
          <cell r="R265" t="str">
            <v>-</v>
          </cell>
          <cell r="S265">
            <v>3.5</v>
          </cell>
          <cell r="T265">
            <v>0.31</v>
          </cell>
          <cell r="U265">
            <v>2.0499999999999998</v>
          </cell>
          <cell r="V265">
            <v>-0.25</v>
          </cell>
          <cell r="W265">
            <v>99.2</v>
          </cell>
          <cell r="X265">
            <v>-8.1</v>
          </cell>
          <cell r="Y265">
            <v>100.6</v>
          </cell>
          <cell r="Z265">
            <v>-7.8</v>
          </cell>
          <cell r="AA265">
            <v>73.599999999999994</v>
          </cell>
          <cell r="AB265">
            <v>-57.2</v>
          </cell>
          <cell r="AC265">
            <v>66.599999999999994</v>
          </cell>
          <cell r="AD265">
            <v>-16.899999999999999</v>
          </cell>
        </row>
        <row r="266">
          <cell r="B266" t="str">
            <v>電気・ガス・熱供給・水道業</v>
          </cell>
          <cell r="C266">
            <v>136.30000000000001</v>
          </cell>
          <cell r="D266">
            <v>-22.7</v>
          </cell>
          <cell r="E266">
            <v>85.5</v>
          </cell>
          <cell r="F266">
            <v>-11.9</v>
          </cell>
          <cell r="G266">
            <v>84.7</v>
          </cell>
          <cell r="H266">
            <v>-12.6</v>
          </cell>
          <cell r="I266">
            <v>102.3</v>
          </cell>
          <cell r="J266">
            <v>-2</v>
          </cell>
          <cell r="K266">
            <v>102.6</v>
          </cell>
          <cell r="L266">
            <v>-1.9</v>
          </cell>
          <cell r="M266">
            <v>25</v>
          </cell>
          <cell r="N266">
            <v>-50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-3.13</v>
          </cell>
          <cell r="W266">
            <v>129.80000000000001</v>
          </cell>
          <cell r="X266">
            <v>-25.2</v>
          </cell>
          <cell r="Y266">
            <v>81.400000000000006</v>
          </cell>
          <cell r="Z266">
            <v>-14.8</v>
          </cell>
          <cell r="AA266">
            <v>255.3</v>
          </cell>
          <cell r="AB266">
            <v>182.4</v>
          </cell>
          <cell r="AC266">
            <v>154.6</v>
          </cell>
          <cell r="AD266">
            <v>-33.5</v>
          </cell>
        </row>
        <row r="267">
          <cell r="B267" t="str">
            <v>情報通信業</v>
          </cell>
          <cell r="C267">
            <v>122.2</v>
          </cell>
          <cell r="D267">
            <v>-20.9</v>
          </cell>
          <cell r="E267">
            <v>107.8</v>
          </cell>
          <cell r="F267">
            <v>9.6</v>
          </cell>
          <cell r="G267">
            <v>110.1</v>
          </cell>
          <cell r="H267">
            <v>22.6</v>
          </cell>
          <cell r="I267">
            <v>102.1</v>
          </cell>
          <cell r="J267">
            <v>14.8</v>
          </cell>
          <cell r="K267">
            <v>102.9</v>
          </cell>
          <cell r="L267">
            <v>22.8</v>
          </cell>
          <cell r="M267">
            <v>50</v>
          </cell>
          <cell r="N267">
            <v>-87.9</v>
          </cell>
          <cell r="O267">
            <v>11.1</v>
          </cell>
          <cell r="P267">
            <v>-17.2</v>
          </cell>
          <cell r="Q267" t="str">
            <v>-</v>
          </cell>
          <cell r="R267" t="str">
            <v>-</v>
          </cell>
          <cell r="S267">
            <v>1.6</v>
          </cell>
          <cell r="T267">
            <v>1.6</v>
          </cell>
          <cell r="U267">
            <v>0</v>
          </cell>
          <cell r="V267">
            <v>0</v>
          </cell>
          <cell r="W267">
            <v>116.4</v>
          </cell>
          <cell r="X267">
            <v>-23.5</v>
          </cell>
          <cell r="Y267">
            <v>102.7</v>
          </cell>
          <cell r="Z267">
            <v>6</v>
          </cell>
          <cell r="AA267">
            <v>15.3</v>
          </cell>
          <cell r="AB267">
            <v>-96.5</v>
          </cell>
          <cell r="AC267">
            <v>261.89999999999998</v>
          </cell>
          <cell r="AD267">
            <v>-71.3</v>
          </cell>
        </row>
        <row r="268">
          <cell r="B268" t="str">
            <v>運輸業，郵便業</v>
          </cell>
          <cell r="C268">
            <v>83.2</v>
          </cell>
          <cell r="D268">
            <v>-36.1</v>
          </cell>
          <cell r="E268">
            <v>85.6</v>
          </cell>
          <cell r="F268">
            <v>-10.6</v>
          </cell>
          <cell r="G268">
            <v>92.6</v>
          </cell>
          <cell r="H268">
            <v>-8.9</v>
          </cell>
          <cell r="I268">
            <v>66</v>
          </cell>
          <cell r="J268">
            <v>-33.9</v>
          </cell>
          <cell r="K268">
            <v>69.5</v>
          </cell>
          <cell r="L268">
            <v>-32.5</v>
          </cell>
          <cell r="M268">
            <v>0</v>
          </cell>
          <cell r="N268">
            <v>-100</v>
          </cell>
          <cell r="O268">
            <v>100.1</v>
          </cell>
          <cell r="P268">
            <v>66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0</v>
          </cell>
          <cell r="V268">
            <v>-2.16</v>
          </cell>
          <cell r="W268">
            <v>79.2</v>
          </cell>
          <cell r="X268">
            <v>-38.200000000000003</v>
          </cell>
          <cell r="Y268">
            <v>81.5</v>
          </cell>
          <cell r="Z268">
            <v>-13.5</v>
          </cell>
          <cell r="AA268">
            <v>0</v>
          </cell>
          <cell r="AB268">
            <v>-100</v>
          </cell>
          <cell r="AC268">
            <v>0</v>
          </cell>
          <cell r="AD268">
            <v>-100</v>
          </cell>
        </row>
        <row r="269">
          <cell r="B269" t="str">
            <v>卸売業，小売業</v>
          </cell>
          <cell r="C269">
            <v>108.1</v>
          </cell>
          <cell r="D269">
            <v>9.9</v>
          </cell>
          <cell r="E269">
            <v>109.8</v>
          </cell>
          <cell r="F269">
            <v>10</v>
          </cell>
          <cell r="G269">
            <v>109.9</v>
          </cell>
          <cell r="H269">
            <v>9.6</v>
          </cell>
          <cell r="I269">
            <v>97.5</v>
          </cell>
          <cell r="J269">
            <v>4.3</v>
          </cell>
          <cell r="K269">
            <v>97.6</v>
          </cell>
          <cell r="L269">
            <v>4.3</v>
          </cell>
          <cell r="M269">
            <v>100</v>
          </cell>
          <cell r="N269">
            <v>11.1</v>
          </cell>
          <cell r="O269">
            <v>129.1</v>
          </cell>
          <cell r="P269">
            <v>-2.4</v>
          </cell>
          <cell r="Q269" t="str">
            <v>-</v>
          </cell>
          <cell r="R269" t="str">
            <v>-</v>
          </cell>
          <cell r="S269">
            <v>2.2799999999999998</v>
          </cell>
          <cell r="T269">
            <v>-2.13</v>
          </cell>
          <cell r="U269">
            <v>1.51</v>
          </cell>
          <cell r="V269">
            <v>0.66</v>
          </cell>
          <cell r="W269">
            <v>103</v>
          </cell>
          <cell r="X269">
            <v>6.3</v>
          </cell>
          <cell r="Y269">
            <v>104.6</v>
          </cell>
          <cell r="Z269">
            <v>6.5</v>
          </cell>
          <cell r="AA269">
            <v>106.9</v>
          </cell>
          <cell r="AB269">
            <v>53.2</v>
          </cell>
          <cell r="AC269">
            <v>5.5</v>
          </cell>
          <cell r="AD269">
            <v>-61</v>
          </cell>
        </row>
        <row r="270">
          <cell r="B270" t="str">
            <v>金融業，保険業</v>
          </cell>
          <cell r="C270">
            <v>130.30000000000001</v>
          </cell>
          <cell r="D270">
            <v>17.7</v>
          </cell>
          <cell r="E270">
            <v>80.900000000000006</v>
          </cell>
          <cell r="F270">
            <v>-28.8</v>
          </cell>
          <cell r="G270">
            <v>85.3</v>
          </cell>
          <cell r="H270">
            <v>-21.8</v>
          </cell>
          <cell r="I270">
            <v>74.599999999999994</v>
          </cell>
          <cell r="J270">
            <v>-24.9</v>
          </cell>
          <cell r="K270">
            <v>75.8</v>
          </cell>
          <cell r="L270">
            <v>-20</v>
          </cell>
          <cell r="M270">
            <v>50.6</v>
          </cell>
          <cell r="N270">
            <v>-67.2</v>
          </cell>
          <cell r="O270">
            <v>6.7</v>
          </cell>
          <cell r="P270">
            <v>-94.5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124.1</v>
          </cell>
          <cell r="X270">
            <v>13.9</v>
          </cell>
          <cell r="Y270">
            <v>77</v>
          </cell>
          <cell r="Z270">
            <v>-31.1</v>
          </cell>
          <cell r="AA270">
            <v>0</v>
          </cell>
          <cell r="AB270">
            <v>-100</v>
          </cell>
          <cell r="AC270">
            <v>285.8</v>
          </cell>
          <cell r="AD270">
            <v>8831.2999999999993</v>
          </cell>
        </row>
        <row r="271">
          <cell r="B271" t="str">
            <v>不動産業，物品賃貸業</v>
          </cell>
          <cell r="C271">
            <v>152.4</v>
          </cell>
          <cell r="D271">
            <v>2.6</v>
          </cell>
          <cell r="E271">
            <v>140.69999999999999</v>
          </cell>
          <cell r="F271">
            <v>16.600000000000001</v>
          </cell>
          <cell r="G271">
            <v>145.5</v>
          </cell>
          <cell r="H271">
            <v>19.100000000000001</v>
          </cell>
          <cell r="I271">
            <v>98.5</v>
          </cell>
          <cell r="J271">
            <v>-7.7</v>
          </cell>
          <cell r="K271">
            <v>101</v>
          </cell>
          <cell r="L271">
            <v>-6.1</v>
          </cell>
          <cell r="M271">
            <v>0</v>
          </cell>
          <cell r="N271">
            <v>-100</v>
          </cell>
          <cell r="O271">
            <v>78.7</v>
          </cell>
          <cell r="P271">
            <v>-29.7</v>
          </cell>
          <cell r="Q271" t="str">
            <v>-</v>
          </cell>
          <cell r="R271" t="str">
            <v>-</v>
          </cell>
          <cell r="S271">
            <v>8.74</v>
          </cell>
          <cell r="T271">
            <v>7.29</v>
          </cell>
          <cell r="U271">
            <v>5.24</v>
          </cell>
          <cell r="V271">
            <v>5.24</v>
          </cell>
          <cell r="W271">
            <v>145.1</v>
          </cell>
          <cell r="X271">
            <v>-0.8</v>
          </cell>
          <cell r="Y271">
            <v>134</v>
          </cell>
          <cell r="Z271">
            <v>12.8</v>
          </cell>
          <cell r="AA271">
            <v>0</v>
          </cell>
          <cell r="AB271">
            <v>-100</v>
          </cell>
          <cell r="AC271">
            <v>471.3</v>
          </cell>
          <cell r="AD271">
            <v>-55</v>
          </cell>
        </row>
        <row r="272">
          <cell r="B272" t="str">
            <v>学術研究，専門・技術サービス業</v>
          </cell>
          <cell r="C272">
            <v>130.80000000000001</v>
          </cell>
          <cell r="D272">
            <v>-9.1</v>
          </cell>
          <cell r="E272">
            <v>69</v>
          </cell>
          <cell r="F272">
            <v>-42.2</v>
          </cell>
          <cell r="G272">
            <v>71.900000000000006</v>
          </cell>
          <cell r="H272">
            <v>-42.2</v>
          </cell>
          <cell r="I272">
            <v>74.599999999999994</v>
          </cell>
          <cell r="J272">
            <v>-33.4</v>
          </cell>
          <cell r="K272">
            <v>78.900000000000006</v>
          </cell>
          <cell r="L272">
            <v>-29.2</v>
          </cell>
          <cell r="M272">
            <v>0</v>
          </cell>
          <cell r="N272">
            <v>-100</v>
          </cell>
          <cell r="O272">
            <v>26</v>
          </cell>
          <cell r="P272">
            <v>-51.9</v>
          </cell>
          <cell r="Q272" t="str">
            <v>-</v>
          </cell>
          <cell r="R272" t="str">
            <v>-</v>
          </cell>
          <cell r="S272">
            <v>2.02</v>
          </cell>
          <cell r="T272">
            <v>1</v>
          </cell>
          <cell r="U272">
            <v>8.08</v>
          </cell>
          <cell r="V272">
            <v>7.57</v>
          </cell>
          <cell r="W272">
            <v>124.6</v>
          </cell>
          <cell r="X272">
            <v>-12</v>
          </cell>
          <cell r="Y272">
            <v>65.7</v>
          </cell>
          <cell r="Z272">
            <v>-44.1</v>
          </cell>
          <cell r="AA272">
            <v>0.3</v>
          </cell>
          <cell r="AB272">
            <v>-93.6</v>
          </cell>
          <cell r="AC272">
            <v>235.4</v>
          </cell>
          <cell r="AD272">
            <v>102.4</v>
          </cell>
        </row>
        <row r="273">
          <cell r="B273" t="str">
            <v>宿泊業，飲食サービス業</v>
          </cell>
          <cell r="C273">
            <v>100.1</v>
          </cell>
          <cell r="D273">
            <v>-4.9000000000000004</v>
          </cell>
          <cell r="E273">
            <v>100.2</v>
          </cell>
          <cell r="F273">
            <v>-4.0999999999999996</v>
          </cell>
          <cell r="G273">
            <v>99.5</v>
          </cell>
          <cell r="H273">
            <v>-3.8</v>
          </cell>
          <cell r="I273">
            <v>97.4</v>
          </cell>
          <cell r="J273">
            <v>-7.1</v>
          </cell>
          <cell r="K273">
            <v>96.6</v>
          </cell>
          <cell r="L273">
            <v>-6.5</v>
          </cell>
          <cell r="M273">
            <v>146.19999999999999</v>
          </cell>
          <cell r="N273">
            <v>-26.9</v>
          </cell>
          <cell r="O273">
            <v>105.2</v>
          </cell>
          <cell r="P273">
            <v>6.3</v>
          </cell>
          <cell r="Q273" t="str">
            <v>-</v>
          </cell>
          <cell r="R273" t="str">
            <v>-</v>
          </cell>
          <cell r="S273">
            <v>5.63</v>
          </cell>
          <cell r="T273">
            <v>0.68</v>
          </cell>
          <cell r="U273">
            <v>1.85</v>
          </cell>
          <cell r="V273">
            <v>-0.95</v>
          </cell>
          <cell r="W273">
            <v>95.3</v>
          </cell>
          <cell r="X273">
            <v>-8</v>
          </cell>
          <cell r="Y273">
            <v>95.4</v>
          </cell>
          <cell r="Z273">
            <v>-7.3</v>
          </cell>
          <cell r="AA273">
            <v>136.5</v>
          </cell>
          <cell r="AB273">
            <v>-18.100000000000001</v>
          </cell>
          <cell r="AC273">
            <v>5.9</v>
          </cell>
          <cell r="AD273">
            <v>-93.5</v>
          </cell>
        </row>
        <row r="274">
          <cell r="B274" t="str">
            <v>生活関連サービス業，娯楽業</v>
          </cell>
          <cell r="C274">
            <v>84</v>
          </cell>
          <cell r="D274">
            <v>4.7</v>
          </cell>
          <cell r="E274">
            <v>84.1</v>
          </cell>
          <cell r="F274">
            <v>4.9000000000000004</v>
          </cell>
          <cell r="G274">
            <v>87.6</v>
          </cell>
          <cell r="H274">
            <v>4</v>
          </cell>
          <cell r="I274">
            <v>95.8</v>
          </cell>
          <cell r="J274">
            <v>5.5</v>
          </cell>
          <cell r="K274">
            <v>91.2</v>
          </cell>
          <cell r="L274">
            <v>2.5</v>
          </cell>
          <cell r="M274">
            <v>1100</v>
          </cell>
          <cell r="N274">
            <v>135.69999999999999</v>
          </cell>
          <cell r="O274">
            <v>41.4</v>
          </cell>
          <cell r="P274">
            <v>-22</v>
          </cell>
          <cell r="Q274" t="str">
            <v>-</v>
          </cell>
          <cell r="R274" t="str">
            <v>-</v>
          </cell>
          <cell r="S274">
            <v>3.62</v>
          </cell>
          <cell r="T274">
            <v>-5.96</v>
          </cell>
          <cell r="U274">
            <v>2.66</v>
          </cell>
          <cell r="V274">
            <v>-3.58</v>
          </cell>
          <cell r="W274">
            <v>80</v>
          </cell>
          <cell r="X274">
            <v>1.4</v>
          </cell>
          <cell r="Y274">
            <v>80.099999999999994</v>
          </cell>
          <cell r="Z274">
            <v>1.5</v>
          </cell>
          <cell r="AA274">
            <v>22.2</v>
          </cell>
          <cell r="AB274">
            <v>107.5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235.3</v>
          </cell>
          <cell r="D275">
            <v>-6.8</v>
          </cell>
          <cell r="E275">
            <v>180.5</v>
          </cell>
          <cell r="F275">
            <v>1.8</v>
          </cell>
          <cell r="G275">
            <v>181.3</v>
          </cell>
          <cell r="H275">
            <v>1.9</v>
          </cell>
          <cell r="I275">
            <v>215.3</v>
          </cell>
          <cell r="J275">
            <v>-4.8</v>
          </cell>
          <cell r="K275">
            <v>217.4</v>
          </cell>
          <cell r="L275">
            <v>-3.2</v>
          </cell>
          <cell r="M275">
            <v>60</v>
          </cell>
          <cell r="N275">
            <v>-85.7</v>
          </cell>
          <cell r="O275">
            <v>100.5</v>
          </cell>
          <cell r="P275">
            <v>14.6</v>
          </cell>
          <cell r="Q275" t="str">
            <v>-</v>
          </cell>
          <cell r="R275" t="str">
            <v>-</v>
          </cell>
          <cell r="S275">
            <v>3.99</v>
          </cell>
          <cell r="T275">
            <v>-0.78</v>
          </cell>
          <cell r="U275">
            <v>0.31</v>
          </cell>
          <cell r="V275">
            <v>7.0000000000000007E-2</v>
          </cell>
          <cell r="W275">
            <v>224.1</v>
          </cell>
          <cell r="X275">
            <v>-9.9</v>
          </cell>
          <cell r="Y275">
            <v>171.9</v>
          </cell>
          <cell r="Z275">
            <v>-1.5</v>
          </cell>
          <cell r="AA275">
            <v>67.5</v>
          </cell>
          <cell r="AB275">
            <v>-15.8</v>
          </cell>
          <cell r="AC275">
            <v>830.7</v>
          </cell>
          <cell r="AD275">
            <v>-25.6</v>
          </cell>
        </row>
        <row r="276">
          <cell r="B276" t="str">
            <v>医療，福祉</v>
          </cell>
          <cell r="C276">
            <v>103.7</v>
          </cell>
          <cell r="D276">
            <v>-3.4</v>
          </cell>
          <cell r="E276">
            <v>90.2</v>
          </cell>
          <cell r="F276">
            <v>-3.7</v>
          </cell>
          <cell r="G276">
            <v>89.3</v>
          </cell>
          <cell r="H276">
            <v>3.2</v>
          </cell>
          <cell r="I276">
            <v>96.2</v>
          </cell>
          <cell r="J276">
            <v>-1.5</v>
          </cell>
          <cell r="K276">
            <v>96</v>
          </cell>
          <cell r="L276">
            <v>-0.7</v>
          </cell>
          <cell r="M276">
            <v>120</v>
          </cell>
          <cell r="N276">
            <v>-40</v>
          </cell>
          <cell r="O276">
            <v>96.6</v>
          </cell>
          <cell r="P276">
            <v>-4.3</v>
          </cell>
          <cell r="Q276" t="str">
            <v>-</v>
          </cell>
          <cell r="R276" t="str">
            <v>-</v>
          </cell>
          <cell r="S276">
            <v>0.74</v>
          </cell>
          <cell r="T276">
            <v>-4.91</v>
          </cell>
          <cell r="U276">
            <v>0.98</v>
          </cell>
          <cell r="V276">
            <v>-1.25</v>
          </cell>
          <cell r="W276">
            <v>98.8</v>
          </cell>
          <cell r="X276">
            <v>-6.5</v>
          </cell>
          <cell r="Y276">
            <v>85.9</v>
          </cell>
          <cell r="Z276">
            <v>-6.8</v>
          </cell>
          <cell r="AA276">
            <v>141.19999999999999</v>
          </cell>
          <cell r="AB276">
            <v>-72.7</v>
          </cell>
          <cell r="AC276">
            <v>252</v>
          </cell>
          <cell r="AD276">
            <v>-2</v>
          </cell>
        </row>
        <row r="277">
          <cell r="B277" t="str">
            <v>複合サービス事業</v>
          </cell>
          <cell r="C277">
            <v>76.5</v>
          </cell>
          <cell r="D277">
            <v>-22</v>
          </cell>
          <cell r="E277">
            <v>77.8</v>
          </cell>
          <cell r="F277">
            <v>-21.7</v>
          </cell>
          <cell r="G277">
            <v>81.599999999999994</v>
          </cell>
          <cell r="H277">
            <v>-21</v>
          </cell>
          <cell r="I277">
            <v>85.1</v>
          </cell>
          <cell r="J277">
            <v>-16.399999999999999</v>
          </cell>
          <cell r="K277">
            <v>88.6</v>
          </cell>
          <cell r="L277">
            <v>-15.8</v>
          </cell>
          <cell r="M277">
            <v>2.1</v>
          </cell>
          <cell r="N277">
            <v>-91</v>
          </cell>
          <cell r="O277">
            <v>122.7</v>
          </cell>
          <cell r="P277">
            <v>17.8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6.96</v>
          </cell>
          <cell r="V277">
            <v>6.96</v>
          </cell>
          <cell r="W277">
            <v>72.900000000000006</v>
          </cell>
          <cell r="X277">
            <v>-24.5</v>
          </cell>
          <cell r="Y277">
            <v>74.099999999999994</v>
          </cell>
          <cell r="Z277">
            <v>-24.2</v>
          </cell>
          <cell r="AA277">
            <v>1.2</v>
          </cell>
          <cell r="AB277">
            <v>-93.4</v>
          </cell>
          <cell r="AC277">
            <v>29.6</v>
          </cell>
          <cell r="AD277">
            <v>-29.2</v>
          </cell>
        </row>
        <row r="278">
          <cell r="B278" t="str">
            <v>サービス業（他に分類されないもの）</v>
          </cell>
          <cell r="C278">
            <v>101.5</v>
          </cell>
          <cell r="D278">
            <v>-8.6</v>
          </cell>
          <cell r="E278">
            <v>102.4</v>
          </cell>
          <cell r="F278">
            <v>-7.2</v>
          </cell>
          <cell r="G278">
            <v>103.6</v>
          </cell>
          <cell r="H278">
            <v>-6.3</v>
          </cell>
          <cell r="I278">
            <v>94.7</v>
          </cell>
          <cell r="J278">
            <v>-8.9</v>
          </cell>
          <cell r="K278">
            <v>95.8</v>
          </cell>
          <cell r="L278">
            <v>-8.1</v>
          </cell>
          <cell r="M278">
            <v>61.3</v>
          </cell>
          <cell r="N278">
            <v>-32.1</v>
          </cell>
          <cell r="O278">
            <v>102.6</v>
          </cell>
          <cell r="P278">
            <v>11.6</v>
          </cell>
          <cell r="Q278" t="str">
            <v>-</v>
          </cell>
          <cell r="R278" t="str">
            <v>-</v>
          </cell>
          <cell r="S278">
            <v>5.5</v>
          </cell>
          <cell r="T278">
            <v>1.94</v>
          </cell>
          <cell r="U278">
            <v>6.62</v>
          </cell>
          <cell r="V278">
            <v>1.54</v>
          </cell>
          <cell r="W278">
            <v>96.7</v>
          </cell>
          <cell r="X278">
            <v>-11.6</v>
          </cell>
          <cell r="Y278">
            <v>97.5</v>
          </cell>
          <cell r="Z278">
            <v>-10.3</v>
          </cell>
          <cell r="AA278">
            <v>69.099999999999994</v>
          </cell>
          <cell r="AB278">
            <v>-34.1</v>
          </cell>
          <cell r="AC278">
            <v>56.4</v>
          </cell>
          <cell r="AD278">
            <v>-61.2</v>
          </cell>
        </row>
        <row r="279">
          <cell r="B279" t="str">
            <v>食料品・たばこ</v>
          </cell>
          <cell r="C279">
            <v>94.3</v>
          </cell>
          <cell r="D279">
            <v>-6.4</v>
          </cell>
          <cell r="E279">
            <v>97.6</v>
          </cell>
          <cell r="F279">
            <v>-6.5</v>
          </cell>
          <cell r="G279">
            <v>100.4</v>
          </cell>
          <cell r="H279">
            <v>-3.5</v>
          </cell>
          <cell r="I279">
            <v>86.7</v>
          </cell>
          <cell r="J279">
            <v>-13.6</v>
          </cell>
          <cell r="K279">
            <v>89.8</v>
          </cell>
          <cell r="L279">
            <v>-12</v>
          </cell>
          <cell r="M279">
            <v>40.299999999999997</v>
          </cell>
          <cell r="N279">
            <v>-46.5</v>
          </cell>
          <cell r="O279">
            <v>71.8</v>
          </cell>
          <cell r="P279">
            <v>-25.7</v>
          </cell>
          <cell r="Q279" t="str">
            <v>-</v>
          </cell>
          <cell r="R279" t="str">
            <v>-</v>
          </cell>
          <cell r="S279">
            <v>5</v>
          </cell>
          <cell r="T279">
            <v>1.3</v>
          </cell>
          <cell r="U279">
            <v>2.99</v>
          </cell>
          <cell r="V279">
            <v>0.78</v>
          </cell>
          <cell r="W279">
            <v>89.8</v>
          </cell>
          <cell r="X279">
            <v>-9.5</v>
          </cell>
          <cell r="Y279">
            <v>93</v>
          </cell>
          <cell r="Z279">
            <v>-9.5</v>
          </cell>
          <cell r="AA279">
            <v>29.8</v>
          </cell>
          <cell r="AB279">
            <v>-74.099999999999994</v>
          </cell>
          <cell r="AC279">
            <v>1.5</v>
          </cell>
          <cell r="AD279">
            <v>0</v>
          </cell>
        </row>
        <row r="280">
          <cell r="B280" t="str">
            <v>繊維工業</v>
          </cell>
          <cell r="C280">
            <v>156.5</v>
          </cell>
          <cell r="D280">
            <v>92.3</v>
          </cell>
          <cell r="E280">
            <v>162.5</v>
          </cell>
          <cell r="F280">
            <v>94.1</v>
          </cell>
          <cell r="G280">
            <v>150.5</v>
          </cell>
          <cell r="H280">
            <v>77.5</v>
          </cell>
          <cell r="I280">
            <v>149.1</v>
          </cell>
          <cell r="J280">
            <v>101.2</v>
          </cell>
          <cell r="K280">
            <v>147.4</v>
          </cell>
          <cell r="L280">
            <v>97.1</v>
          </cell>
          <cell r="M280">
            <v>320</v>
          </cell>
          <cell r="N280">
            <v>0</v>
          </cell>
          <cell r="O280">
            <v>186.5</v>
          </cell>
          <cell r="P280">
            <v>301.89999999999998</v>
          </cell>
          <cell r="Q280" t="str">
            <v>-</v>
          </cell>
          <cell r="R280" t="str">
            <v>-</v>
          </cell>
          <cell r="S280">
            <v>1.39</v>
          </cell>
          <cell r="T280">
            <v>-2.14</v>
          </cell>
          <cell r="U280">
            <v>1.39</v>
          </cell>
          <cell r="V280">
            <v>1.39</v>
          </cell>
          <cell r="W280">
            <v>149</v>
          </cell>
          <cell r="X280">
            <v>86</v>
          </cell>
          <cell r="Y280">
            <v>154.80000000000001</v>
          </cell>
          <cell r="Z280">
            <v>87.9</v>
          </cell>
          <cell r="AA280">
            <v>995.4</v>
          </cell>
          <cell r="AB280">
            <v>0</v>
          </cell>
          <cell r="AC280">
            <v>0</v>
          </cell>
          <cell r="AD280">
            <v>-100</v>
          </cell>
        </row>
        <row r="281">
          <cell r="B281" t="str">
            <v>木材・木製品</v>
          </cell>
          <cell r="C281">
            <v>151.9</v>
          </cell>
          <cell r="D281">
            <v>-22.3</v>
          </cell>
          <cell r="E281">
            <v>156.9</v>
          </cell>
          <cell r="F281">
            <v>-21.9</v>
          </cell>
          <cell r="G281">
            <v>153.6</v>
          </cell>
          <cell r="H281">
            <v>-25.5</v>
          </cell>
          <cell r="I281">
            <v>129.30000000000001</v>
          </cell>
          <cell r="J281">
            <v>-14.7</v>
          </cell>
          <cell r="K281">
            <v>131.80000000000001</v>
          </cell>
          <cell r="L281">
            <v>-14.2</v>
          </cell>
          <cell r="M281">
            <v>7.1</v>
          </cell>
          <cell r="N281">
            <v>-85.8</v>
          </cell>
          <cell r="O281">
            <v>88.3</v>
          </cell>
          <cell r="P281">
            <v>147.30000000000001</v>
          </cell>
          <cell r="Q281" t="str">
            <v>-</v>
          </cell>
          <cell r="R281" t="str">
            <v>-</v>
          </cell>
          <cell r="S281">
            <v>0</v>
          </cell>
          <cell r="T281">
            <v>-7.27</v>
          </cell>
          <cell r="U281">
            <v>0</v>
          </cell>
          <cell r="V281">
            <v>-7.27</v>
          </cell>
          <cell r="W281">
            <v>144.69999999999999</v>
          </cell>
          <cell r="X281">
            <v>-24.8</v>
          </cell>
          <cell r="Y281">
            <v>149.4</v>
          </cell>
          <cell r="Z281">
            <v>-24.4</v>
          </cell>
          <cell r="AA281">
            <v>278.2</v>
          </cell>
          <cell r="AB281">
            <v>0</v>
          </cell>
          <cell r="AC281">
            <v>10.7</v>
          </cell>
          <cell r="AD281">
            <v>-52.7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53.1</v>
          </cell>
          <cell r="D284">
            <v>-76.900000000000006</v>
          </cell>
          <cell r="E284">
            <v>54.7</v>
          </cell>
          <cell r="F284">
            <v>-52.6</v>
          </cell>
          <cell r="G284">
            <v>56.5</v>
          </cell>
          <cell r="H284">
            <v>-52.1</v>
          </cell>
          <cell r="I284">
            <v>55.2</v>
          </cell>
          <cell r="J284">
            <v>-45.2</v>
          </cell>
          <cell r="K284">
            <v>56.9</v>
          </cell>
          <cell r="L284">
            <v>-44.5</v>
          </cell>
          <cell r="M284">
            <v>0</v>
          </cell>
          <cell r="N284">
            <v>-100</v>
          </cell>
          <cell r="O284">
            <v>256.3</v>
          </cell>
          <cell r="P284">
            <v>256.5</v>
          </cell>
          <cell r="Q284" t="str">
            <v>-</v>
          </cell>
          <cell r="R284" t="str">
            <v>-</v>
          </cell>
          <cell r="S284">
            <v>3.8</v>
          </cell>
          <cell r="T284">
            <v>3.8</v>
          </cell>
          <cell r="U284">
            <v>0</v>
          </cell>
          <cell r="V284">
            <v>0</v>
          </cell>
          <cell r="W284">
            <v>50.6</v>
          </cell>
          <cell r="X284">
            <v>-77.7</v>
          </cell>
          <cell r="Y284">
            <v>52.1</v>
          </cell>
          <cell r="Z284">
            <v>-54.1</v>
          </cell>
          <cell r="AA284">
            <v>1</v>
          </cell>
          <cell r="AB284">
            <v>-97.3</v>
          </cell>
          <cell r="AC284">
            <v>8.1</v>
          </cell>
          <cell r="AD284">
            <v>-94.6</v>
          </cell>
        </row>
        <row r="285">
          <cell r="B285" t="str">
            <v>化学、石油・石炭</v>
          </cell>
          <cell r="C285">
            <v>110.4</v>
          </cell>
          <cell r="D285">
            <v>99.3</v>
          </cell>
          <cell r="E285">
            <v>119.5</v>
          </cell>
          <cell r="F285">
            <v>96.5</v>
          </cell>
          <cell r="G285">
            <v>121.5</v>
          </cell>
          <cell r="H285">
            <v>96.3</v>
          </cell>
          <cell r="I285">
            <v>143.30000000000001</v>
          </cell>
          <cell r="J285">
            <v>56.8</v>
          </cell>
          <cell r="K285">
            <v>144.80000000000001</v>
          </cell>
          <cell r="L285">
            <v>58.9</v>
          </cell>
          <cell r="M285">
            <v>20</v>
          </cell>
          <cell r="N285">
            <v>-78.599999999999994</v>
          </cell>
          <cell r="O285">
            <v>105.1</v>
          </cell>
          <cell r="P285">
            <v>10.7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105.1</v>
          </cell>
          <cell r="X285">
            <v>92.8</v>
          </cell>
          <cell r="Y285">
            <v>113.8</v>
          </cell>
          <cell r="Z285">
            <v>90.3</v>
          </cell>
          <cell r="AA285">
            <v>78.400000000000006</v>
          </cell>
          <cell r="AB285">
            <v>103.6</v>
          </cell>
          <cell r="AC285">
            <v>8</v>
          </cell>
          <cell r="AD285">
            <v>207.7</v>
          </cell>
        </row>
        <row r="286">
          <cell r="B286" t="str">
            <v>プラスチック製品</v>
          </cell>
          <cell r="C286">
            <v>144.30000000000001</v>
          </cell>
          <cell r="D286">
            <v>-18.2</v>
          </cell>
          <cell r="E286">
            <v>152.80000000000001</v>
          </cell>
          <cell r="F286">
            <v>-18.600000000000001</v>
          </cell>
          <cell r="G286">
            <v>151.5</v>
          </cell>
          <cell r="H286">
            <v>-9.1999999999999993</v>
          </cell>
          <cell r="I286">
            <v>178.3</v>
          </cell>
          <cell r="J286">
            <v>-12.1</v>
          </cell>
          <cell r="K286">
            <v>178.2</v>
          </cell>
          <cell r="L286">
            <v>-6.8</v>
          </cell>
          <cell r="M286">
            <v>166.7</v>
          </cell>
          <cell r="N286">
            <v>-89.7</v>
          </cell>
          <cell r="O286">
            <v>444.6</v>
          </cell>
          <cell r="P286">
            <v>617.1</v>
          </cell>
          <cell r="Q286" t="str">
            <v>-</v>
          </cell>
          <cell r="R286" t="str">
            <v>-</v>
          </cell>
          <cell r="S286">
            <v>4.0599999999999996</v>
          </cell>
          <cell r="T286">
            <v>4.0599999999999996</v>
          </cell>
          <cell r="U286">
            <v>0</v>
          </cell>
          <cell r="V286">
            <v>0</v>
          </cell>
          <cell r="W286">
            <v>137.4</v>
          </cell>
          <cell r="X286">
            <v>-20.9</v>
          </cell>
          <cell r="Y286">
            <v>145.5</v>
          </cell>
          <cell r="Z286">
            <v>-21.3</v>
          </cell>
          <cell r="AA286">
            <v>297.10000000000002</v>
          </cell>
          <cell r="AB286">
            <v>-89.7</v>
          </cell>
          <cell r="AC286">
            <v>3</v>
          </cell>
          <cell r="AD286">
            <v>0</v>
          </cell>
        </row>
        <row r="287">
          <cell r="B287" t="str">
            <v>ゴム製品</v>
          </cell>
          <cell r="C287">
            <v>143.30000000000001</v>
          </cell>
          <cell r="D287">
            <v>13.4</v>
          </cell>
          <cell r="E287">
            <v>132.5</v>
          </cell>
          <cell r="F287">
            <v>-6.1</v>
          </cell>
          <cell r="G287">
            <v>131.30000000000001</v>
          </cell>
          <cell r="H287">
            <v>-5.3</v>
          </cell>
          <cell r="I287">
            <v>109</v>
          </cell>
          <cell r="J287">
            <v>-6.8</v>
          </cell>
          <cell r="K287">
            <v>107.7</v>
          </cell>
          <cell r="L287">
            <v>-5.9</v>
          </cell>
          <cell r="M287">
            <v>237.5</v>
          </cell>
          <cell r="N287">
            <v>-38.700000000000003</v>
          </cell>
          <cell r="O287">
            <v>48.3</v>
          </cell>
          <cell r="P287">
            <v>-30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3.13</v>
          </cell>
          <cell r="V287">
            <v>3.13</v>
          </cell>
          <cell r="W287">
            <v>136.5</v>
          </cell>
          <cell r="X287">
            <v>9.6999999999999993</v>
          </cell>
          <cell r="Y287">
            <v>126.2</v>
          </cell>
          <cell r="Z287">
            <v>-9.1</v>
          </cell>
          <cell r="AA287">
            <v>219.5</v>
          </cell>
          <cell r="AB287">
            <v>-39.5</v>
          </cell>
          <cell r="AC287">
            <v>118.2</v>
          </cell>
          <cell r="AD287">
            <v>0</v>
          </cell>
        </row>
        <row r="288">
          <cell r="B288" t="str">
            <v>窯業・土石製品</v>
          </cell>
          <cell r="C288">
            <v>140.5</v>
          </cell>
          <cell r="D288">
            <v>17.600000000000001</v>
          </cell>
          <cell r="E288">
            <v>118.9</v>
          </cell>
          <cell r="F288">
            <v>5.4</v>
          </cell>
          <cell r="G288">
            <v>119.4</v>
          </cell>
          <cell r="H288">
            <v>3.8</v>
          </cell>
          <cell r="I288">
            <v>113.8</v>
          </cell>
          <cell r="J288">
            <v>1.6</v>
          </cell>
          <cell r="K288">
            <v>114</v>
          </cell>
          <cell r="L288">
            <v>0.2</v>
          </cell>
          <cell r="M288">
            <v>108.7</v>
          </cell>
          <cell r="N288">
            <v>149.9</v>
          </cell>
          <cell r="O288">
            <v>200</v>
          </cell>
          <cell r="P288">
            <v>-7.7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133.80000000000001</v>
          </cell>
          <cell r="X288">
            <v>13.8</v>
          </cell>
          <cell r="Y288">
            <v>113.2</v>
          </cell>
          <cell r="Z288">
            <v>2</v>
          </cell>
          <cell r="AA288">
            <v>102.7</v>
          </cell>
          <cell r="AB288">
            <v>168.8</v>
          </cell>
          <cell r="AC288">
            <v>323.7</v>
          </cell>
          <cell r="AD288">
            <v>135.1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106.3</v>
          </cell>
          <cell r="D291">
            <v>-21.3</v>
          </cell>
          <cell r="E291">
            <v>109.2</v>
          </cell>
          <cell r="F291">
            <v>-21.3</v>
          </cell>
          <cell r="G291">
            <v>110.9</v>
          </cell>
          <cell r="H291">
            <v>-0.8</v>
          </cell>
          <cell r="I291">
            <v>97.9</v>
          </cell>
          <cell r="J291">
            <v>-40.5</v>
          </cell>
          <cell r="K291">
            <v>98</v>
          </cell>
          <cell r="L291">
            <v>-30.5</v>
          </cell>
          <cell r="M291">
            <v>0</v>
          </cell>
          <cell r="N291">
            <v>-100</v>
          </cell>
          <cell r="O291">
            <v>136.69999999999999</v>
          </cell>
          <cell r="P291">
            <v>19.100000000000001</v>
          </cell>
          <cell r="Q291" t="str">
            <v>-</v>
          </cell>
          <cell r="R291" t="str">
            <v>-</v>
          </cell>
          <cell r="S291">
            <v>3.55</v>
          </cell>
          <cell r="T291">
            <v>0.26</v>
          </cell>
          <cell r="U291">
            <v>0</v>
          </cell>
          <cell r="V291">
            <v>-3.29</v>
          </cell>
          <cell r="W291">
            <v>101.2</v>
          </cell>
          <cell r="X291">
            <v>-23.9</v>
          </cell>
          <cell r="Y291">
            <v>104</v>
          </cell>
          <cell r="Z291">
            <v>-23.9</v>
          </cell>
          <cell r="AA291">
            <v>0</v>
          </cell>
          <cell r="AB291">
            <v>-100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126.9</v>
          </cell>
          <cell r="D294">
            <v>-9.3000000000000007</v>
          </cell>
          <cell r="E294">
            <v>116.5</v>
          </cell>
          <cell r="F294">
            <v>-23.7</v>
          </cell>
          <cell r="G294">
            <v>116.3</v>
          </cell>
          <cell r="H294">
            <v>-20.6</v>
          </cell>
          <cell r="I294">
            <v>108</v>
          </cell>
          <cell r="J294">
            <v>-27.1</v>
          </cell>
          <cell r="K294">
            <v>107.3</v>
          </cell>
          <cell r="L294">
            <v>-25.1</v>
          </cell>
          <cell r="M294">
            <v>0</v>
          </cell>
          <cell r="N294">
            <v>0</v>
          </cell>
          <cell r="O294">
            <v>35.5</v>
          </cell>
          <cell r="P294">
            <v>-31.2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120.9</v>
          </cell>
          <cell r="X294">
            <v>-12.2</v>
          </cell>
          <cell r="Y294">
            <v>111</v>
          </cell>
          <cell r="Z294">
            <v>-26.1</v>
          </cell>
          <cell r="AA294">
            <v>0</v>
          </cell>
          <cell r="AB294">
            <v>0</v>
          </cell>
          <cell r="AC294">
            <v>40.4</v>
          </cell>
          <cell r="AD294">
            <v>0</v>
          </cell>
        </row>
        <row r="295">
          <cell r="B295" t="str">
            <v>電子・デバイス</v>
          </cell>
          <cell r="C295">
            <v>115.8</v>
          </cell>
          <cell r="D295">
            <v>12.9</v>
          </cell>
          <cell r="E295">
            <v>107.3</v>
          </cell>
          <cell r="F295">
            <v>5.6</v>
          </cell>
          <cell r="G295">
            <v>109.6</v>
          </cell>
          <cell r="H295">
            <v>6.1</v>
          </cell>
          <cell r="I295">
            <v>108.1</v>
          </cell>
          <cell r="J295">
            <v>-0.9</v>
          </cell>
          <cell r="K295">
            <v>110.1</v>
          </cell>
          <cell r="L295">
            <v>-0.5</v>
          </cell>
          <cell r="M295">
            <v>10.5</v>
          </cell>
          <cell r="N295">
            <v>-71.5</v>
          </cell>
          <cell r="O295">
            <v>313.2</v>
          </cell>
          <cell r="P295">
            <v>39.200000000000003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1.4</v>
          </cell>
          <cell r="V295">
            <v>1.4</v>
          </cell>
          <cell r="W295">
            <v>110.3</v>
          </cell>
          <cell r="X295">
            <v>9.1999999999999993</v>
          </cell>
          <cell r="Y295">
            <v>102.2</v>
          </cell>
          <cell r="Z295">
            <v>2.2000000000000002</v>
          </cell>
          <cell r="AA295">
            <v>11</v>
          </cell>
          <cell r="AB295">
            <v>-65.2</v>
          </cell>
          <cell r="AC295">
            <v>103.4</v>
          </cell>
          <cell r="AD295">
            <v>146.80000000000001</v>
          </cell>
        </row>
        <row r="296">
          <cell r="B296" t="str">
            <v>電気機械器具</v>
          </cell>
          <cell r="C296">
            <v>100.8</v>
          </cell>
          <cell r="D296">
            <v>23.2</v>
          </cell>
          <cell r="E296">
            <v>100.9</v>
          </cell>
          <cell r="F296">
            <v>23.2</v>
          </cell>
          <cell r="G296">
            <v>101.2</v>
          </cell>
          <cell r="H296">
            <v>25.4</v>
          </cell>
          <cell r="I296">
            <v>92.3</v>
          </cell>
          <cell r="J296">
            <v>17.899999999999999</v>
          </cell>
          <cell r="K296">
            <v>92.6</v>
          </cell>
          <cell r="L296">
            <v>19.899999999999999</v>
          </cell>
          <cell r="M296">
            <v>0</v>
          </cell>
          <cell r="N296">
            <v>-100</v>
          </cell>
          <cell r="O296">
            <v>6.5</v>
          </cell>
          <cell r="P296">
            <v>-12.2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96</v>
          </cell>
          <cell r="X296">
            <v>19.3</v>
          </cell>
          <cell r="Y296">
            <v>96.1</v>
          </cell>
          <cell r="Z296">
            <v>19.2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277.89999999999998</v>
          </cell>
          <cell r="D297">
            <v>13.5</v>
          </cell>
          <cell r="E297">
            <v>143.80000000000001</v>
          </cell>
          <cell r="F297">
            <v>8.9</v>
          </cell>
          <cell r="G297">
            <v>135</v>
          </cell>
          <cell r="H297">
            <v>14.8</v>
          </cell>
          <cell r="I297">
            <v>141.5</v>
          </cell>
          <cell r="J297">
            <v>-4.4000000000000004</v>
          </cell>
          <cell r="K297">
            <v>139.19999999999999</v>
          </cell>
          <cell r="L297">
            <v>5.7</v>
          </cell>
          <cell r="M297">
            <v>276.5</v>
          </cell>
          <cell r="N297">
            <v>-75.8</v>
          </cell>
          <cell r="O297">
            <v>27.6</v>
          </cell>
          <cell r="P297">
            <v>-33.299999999999997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27.27</v>
          </cell>
          <cell r="V297">
            <v>27.27</v>
          </cell>
          <cell r="W297">
            <v>264.7</v>
          </cell>
          <cell r="X297">
            <v>9.9</v>
          </cell>
          <cell r="Y297">
            <v>137</v>
          </cell>
          <cell r="Z297">
            <v>5.5</v>
          </cell>
          <cell r="AA297">
            <v>850.1</v>
          </cell>
          <cell r="AB297">
            <v>-36.4</v>
          </cell>
          <cell r="AC297">
            <v>1074.0999999999999</v>
          </cell>
          <cell r="AD297">
            <v>17.7</v>
          </cell>
        </row>
        <row r="298">
          <cell r="B298" t="str">
            <v>輸送用機械器具</v>
          </cell>
          <cell r="C298">
            <v>127.8</v>
          </cell>
          <cell r="D298">
            <v>41.5</v>
          </cell>
          <cell r="E298">
            <v>133</v>
          </cell>
          <cell r="F298">
            <v>41.5</v>
          </cell>
          <cell r="G298">
            <v>135.6</v>
          </cell>
          <cell r="H298">
            <v>41.7</v>
          </cell>
          <cell r="I298">
            <v>138.4</v>
          </cell>
          <cell r="J298">
            <v>23.4</v>
          </cell>
          <cell r="K298">
            <v>141.19999999999999</v>
          </cell>
          <cell r="L298">
            <v>23.4</v>
          </cell>
          <cell r="M298">
            <v>0</v>
          </cell>
          <cell r="N298">
            <v>-100</v>
          </cell>
          <cell r="O298">
            <v>5.4</v>
          </cell>
          <cell r="P298">
            <v>-50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121.7</v>
          </cell>
          <cell r="X298">
            <v>36.9</v>
          </cell>
          <cell r="Y298">
            <v>126.7</v>
          </cell>
          <cell r="Z298">
            <v>37</v>
          </cell>
          <cell r="AA298">
            <v>0</v>
          </cell>
          <cell r="AB298">
            <v>-100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117.1</v>
          </cell>
          <cell r="D299">
            <v>6.7</v>
          </cell>
          <cell r="E299">
            <v>119.5</v>
          </cell>
          <cell r="F299">
            <v>6.7</v>
          </cell>
          <cell r="G299">
            <v>122.3</v>
          </cell>
          <cell r="H299">
            <v>7.8</v>
          </cell>
          <cell r="I299">
            <v>105.9</v>
          </cell>
          <cell r="J299">
            <v>-4.9000000000000004</v>
          </cell>
          <cell r="K299">
            <v>107.3</v>
          </cell>
          <cell r="L299">
            <v>-4.2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-65.400000000000006</v>
          </cell>
          <cell r="Q299" t="str">
            <v>-</v>
          </cell>
          <cell r="R299" t="str">
            <v>-</v>
          </cell>
          <cell r="S299">
            <v>0</v>
          </cell>
          <cell r="T299">
            <v>-7.41</v>
          </cell>
          <cell r="U299">
            <v>0</v>
          </cell>
          <cell r="V299">
            <v>-11.11</v>
          </cell>
          <cell r="W299">
            <v>111.5</v>
          </cell>
          <cell r="X299">
            <v>3.2</v>
          </cell>
          <cell r="Y299">
            <v>113.8</v>
          </cell>
          <cell r="Z299">
            <v>3.3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96.4</v>
          </cell>
          <cell r="D300">
            <v>-10.8</v>
          </cell>
          <cell r="E300">
            <v>104.8</v>
          </cell>
          <cell r="F300">
            <v>-10.9</v>
          </cell>
          <cell r="G300">
            <v>104.9</v>
          </cell>
          <cell r="H300">
            <v>-10.7</v>
          </cell>
          <cell r="I300">
            <v>138.5</v>
          </cell>
          <cell r="J300">
            <v>17.100000000000001</v>
          </cell>
          <cell r="K300">
            <v>138.1</v>
          </cell>
          <cell r="L300">
            <v>16.7</v>
          </cell>
          <cell r="M300">
            <v>50</v>
          </cell>
          <cell r="N300">
            <v>150</v>
          </cell>
          <cell r="O300">
            <v>48.3</v>
          </cell>
          <cell r="P300">
            <v>43.3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12</v>
          </cell>
          <cell r="V300">
            <v>-2.29</v>
          </cell>
          <cell r="W300">
            <v>91.8</v>
          </cell>
          <cell r="X300">
            <v>-13.7</v>
          </cell>
          <cell r="Y300">
            <v>99.8</v>
          </cell>
          <cell r="Z300">
            <v>-13.7</v>
          </cell>
          <cell r="AA300">
            <v>0</v>
          </cell>
          <cell r="AB300">
            <v>-100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224.2</v>
          </cell>
          <cell r="D303">
            <v>70.099999999999994</v>
          </cell>
          <cell r="E303">
            <v>233</v>
          </cell>
          <cell r="F303">
            <v>70.099999999999994</v>
          </cell>
          <cell r="G303">
            <v>238.2</v>
          </cell>
          <cell r="H303">
            <v>74.8</v>
          </cell>
          <cell r="I303">
            <v>161.4</v>
          </cell>
          <cell r="J303">
            <v>68.5</v>
          </cell>
          <cell r="K303">
            <v>164.3</v>
          </cell>
          <cell r="L303">
            <v>73.7</v>
          </cell>
          <cell r="M303">
            <v>16.7</v>
          </cell>
          <cell r="N303">
            <v>-89.3</v>
          </cell>
          <cell r="O303">
            <v>144.5</v>
          </cell>
          <cell r="P303">
            <v>74.7</v>
          </cell>
          <cell r="Q303" t="str">
            <v>-</v>
          </cell>
          <cell r="R303" t="str">
            <v>-</v>
          </cell>
          <cell r="S303">
            <v>1.35</v>
          </cell>
          <cell r="T303">
            <v>-5.25</v>
          </cell>
          <cell r="U303">
            <v>0</v>
          </cell>
          <cell r="V303">
            <v>-5.58</v>
          </cell>
          <cell r="W303">
            <v>213.5</v>
          </cell>
          <cell r="X303">
            <v>64.599999999999994</v>
          </cell>
          <cell r="Y303">
            <v>221.9</v>
          </cell>
          <cell r="Z303">
            <v>64.599999999999994</v>
          </cell>
          <cell r="AA303">
            <v>32</v>
          </cell>
          <cell r="AB303">
            <v>-80.8</v>
          </cell>
          <cell r="AC303">
            <v>0.5</v>
          </cell>
          <cell r="AD303">
            <v>0</v>
          </cell>
        </row>
        <row r="304">
          <cell r="B304" t="str">
            <v>小売業</v>
          </cell>
          <cell r="C304">
            <v>100.1</v>
          </cell>
          <cell r="D304">
            <v>3.6</v>
          </cell>
          <cell r="E304">
            <v>101.6</v>
          </cell>
          <cell r="F304">
            <v>3.8</v>
          </cell>
          <cell r="G304">
            <v>101.4</v>
          </cell>
          <cell r="H304">
            <v>3</v>
          </cell>
          <cell r="I304">
            <v>93</v>
          </cell>
          <cell r="J304">
            <v>-0.1</v>
          </cell>
          <cell r="K304">
            <v>92.6</v>
          </cell>
          <cell r="L304">
            <v>-0.6</v>
          </cell>
          <cell r="M304">
            <v>110</v>
          </cell>
          <cell r="N304">
            <v>29.4</v>
          </cell>
          <cell r="O304">
            <v>129.19999999999999</v>
          </cell>
          <cell r="P304">
            <v>-5.8</v>
          </cell>
          <cell r="Q304" t="str">
            <v>-</v>
          </cell>
          <cell r="R304" t="str">
            <v>-</v>
          </cell>
          <cell r="S304">
            <v>2.36</v>
          </cell>
          <cell r="T304">
            <v>-1.95</v>
          </cell>
          <cell r="U304">
            <v>1.64</v>
          </cell>
          <cell r="V304">
            <v>1.01</v>
          </cell>
          <cell r="W304">
            <v>95.3</v>
          </cell>
          <cell r="X304">
            <v>0.2</v>
          </cell>
          <cell r="Y304">
            <v>96.8</v>
          </cell>
          <cell r="Z304">
            <v>0.4</v>
          </cell>
          <cell r="AA304">
            <v>116.2</v>
          </cell>
          <cell r="AB304">
            <v>81.599999999999994</v>
          </cell>
          <cell r="AC304">
            <v>6</v>
          </cell>
          <cell r="AD304">
            <v>-61.8</v>
          </cell>
        </row>
        <row r="305">
          <cell r="B305" t="str">
            <v>宿泊業</v>
          </cell>
          <cell r="C305">
            <v>128.5</v>
          </cell>
          <cell r="D305">
            <v>-14.6</v>
          </cell>
          <cell r="E305">
            <v>129.4</v>
          </cell>
          <cell r="F305">
            <v>-12.2</v>
          </cell>
          <cell r="G305">
            <v>128.19999999999999</v>
          </cell>
          <cell r="H305">
            <v>-11.2</v>
          </cell>
          <cell r="I305">
            <v>144.19999999999999</v>
          </cell>
          <cell r="J305">
            <v>-9.6999999999999993</v>
          </cell>
          <cell r="K305">
            <v>140.9</v>
          </cell>
          <cell r="L305">
            <v>-9</v>
          </cell>
          <cell r="M305">
            <v>283.3</v>
          </cell>
          <cell r="N305">
            <v>-24.5</v>
          </cell>
          <cell r="O305">
            <v>126.3</v>
          </cell>
          <cell r="P305">
            <v>33.700000000000003</v>
          </cell>
          <cell r="Q305" t="str">
            <v>-</v>
          </cell>
          <cell r="R305" t="str">
            <v>-</v>
          </cell>
          <cell r="S305">
            <v>5.68</v>
          </cell>
          <cell r="T305">
            <v>3.15</v>
          </cell>
          <cell r="U305">
            <v>3.65</v>
          </cell>
          <cell r="V305">
            <v>1.1200000000000001</v>
          </cell>
          <cell r="W305">
            <v>122.4</v>
          </cell>
          <cell r="X305">
            <v>-17.3</v>
          </cell>
          <cell r="Y305">
            <v>123.2</v>
          </cell>
          <cell r="Z305">
            <v>-15.1</v>
          </cell>
          <cell r="AA305">
            <v>183.1</v>
          </cell>
          <cell r="AB305">
            <v>-37.700000000000003</v>
          </cell>
          <cell r="AC305">
            <v>0</v>
          </cell>
          <cell r="AD305">
            <v>-100</v>
          </cell>
        </row>
        <row r="306">
          <cell r="B306" t="str">
            <v>Ｍ一括分</v>
          </cell>
          <cell r="C306">
            <v>90.1</v>
          </cell>
          <cell r="D306">
            <v>-2.4</v>
          </cell>
          <cell r="E306">
            <v>90</v>
          </cell>
          <cell r="F306">
            <v>-2.5</v>
          </cell>
          <cell r="G306">
            <v>89.6</v>
          </cell>
          <cell r="H306">
            <v>-2.4</v>
          </cell>
          <cell r="I306">
            <v>82</v>
          </cell>
          <cell r="J306">
            <v>-9.3000000000000007</v>
          </cell>
          <cell r="K306">
            <v>82</v>
          </cell>
          <cell r="L306">
            <v>-8.4</v>
          </cell>
          <cell r="M306">
            <v>85.7</v>
          </cell>
          <cell r="N306">
            <v>-40</v>
          </cell>
          <cell r="O306">
            <v>97.9</v>
          </cell>
          <cell r="P306">
            <v>-2.9</v>
          </cell>
          <cell r="Q306" t="str">
            <v>-</v>
          </cell>
          <cell r="R306" t="str">
            <v>-</v>
          </cell>
          <cell r="S306">
            <v>5.61</v>
          </cell>
          <cell r="T306">
            <v>-0.15</v>
          </cell>
          <cell r="U306">
            <v>1.01</v>
          </cell>
          <cell r="V306">
            <v>-1.88</v>
          </cell>
          <cell r="W306">
            <v>85.8</v>
          </cell>
          <cell r="X306">
            <v>-5.5</v>
          </cell>
          <cell r="Y306">
            <v>85.7</v>
          </cell>
          <cell r="Z306">
            <v>-5.6</v>
          </cell>
          <cell r="AA306">
            <v>113.5</v>
          </cell>
          <cell r="AB306">
            <v>-7.3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101.5</v>
          </cell>
          <cell r="D307">
            <v>13.5</v>
          </cell>
          <cell r="E307">
            <v>82.9</v>
          </cell>
          <cell r="F307">
            <v>4.3</v>
          </cell>
          <cell r="G307">
            <v>81.900000000000006</v>
          </cell>
          <cell r="H307">
            <v>15</v>
          </cell>
          <cell r="I307">
            <v>99.9</v>
          </cell>
          <cell r="J307">
            <v>4.9000000000000004</v>
          </cell>
          <cell r="K307">
            <v>99.9</v>
          </cell>
          <cell r="L307">
            <v>6.2</v>
          </cell>
          <cell r="M307">
            <v>100</v>
          </cell>
          <cell r="N307">
            <v>-37.9</v>
          </cell>
          <cell r="O307">
            <v>73.3</v>
          </cell>
          <cell r="P307">
            <v>-18.100000000000001</v>
          </cell>
          <cell r="Q307" t="str">
            <v>-</v>
          </cell>
          <cell r="R307" t="str">
            <v>-</v>
          </cell>
          <cell r="S307">
            <v>1.1200000000000001</v>
          </cell>
          <cell r="T307">
            <v>-3.43</v>
          </cell>
          <cell r="U307">
            <v>1.54</v>
          </cell>
          <cell r="V307">
            <v>-0.77</v>
          </cell>
          <cell r="W307">
            <v>96.7</v>
          </cell>
          <cell r="X307">
            <v>9.9</v>
          </cell>
          <cell r="Y307">
            <v>79</v>
          </cell>
          <cell r="Z307">
            <v>1</v>
          </cell>
          <cell r="AA307">
            <v>122.4</v>
          </cell>
          <cell r="AB307">
            <v>-69.5</v>
          </cell>
          <cell r="AC307">
            <v>94.3</v>
          </cell>
          <cell r="AD307">
            <v>52.3</v>
          </cell>
        </row>
        <row r="308">
          <cell r="B308" t="str">
            <v>Ｐ一括分</v>
          </cell>
          <cell r="C308">
            <v>98.7</v>
          </cell>
          <cell r="D308">
            <v>-24.9</v>
          </cell>
          <cell r="E308">
            <v>98.1</v>
          </cell>
          <cell r="F308">
            <v>-10.9</v>
          </cell>
          <cell r="G308">
            <v>97.6</v>
          </cell>
          <cell r="H308">
            <v>-10.6</v>
          </cell>
          <cell r="I308">
            <v>89.5</v>
          </cell>
          <cell r="J308">
            <v>-8.3000000000000007</v>
          </cell>
          <cell r="K308">
            <v>89.2</v>
          </cell>
          <cell r="L308">
            <v>-8.3000000000000007</v>
          </cell>
          <cell r="M308">
            <v>250</v>
          </cell>
          <cell r="N308">
            <v>25</v>
          </cell>
          <cell r="O308">
            <v>124.2</v>
          </cell>
          <cell r="P308">
            <v>21.5</v>
          </cell>
          <cell r="Q308" t="str">
            <v>-</v>
          </cell>
          <cell r="R308" t="str">
            <v>-</v>
          </cell>
          <cell r="S308">
            <v>0.26</v>
          </cell>
          <cell r="T308">
            <v>-7.51</v>
          </cell>
          <cell r="U308">
            <v>0.26</v>
          </cell>
          <cell r="V308">
            <v>-1.82</v>
          </cell>
          <cell r="W308">
            <v>94</v>
          </cell>
          <cell r="X308">
            <v>-27.3</v>
          </cell>
          <cell r="Y308">
            <v>93.4</v>
          </cell>
          <cell r="Z308">
            <v>-13.8</v>
          </cell>
          <cell r="AA308">
            <v>377.7</v>
          </cell>
          <cell r="AB308">
            <v>-43.2</v>
          </cell>
          <cell r="AC308">
            <v>107.9</v>
          </cell>
          <cell r="AD308">
            <v>-75</v>
          </cell>
        </row>
        <row r="309">
          <cell r="B309" t="str">
            <v>職業紹介・派遣業</v>
          </cell>
          <cell r="C309">
            <v>108.8</v>
          </cell>
          <cell r="D309">
            <v>3.2</v>
          </cell>
          <cell r="E309">
            <v>109.1</v>
          </cell>
          <cell r="F309">
            <v>3.7</v>
          </cell>
          <cell r="G309">
            <v>110.7</v>
          </cell>
          <cell r="H309">
            <v>4.3</v>
          </cell>
          <cell r="I309">
            <v>97.5</v>
          </cell>
          <cell r="J309">
            <v>-0.4</v>
          </cell>
          <cell r="K309">
            <v>98.1</v>
          </cell>
          <cell r="L309">
            <v>-0.5</v>
          </cell>
          <cell r="M309">
            <v>70.400000000000006</v>
          </cell>
          <cell r="N309">
            <v>0</v>
          </cell>
          <cell r="O309">
            <v>106.7</v>
          </cell>
          <cell r="P309">
            <v>-16.399999999999999</v>
          </cell>
          <cell r="Q309" t="str">
            <v>-</v>
          </cell>
          <cell r="R309" t="str">
            <v>-</v>
          </cell>
          <cell r="S309">
            <v>13.34</v>
          </cell>
          <cell r="T309">
            <v>5.64</v>
          </cell>
          <cell r="U309">
            <v>8.26</v>
          </cell>
          <cell r="V309">
            <v>-4.4400000000000004</v>
          </cell>
          <cell r="W309">
            <v>103.6</v>
          </cell>
          <cell r="X309">
            <v>-0.1</v>
          </cell>
          <cell r="Y309">
            <v>103.9</v>
          </cell>
          <cell r="Z309">
            <v>0.4</v>
          </cell>
          <cell r="AA309">
            <v>66.900000000000006</v>
          </cell>
          <cell r="AB309">
            <v>-18.399999999999999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100.1</v>
          </cell>
          <cell r="D311">
            <v>-9.8000000000000007</v>
          </cell>
          <cell r="E311">
            <v>101.1</v>
          </cell>
          <cell r="F311">
            <v>-8.1</v>
          </cell>
          <cell r="G311">
            <v>102.2</v>
          </cell>
          <cell r="H311">
            <v>-7.1</v>
          </cell>
          <cell r="I311">
            <v>94.1</v>
          </cell>
          <cell r="J311">
            <v>-9.6</v>
          </cell>
          <cell r="K311">
            <v>95.3</v>
          </cell>
          <cell r="L311">
            <v>-8.6999999999999993</v>
          </cell>
          <cell r="M311">
            <v>61.3</v>
          </cell>
          <cell r="N311">
            <v>-36.700000000000003</v>
          </cell>
          <cell r="O311">
            <v>101.7</v>
          </cell>
          <cell r="P311">
            <v>18.399999999999999</v>
          </cell>
          <cell r="Q311" t="str">
            <v>-</v>
          </cell>
          <cell r="R311" t="str">
            <v>-</v>
          </cell>
          <cell r="S311">
            <v>4.25</v>
          </cell>
          <cell r="T311">
            <v>1.73</v>
          </cell>
          <cell r="U311">
            <v>6.36</v>
          </cell>
          <cell r="V311">
            <v>3.21</v>
          </cell>
          <cell r="W311">
            <v>95.3</v>
          </cell>
          <cell r="X311">
            <v>-12.8</v>
          </cell>
          <cell r="Y311">
            <v>96.3</v>
          </cell>
          <cell r="Z311">
            <v>-11.1</v>
          </cell>
          <cell r="AA311">
            <v>69.599999999999994</v>
          </cell>
          <cell r="AB311">
            <v>-36.700000000000003</v>
          </cell>
          <cell r="AC311">
            <v>33.5</v>
          </cell>
          <cell r="AD311">
            <v>-62.2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138.6</v>
          </cell>
          <cell r="D326">
            <v>-7</v>
          </cell>
          <cell r="E326">
            <v>102.4</v>
          </cell>
          <cell r="F326">
            <v>-2.2999999999999998</v>
          </cell>
          <cell r="G326">
            <v>102.5</v>
          </cell>
          <cell r="H326">
            <v>-2.2000000000000002</v>
          </cell>
          <cell r="I326">
            <v>102.2</v>
          </cell>
          <cell r="J326">
            <v>-2.7</v>
          </cell>
          <cell r="K326">
            <v>101.9</v>
          </cell>
          <cell r="L326">
            <v>-2.8</v>
          </cell>
          <cell r="M326">
            <v>106</v>
          </cell>
          <cell r="N326">
            <v>-2.1</v>
          </cell>
          <cell r="O326">
            <v>101.9</v>
          </cell>
          <cell r="P326">
            <v>1.7</v>
          </cell>
          <cell r="Q326">
            <v>29.6</v>
          </cell>
          <cell r="R326">
            <v>3.6</v>
          </cell>
          <cell r="S326">
            <v>2.57</v>
          </cell>
          <cell r="T326">
            <v>0.45</v>
          </cell>
          <cell r="U326">
            <v>1.65</v>
          </cell>
          <cell r="V326">
            <v>0.26</v>
          </cell>
          <cell r="W326">
            <v>132</v>
          </cell>
          <cell r="X326">
            <v>-10.1</v>
          </cell>
          <cell r="Y326">
            <v>97.5</v>
          </cell>
          <cell r="Z326">
            <v>-5.4</v>
          </cell>
          <cell r="AA326">
            <v>101.1</v>
          </cell>
          <cell r="AB326">
            <v>-3.6</v>
          </cell>
          <cell r="AC326">
            <v>348.4</v>
          </cell>
          <cell r="AD326">
            <v>-14.1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100.5</v>
          </cell>
          <cell r="D328">
            <v>-9.6999999999999993</v>
          </cell>
          <cell r="E328">
            <v>94.2</v>
          </cell>
          <cell r="F328">
            <v>-1.8</v>
          </cell>
          <cell r="G328">
            <v>96.8</v>
          </cell>
          <cell r="H328">
            <v>-0.6</v>
          </cell>
          <cell r="I328">
            <v>103.3</v>
          </cell>
          <cell r="J328">
            <v>6.7</v>
          </cell>
          <cell r="K328">
            <v>104.8</v>
          </cell>
          <cell r="L328">
            <v>7</v>
          </cell>
          <cell r="M328">
            <v>75.599999999999994</v>
          </cell>
          <cell r="N328">
            <v>-1.6</v>
          </cell>
          <cell r="O328">
            <v>89.5</v>
          </cell>
          <cell r="P328">
            <v>2.2000000000000002</v>
          </cell>
          <cell r="Q328">
            <v>3.9</v>
          </cell>
          <cell r="R328">
            <v>0</v>
          </cell>
          <cell r="S328">
            <v>0.51</v>
          </cell>
          <cell r="T328">
            <v>-0.86</v>
          </cell>
          <cell r="U328">
            <v>1.32</v>
          </cell>
          <cell r="V328">
            <v>1.05</v>
          </cell>
          <cell r="W328">
            <v>95.7</v>
          </cell>
          <cell r="X328">
            <v>-12.6</v>
          </cell>
          <cell r="Y328">
            <v>89.7</v>
          </cell>
          <cell r="Z328">
            <v>-5</v>
          </cell>
          <cell r="AA328">
            <v>49.1</v>
          </cell>
          <cell r="AB328">
            <v>-29.4</v>
          </cell>
          <cell r="AC328">
            <v>109.6</v>
          </cell>
          <cell r="AD328">
            <v>-29.5</v>
          </cell>
        </row>
        <row r="329">
          <cell r="B329" t="str">
            <v>製造業</v>
          </cell>
          <cell r="C329">
            <v>146.30000000000001</v>
          </cell>
          <cell r="D329">
            <v>-2.1</v>
          </cell>
          <cell r="E329">
            <v>108.2</v>
          </cell>
          <cell r="F329">
            <v>-4.4000000000000004</v>
          </cell>
          <cell r="G329">
            <v>107.3</v>
          </cell>
          <cell r="H329">
            <v>-4.2</v>
          </cell>
          <cell r="I329">
            <v>102.7</v>
          </cell>
          <cell r="J329">
            <v>-4.5999999999999996</v>
          </cell>
          <cell r="K329">
            <v>103</v>
          </cell>
          <cell r="L329">
            <v>-3.8</v>
          </cell>
          <cell r="M329">
            <v>99.1</v>
          </cell>
          <cell r="N329">
            <v>-12.9</v>
          </cell>
          <cell r="O329">
            <v>98.6</v>
          </cell>
          <cell r="P329">
            <v>-1.1000000000000001</v>
          </cell>
          <cell r="Q329">
            <v>17.399999999999999</v>
          </cell>
          <cell r="R329">
            <v>3.9</v>
          </cell>
          <cell r="S329">
            <v>1.83</v>
          </cell>
          <cell r="T329">
            <v>0.26</v>
          </cell>
          <cell r="U329">
            <v>1.05</v>
          </cell>
          <cell r="V329">
            <v>-0.13</v>
          </cell>
          <cell r="W329">
            <v>139.30000000000001</v>
          </cell>
          <cell r="X329">
            <v>-5.3</v>
          </cell>
          <cell r="Y329">
            <v>103</v>
          </cell>
          <cell r="Z329">
            <v>-7.5</v>
          </cell>
          <cell r="AA329">
            <v>118.4</v>
          </cell>
          <cell r="AB329">
            <v>-6.8</v>
          </cell>
          <cell r="AC329">
            <v>346.9</v>
          </cell>
          <cell r="AD329">
            <v>1.8</v>
          </cell>
        </row>
        <row r="330">
          <cell r="B330" t="str">
            <v>電気・ガス・熱供給・水道業</v>
          </cell>
          <cell r="C330">
            <v>253</v>
          </cell>
          <cell r="D330">
            <v>8.6</v>
          </cell>
          <cell r="E330">
            <v>123.8</v>
          </cell>
          <cell r="F330">
            <v>10.6</v>
          </cell>
          <cell r="G330">
            <v>116.5</v>
          </cell>
          <cell r="H330">
            <v>3.9</v>
          </cell>
          <cell r="I330">
            <v>108.8</v>
          </cell>
          <cell r="J330">
            <v>4.8</v>
          </cell>
          <cell r="K330">
            <v>107.7</v>
          </cell>
          <cell r="L330">
            <v>1.1000000000000001</v>
          </cell>
          <cell r="M330">
            <v>123.5</v>
          </cell>
          <cell r="N330">
            <v>85.2</v>
          </cell>
          <cell r="O330">
            <v>212.3</v>
          </cell>
          <cell r="P330">
            <v>-0.7</v>
          </cell>
          <cell r="Q330">
            <v>5.2</v>
          </cell>
          <cell r="R330">
            <v>-2.2000000000000002</v>
          </cell>
          <cell r="S330">
            <v>0</v>
          </cell>
          <cell r="T330">
            <v>-0.53</v>
          </cell>
          <cell r="U330">
            <v>0.13</v>
          </cell>
          <cell r="V330">
            <v>-0.43</v>
          </cell>
          <cell r="W330">
            <v>241</v>
          </cell>
          <cell r="X330">
            <v>5.0999999999999996</v>
          </cell>
          <cell r="Y330">
            <v>117.9</v>
          </cell>
          <cell r="Z330">
            <v>7.1</v>
          </cell>
          <cell r="AA330">
            <v>216</v>
          </cell>
          <cell r="AB330">
            <v>97.4</v>
          </cell>
          <cell r="AC330">
            <v>621.5</v>
          </cell>
          <cell r="AD330">
            <v>7.4</v>
          </cell>
        </row>
        <row r="331">
          <cell r="B331" t="str">
            <v>情報通信業</v>
          </cell>
          <cell r="C331">
            <v>245.3</v>
          </cell>
          <cell r="D331">
            <v>-15.6</v>
          </cell>
          <cell r="E331">
            <v>140.5</v>
          </cell>
          <cell r="F331">
            <v>-2.4</v>
          </cell>
          <cell r="G331">
            <v>139.30000000000001</v>
          </cell>
          <cell r="H331">
            <v>-1.6</v>
          </cell>
          <cell r="I331">
            <v>111.7</v>
          </cell>
          <cell r="J331">
            <v>1.5</v>
          </cell>
          <cell r="K331">
            <v>113.7</v>
          </cell>
          <cell r="L331">
            <v>1.7</v>
          </cell>
          <cell r="M331">
            <v>88.7</v>
          </cell>
          <cell r="N331">
            <v>-1.9</v>
          </cell>
          <cell r="O331">
            <v>94.1</v>
          </cell>
          <cell r="P331">
            <v>-3.5</v>
          </cell>
          <cell r="Q331">
            <v>3.1</v>
          </cell>
          <cell r="R331">
            <v>0.1</v>
          </cell>
          <cell r="S331">
            <v>0.26</v>
          </cell>
          <cell r="T331">
            <v>0.01</v>
          </cell>
          <cell r="U331">
            <v>0.28000000000000003</v>
          </cell>
          <cell r="V331">
            <v>0.05</v>
          </cell>
          <cell r="W331">
            <v>233.6</v>
          </cell>
          <cell r="X331">
            <v>-18.399999999999999</v>
          </cell>
          <cell r="Y331">
            <v>133.80000000000001</v>
          </cell>
          <cell r="Z331">
            <v>-5.5</v>
          </cell>
          <cell r="AA331">
            <v>156.80000000000001</v>
          </cell>
          <cell r="AB331">
            <v>-11.7</v>
          </cell>
          <cell r="AC331">
            <v>741.8</v>
          </cell>
          <cell r="AD331">
            <v>-24.8</v>
          </cell>
        </row>
        <row r="332">
          <cell r="B332" t="str">
            <v>運輸業，郵便業</v>
          </cell>
          <cell r="C332">
            <v>93.8</v>
          </cell>
          <cell r="D332">
            <v>4.7</v>
          </cell>
          <cell r="E332">
            <v>90.7</v>
          </cell>
          <cell r="F332">
            <v>-0.8</v>
          </cell>
          <cell r="G332">
            <v>96.8</v>
          </cell>
          <cell r="H332">
            <v>2.8</v>
          </cell>
          <cell r="I332">
            <v>97</v>
          </cell>
          <cell r="J332">
            <v>-2.6</v>
          </cell>
          <cell r="K332">
            <v>101.3</v>
          </cell>
          <cell r="L332">
            <v>-2</v>
          </cell>
          <cell r="M332">
            <v>79</v>
          </cell>
          <cell r="N332">
            <v>-5.6</v>
          </cell>
          <cell r="O332">
            <v>105.2</v>
          </cell>
          <cell r="P332">
            <v>-2.2000000000000002</v>
          </cell>
          <cell r="Q332">
            <v>8.1</v>
          </cell>
          <cell r="R332">
            <v>-3</v>
          </cell>
          <cell r="S332">
            <v>0.96</v>
          </cell>
          <cell r="T332">
            <v>-0.33</v>
          </cell>
          <cell r="U332">
            <v>0.31</v>
          </cell>
          <cell r="V332">
            <v>-0.18</v>
          </cell>
          <cell r="W332">
            <v>89.3</v>
          </cell>
          <cell r="X332">
            <v>1.2</v>
          </cell>
          <cell r="Y332">
            <v>86.4</v>
          </cell>
          <cell r="Z332">
            <v>-4</v>
          </cell>
          <cell r="AA332">
            <v>64</v>
          </cell>
          <cell r="AB332">
            <v>-19.2</v>
          </cell>
          <cell r="AC332">
            <v>108.2</v>
          </cell>
          <cell r="AD332">
            <v>56.1</v>
          </cell>
        </row>
        <row r="333">
          <cell r="B333" t="str">
            <v>卸売業，小売業</v>
          </cell>
          <cell r="C333">
            <v>105.1</v>
          </cell>
          <cell r="D333">
            <v>-25.6</v>
          </cell>
          <cell r="E333">
            <v>105.4</v>
          </cell>
          <cell r="F333">
            <v>-2.5</v>
          </cell>
          <cell r="G333">
            <v>104.9</v>
          </cell>
          <cell r="H333">
            <v>-3.3</v>
          </cell>
          <cell r="I333">
            <v>97.9</v>
          </cell>
          <cell r="J333">
            <v>-1.6</v>
          </cell>
          <cell r="K333">
            <v>97.2</v>
          </cell>
          <cell r="L333">
            <v>-2.9</v>
          </cell>
          <cell r="M333">
            <v>111.6</v>
          </cell>
          <cell r="N333">
            <v>28.3</v>
          </cell>
          <cell r="O333">
            <v>103.3</v>
          </cell>
          <cell r="P333">
            <v>1.8</v>
          </cell>
          <cell r="Q333">
            <v>45.2</v>
          </cell>
          <cell r="R333">
            <v>4.2</v>
          </cell>
          <cell r="S333">
            <v>4.18</v>
          </cell>
          <cell r="T333">
            <v>1.86</v>
          </cell>
          <cell r="U333">
            <v>2.17</v>
          </cell>
          <cell r="V333">
            <v>0.89</v>
          </cell>
          <cell r="W333">
            <v>100.1</v>
          </cell>
          <cell r="X333">
            <v>-28</v>
          </cell>
          <cell r="Y333">
            <v>100.4</v>
          </cell>
          <cell r="Z333">
            <v>-5.6</v>
          </cell>
          <cell r="AA333">
            <v>114.7</v>
          </cell>
          <cell r="AB333">
            <v>14.5</v>
          </cell>
          <cell r="AC333">
            <v>102.7</v>
          </cell>
          <cell r="AD333">
            <v>-76.400000000000006</v>
          </cell>
        </row>
        <row r="334">
          <cell r="B334" t="str">
            <v>金融業，保険業</v>
          </cell>
          <cell r="C334">
            <v>189.6</v>
          </cell>
          <cell r="D334">
            <v>42.4</v>
          </cell>
          <cell r="E334">
            <v>110.6</v>
          </cell>
          <cell r="F334">
            <v>16.2</v>
          </cell>
          <cell r="G334">
            <v>113</v>
          </cell>
          <cell r="H334">
            <v>16.3</v>
          </cell>
          <cell r="I334">
            <v>101.6</v>
          </cell>
          <cell r="J334">
            <v>7.4</v>
          </cell>
          <cell r="K334">
            <v>101.6</v>
          </cell>
          <cell r="L334">
            <v>5.6</v>
          </cell>
          <cell r="M334">
            <v>101.9</v>
          </cell>
          <cell r="N334">
            <v>93</v>
          </cell>
          <cell r="O334">
            <v>98.3</v>
          </cell>
          <cell r="P334">
            <v>-1.3</v>
          </cell>
          <cell r="Q334">
            <v>8.5</v>
          </cell>
          <cell r="R334">
            <v>1.9</v>
          </cell>
          <cell r="S334">
            <v>0</v>
          </cell>
          <cell r="T334">
            <v>-3.07</v>
          </cell>
          <cell r="U334">
            <v>0.26</v>
          </cell>
          <cell r="V334">
            <v>-1.59</v>
          </cell>
          <cell r="W334">
            <v>180.6</v>
          </cell>
          <cell r="X334">
            <v>37.9</v>
          </cell>
          <cell r="Y334">
            <v>105.3</v>
          </cell>
          <cell r="Z334">
            <v>12.4</v>
          </cell>
          <cell r="AA334">
            <v>57.5</v>
          </cell>
          <cell r="AB334">
            <v>16.899999999999999</v>
          </cell>
          <cell r="AC334">
            <v>475.1</v>
          </cell>
          <cell r="AD334">
            <v>78.400000000000006</v>
          </cell>
        </row>
        <row r="335">
          <cell r="B335" t="str">
            <v>不動産業，物品賃貸業</v>
          </cell>
          <cell r="C335">
            <v>109.8</v>
          </cell>
          <cell r="D335">
            <v>-34.799999999999997</v>
          </cell>
          <cell r="E335">
            <v>110.6</v>
          </cell>
          <cell r="F335">
            <v>-23.4</v>
          </cell>
          <cell r="G335">
            <v>115</v>
          </cell>
          <cell r="H335">
            <v>-18.2</v>
          </cell>
          <cell r="I335">
            <v>92.6</v>
          </cell>
          <cell r="J335">
            <v>-30</v>
          </cell>
          <cell r="K335">
            <v>94</v>
          </cell>
          <cell r="L335">
            <v>-27.5</v>
          </cell>
          <cell r="M335">
            <v>60.8</v>
          </cell>
          <cell r="N335">
            <v>-68.7</v>
          </cell>
          <cell r="O335">
            <v>83.5</v>
          </cell>
          <cell r="P335">
            <v>-4.5</v>
          </cell>
          <cell r="Q335">
            <v>51.8</v>
          </cell>
          <cell r="R335">
            <v>28.1</v>
          </cell>
          <cell r="S335">
            <v>0.72</v>
          </cell>
          <cell r="T335">
            <v>-0.11</v>
          </cell>
          <cell r="U335">
            <v>8.4</v>
          </cell>
          <cell r="V335">
            <v>7.39</v>
          </cell>
          <cell r="W335">
            <v>104.6</v>
          </cell>
          <cell r="X335">
            <v>-36.9</v>
          </cell>
          <cell r="Y335">
            <v>105.3</v>
          </cell>
          <cell r="Z335">
            <v>-25.9</v>
          </cell>
          <cell r="AA335">
            <v>29.8</v>
          </cell>
          <cell r="AB335">
            <v>-86.2</v>
          </cell>
          <cell r="AC335">
            <v>104.7</v>
          </cell>
          <cell r="AD335">
            <v>-68.099999999999994</v>
          </cell>
        </row>
        <row r="336">
          <cell r="B336" t="str">
            <v>学術研究，専門・技術サービス業</v>
          </cell>
          <cell r="C336">
            <v>150.80000000000001</v>
          </cell>
          <cell r="D336">
            <v>-3.5</v>
          </cell>
          <cell r="E336">
            <v>111.1</v>
          </cell>
          <cell r="F336">
            <v>7.2</v>
          </cell>
          <cell r="G336">
            <v>110.3</v>
          </cell>
          <cell r="H336">
            <v>4.5</v>
          </cell>
          <cell r="I336">
            <v>109.7</v>
          </cell>
          <cell r="J336">
            <v>3.3</v>
          </cell>
          <cell r="K336">
            <v>110.3</v>
          </cell>
          <cell r="L336">
            <v>2.4</v>
          </cell>
          <cell r="M336">
            <v>100</v>
          </cell>
          <cell r="N336">
            <v>26.9</v>
          </cell>
          <cell r="O336">
            <v>106.9</v>
          </cell>
          <cell r="P336">
            <v>3.3</v>
          </cell>
          <cell r="Q336">
            <v>12.6</v>
          </cell>
          <cell r="R336">
            <v>-7.8</v>
          </cell>
          <cell r="S336">
            <v>0.05</v>
          </cell>
          <cell r="T336">
            <v>-0.28999999999999998</v>
          </cell>
          <cell r="U336">
            <v>2.48</v>
          </cell>
          <cell r="V336">
            <v>1.43</v>
          </cell>
          <cell r="W336">
            <v>143.6</v>
          </cell>
          <cell r="X336">
            <v>-6.6</v>
          </cell>
          <cell r="Y336">
            <v>105.8</v>
          </cell>
          <cell r="Z336">
            <v>3.7</v>
          </cell>
          <cell r="AA336">
            <v>129</v>
          </cell>
          <cell r="AB336">
            <v>115</v>
          </cell>
          <cell r="AC336">
            <v>258.60000000000002</v>
          </cell>
          <cell r="AD336">
            <v>-15.6</v>
          </cell>
        </row>
        <row r="337">
          <cell r="B337" t="str">
            <v>宿泊業，飲食サービス業</v>
          </cell>
          <cell r="C337">
            <v>92.3</v>
          </cell>
          <cell r="D337">
            <v>-18</v>
          </cell>
          <cell r="E337">
            <v>95.3</v>
          </cell>
          <cell r="F337">
            <v>-17.399999999999999</v>
          </cell>
          <cell r="G337">
            <v>93.9</v>
          </cell>
          <cell r="H337">
            <v>-20.6</v>
          </cell>
          <cell r="I337">
            <v>96.2</v>
          </cell>
          <cell r="J337">
            <v>-16.3</v>
          </cell>
          <cell r="K337">
            <v>95.3</v>
          </cell>
          <cell r="L337">
            <v>-18.3</v>
          </cell>
          <cell r="M337">
            <v>117.6</v>
          </cell>
          <cell r="N337">
            <v>60</v>
          </cell>
          <cell r="O337">
            <v>111.8</v>
          </cell>
          <cell r="P337">
            <v>26.8</v>
          </cell>
          <cell r="Q337">
            <v>84.1</v>
          </cell>
          <cell r="R337">
            <v>10.3</v>
          </cell>
          <cell r="S337">
            <v>8.9700000000000006</v>
          </cell>
          <cell r="T337">
            <v>4.1100000000000003</v>
          </cell>
          <cell r="U337">
            <v>2.98</v>
          </cell>
          <cell r="V337">
            <v>0.82</v>
          </cell>
          <cell r="W337">
            <v>87.9</v>
          </cell>
          <cell r="X337">
            <v>-20.6</v>
          </cell>
          <cell r="Y337">
            <v>90.8</v>
          </cell>
          <cell r="Z337">
            <v>-20.100000000000001</v>
          </cell>
          <cell r="AA337">
            <v>127.3</v>
          </cell>
          <cell r="AB337">
            <v>160.9</v>
          </cell>
          <cell r="AC337">
            <v>5.0999999999999996</v>
          </cell>
          <cell r="AD337">
            <v>-78.099999999999994</v>
          </cell>
        </row>
        <row r="338">
          <cell r="B338" t="str">
            <v>生活関連サービス業，娯楽業</v>
          </cell>
          <cell r="C338">
            <v>173.5</v>
          </cell>
          <cell r="D338">
            <v>26.1</v>
          </cell>
          <cell r="E338">
            <v>107.5</v>
          </cell>
          <cell r="F338">
            <v>7.2</v>
          </cell>
          <cell r="G338">
            <v>110.8</v>
          </cell>
          <cell r="H338">
            <v>5.4</v>
          </cell>
          <cell r="I338">
            <v>106.9</v>
          </cell>
          <cell r="J338">
            <v>2.5</v>
          </cell>
          <cell r="K338">
            <v>110.9</v>
          </cell>
          <cell r="L338">
            <v>3.4</v>
          </cell>
          <cell r="M338">
            <v>55.2</v>
          </cell>
          <cell r="N338">
            <v>-15.9</v>
          </cell>
          <cell r="O338">
            <v>93.5</v>
          </cell>
          <cell r="P338">
            <v>-1.5</v>
          </cell>
          <cell r="Q338">
            <v>33.700000000000003</v>
          </cell>
          <cell r="R338">
            <v>-8.4</v>
          </cell>
          <cell r="S338">
            <v>2.2599999999999998</v>
          </cell>
          <cell r="T338">
            <v>-1.1599999999999999</v>
          </cell>
          <cell r="U338">
            <v>0.51</v>
          </cell>
          <cell r="V338">
            <v>-4.2699999999999996</v>
          </cell>
          <cell r="W338">
            <v>165.2</v>
          </cell>
          <cell r="X338">
            <v>22</v>
          </cell>
          <cell r="Y338">
            <v>102.4</v>
          </cell>
          <cell r="Z338">
            <v>3.7</v>
          </cell>
          <cell r="AA338">
            <v>63.3</v>
          </cell>
          <cell r="AB338">
            <v>75.8</v>
          </cell>
          <cell r="AC338">
            <v>899.3</v>
          </cell>
          <cell r="AD338">
            <v>66.900000000000006</v>
          </cell>
        </row>
        <row r="339">
          <cell r="B339" t="str">
            <v>教育，学習支援業</v>
          </cell>
          <cell r="C339">
            <v>209.6</v>
          </cell>
          <cell r="D339">
            <v>-4.9000000000000004</v>
          </cell>
          <cell r="E339">
            <v>103.4</v>
          </cell>
          <cell r="F339">
            <v>-4.8</v>
          </cell>
          <cell r="G339">
            <v>103.8</v>
          </cell>
          <cell r="H339">
            <v>-4.2</v>
          </cell>
          <cell r="I339">
            <v>125.5</v>
          </cell>
          <cell r="J339">
            <v>-3.1</v>
          </cell>
          <cell r="K339">
            <v>115.1</v>
          </cell>
          <cell r="L339">
            <v>-1.2</v>
          </cell>
          <cell r="M339">
            <v>313</v>
          </cell>
          <cell r="N339">
            <v>-14.6</v>
          </cell>
          <cell r="O339">
            <v>110.6</v>
          </cell>
          <cell r="P339">
            <v>0.8</v>
          </cell>
          <cell r="Q339">
            <v>20.100000000000001</v>
          </cell>
          <cell r="R339">
            <v>4.4000000000000004</v>
          </cell>
          <cell r="S339">
            <v>0.71</v>
          </cell>
          <cell r="T339">
            <v>-0.78</v>
          </cell>
          <cell r="U339">
            <v>0.12</v>
          </cell>
          <cell r="V339">
            <v>-0.67</v>
          </cell>
          <cell r="W339">
            <v>199.6</v>
          </cell>
          <cell r="X339">
            <v>-8</v>
          </cell>
          <cell r="Y339">
            <v>98.5</v>
          </cell>
          <cell r="Z339">
            <v>-7.9</v>
          </cell>
          <cell r="AA339">
            <v>84.7</v>
          </cell>
          <cell r="AB339">
            <v>-27.9</v>
          </cell>
          <cell r="AC339">
            <v>571.70000000000005</v>
          </cell>
          <cell r="AD339">
            <v>-5.0999999999999996</v>
          </cell>
        </row>
        <row r="340">
          <cell r="B340" t="str">
            <v>医療，福祉</v>
          </cell>
          <cell r="C340">
            <v>141.30000000000001</v>
          </cell>
          <cell r="D340">
            <v>-4</v>
          </cell>
          <cell r="E340">
            <v>100.6</v>
          </cell>
          <cell r="F340">
            <v>0.1</v>
          </cell>
          <cell r="G340">
            <v>98.3</v>
          </cell>
          <cell r="H340">
            <v>0</v>
          </cell>
          <cell r="I340">
            <v>102.1</v>
          </cell>
          <cell r="J340">
            <v>-0.9</v>
          </cell>
          <cell r="K340">
            <v>102.4</v>
          </cell>
          <cell r="L340">
            <v>-0.8</v>
          </cell>
          <cell r="M340">
            <v>95.1</v>
          </cell>
          <cell r="N340">
            <v>-2.6</v>
          </cell>
          <cell r="O340">
            <v>102.6</v>
          </cell>
          <cell r="P340">
            <v>0.6</v>
          </cell>
          <cell r="Q340">
            <v>26.2</v>
          </cell>
          <cell r="R340">
            <v>0.9</v>
          </cell>
          <cell r="S340">
            <v>2.12</v>
          </cell>
          <cell r="T340">
            <v>-0.11</v>
          </cell>
          <cell r="U340">
            <v>1.55</v>
          </cell>
          <cell r="V340">
            <v>0.27</v>
          </cell>
          <cell r="W340">
            <v>134.6</v>
          </cell>
          <cell r="X340">
            <v>-7.1</v>
          </cell>
          <cell r="Y340">
            <v>95.8</v>
          </cell>
          <cell r="Z340">
            <v>-3.1</v>
          </cell>
          <cell r="AA340">
            <v>166.3</v>
          </cell>
          <cell r="AB340">
            <v>0.1</v>
          </cell>
          <cell r="AC340">
            <v>349.4</v>
          </cell>
          <cell r="AD340">
            <v>-9.3000000000000007</v>
          </cell>
        </row>
        <row r="341">
          <cell r="B341" t="str">
            <v>複合サービス事業</v>
          </cell>
          <cell r="C341">
            <v>124.5</v>
          </cell>
          <cell r="D341">
            <v>-30.6</v>
          </cell>
          <cell r="E341">
            <v>97.6</v>
          </cell>
          <cell r="F341">
            <v>2</v>
          </cell>
          <cell r="G341">
            <v>102</v>
          </cell>
          <cell r="H341">
            <v>4.5</v>
          </cell>
          <cell r="I341">
            <v>100.8</v>
          </cell>
          <cell r="J341">
            <v>-3</v>
          </cell>
          <cell r="K341">
            <v>103.4</v>
          </cell>
          <cell r="L341">
            <v>-2.5</v>
          </cell>
          <cell r="M341">
            <v>54.8</v>
          </cell>
          <cell r="N341">
            <v>-16.3</v>
          </cell>
          <cell r="O341">
            <v>102.4</v>
          </cell>
          <cell r="P341">
            <v>4.7</v>
          </cell>
          <cell r="Q341">
            <v>11.1</v>
          </cell>
          <cell r="R341">
            <v>1</v>
          </cell>
          <cell r="S341">
            <v>0.81</v>
          </cell>
          <cell r="T341">
            <v>0.65</v>
          </cell>
          <cell r="U341">
            <v>1.91</v>
          </cell>
          <cell r="V341">
            <v>1.04</v>
          </cell>
          <cell r="W341">
            <v>118.6</v>
          </cell>
          <cell r="X341">
            <v>-32.799999999999997</v>
          </cell>
          <cell r="Y341">
            <v>93</v>
          </cell>
          <cell r="Z341">
            <v>-1.3</v>
          </cell>
          <cell r="AA341">
            <v>23.6</v>
          </cell>
          <cell r="AB341">
            <v>-62.5</v>
          </cell>
          <cell r="AC341">
            <v>250.4</v>
          </cell>
          <cell r="AD341">
            <v>-56.2</v>
          </cell>
        </row>
        <row r="342">
          <cell r="B342" t="str">
            <v>サービス業（他に分類されないもの）</v>
          </cell>
          <cell r="C342">
            <v>106.6</v>
          </cell>
          <cell r="D342">
            <v>-4.5</v>
          </cell>
          <cell r="E342">
            <v>96.5</v>
          </cell>
          <cell r="F342">
            <v>0.2</v>
          </cell>
          <cell r="G342">
            <v>98.4</v>
          </cell>
          <cell r="H342">
            <v>0.6</v>
          </cell>
          <cell r="I342">
            <v>100.4</v>
          </cell>
          <cell r="J342">
            <v>-3.5</v>
          </cell>
          <cell r="K342">
            <v>101.5</v>
          </cell>
          <cell r="L342">
            <v>-3.8</v>
          </cell>
          <cell r="M342">
            <v>86.2</v>
          </cell>
          <cell r="N342">
            <v>2.6</v>
          </cell>
          <cell r="O342">
            <v>96.8</v>
          </cell>
          <cell r="P342">
            <v>-4</v>
          </cell>
          <cell r="Q342">
            <v>27.7</v>
          </cell>
          <cell r="R342">
            <v>4.5</v>
          </cell>
          <cell r="S342">
            <v>2.5099999999999998</v>
          </cell>
          <cell r="T342">
            <v>0.02</v>
          </cell>
          <cell r="U342">
            <v>3.49</v>
          </cell>
          <cell r="V342">
            <v>0.56999999999999995</v>
          </cell>
          <cell r="W342">
            <v>101.5</v>
          </cell>
          <cell r="X342">
            <v>-7.6</v>
          </cell>
          <cell r="Y342">
            <v>91.9</v>
          </cell>
          <cell r="Z342">
            <v>-3.1</v>
          </cell>
          <cell r="AA342">
            <v>75.3</v>
          </cell>
          <cell r="AB342">
            <v>-5.4</v>
          </cell>
          <cell r="AC342">
            <v>179.3</v>
          </cell>
          <cell r="AD342">
            <v>-19.399999999999999</v>
          </cell>
        </row>
        <row r="343">
          <cell r="B343" t="str">
            <v>食料品・たばこ</v>
          </cell>
          <cell r="C343">
            <v>101.5</v>
          </cell>
          <cell r="D343">
            <v>-7</v>
          </cell>
          <cell r="E343">
            <v>98.2</v>
          </cell>
          <cell r="F343">
            <v>-16.8</v>
          </cell>
          <cell r="G343">
            <v>98.8</v>
          </cell>
          <cell r="H343">
            <v>-18.3</v>
          </cell>
          <cell r="I343">
            <v>96.4</v>
          </cell>
          <cell r="J343">
            <v>-9.4</v>
          </cell>
          <cell r="K343">
            <v>98.2</v>
          </cell>
          <cell r="L343">
            <v>-9.3000000000000007</v>
          </cell>
          <cell r="M343">
            <v>71.7</v>
          </cell>
          <cell r="N343">
            <v>-11.6</v>
          </cell>
          <cell r="O343">
            <v>100.8</v>
          </cell>
          <cell r="P343">
            <v>1.1000000000000001</v>
          </cell>
          <cell r="Q343">
            <v>31.8</v>
          </cell>
          <cell r="R343">
            <v>4.2</v>
          </cell>
          <cell r="S343">
            <v>3.48</v>
          </cell>
          <cell r="T343">
            <v>0.31</v>
          </cell>
          <cell r="U343">
            <v>1.3</v>
          </cell>
          <cell r="V343">
            <v>0.21</v>
          </cell>
          <cell r="W343">
            <v>96.7</v>
          </cell>
          <cell r="X343">
            <v>-10</v>
          </cell>
          <cell r="Y343">
            <v>93.5</v>
          </cell>
          <cell r="Z343">
            <v>-19.5</v>
          </cell>
          <cell r="AA343">
            <v>90.5</v>
          </cell>
          <cell r="AB343">
            <v>17.8</v>
          </cell>
          <cell r="AC343">
            <v>89.2</v>
          </cell>
          <cell r="AD343">
            <v>92.2</v>
          </cell>
        </row>
        <row r="344">
          <cell r="B344" t="str">
            <v>繊維工業</v>
          </cell>
          <cell r="C344">
            <v>255</v>
          </cell>
          <cell r="D344">
            <v>-2.9</v>
          </cell>
          <cell r="E344">
            <v>143.9</v>
          </cell>
          <cell r="F344">
            <v>5.7</v>
          </cell>
          <cell r="G344">
            <v>132.1</v>
          </cell>
          <cell r="H344">
            <v>1.5</v>
          </cell>
          <cell r="I344">
            <v>103.6</v>
          </cell>
          <cell r="J344">
            <v>7.1</v>
          </cell>
          <cell r="K344">
            <v>100.1</v>
          </cell>
          <cell r="L344">
            <v>5.0999999999999996</v>
          </cell>
          <cell r="M344">
            <v>176.4</v>
          </cell>
          <cell r="N344">
            <v>36.5</v>
          </cell>
          <cell r="O344">
            <v>92.2</v>
          </cell>
          <cell r="P344">
            <v>17.3</v>
          </cell>
          <cell r="Q344">
            <v>13.6</v>
          </cell>
          <cell r="R344">
            <v>10.9</v>
          </cell>
          <cell r="S344">
            <v>1.02</v>
          </cell>
          <cell r="T344">
            <v>0.63</v>
          </cell>
          <cell r="U344">
            <v>1.1200000000000001</v>
          </cell>
          <cell r="V344">
            <v>0.05</v>
          </cell>
          <cell r="W344">
            <v>242.9</v>
          </cell>
          <cell r="X344">
            <v>-6.1</v>
          </cell>
          <cell r="Y344">
            <v>137</v>
          </cell>
          <cell r="Z344">
            <v>2.2000000000000002</v>
          </cell>
          <cell r="AA344">
            <v>398.7</v>
          </cell>
          <cell r="AB344">
            <v>50.6</v>
          </cell>
          <cell r="AC344">
            <v>872.6</v>
          </cell>
          <cell r="AD344">
            <v>-10.3</v>
          </cell>
        </row>
        <row r="345">
          <cell r="B345" t="str">
            <v>木材・木製品</v>
          </cell>
          <cell r="C345">
            <v>143.80000000000001</v>
          </cell>
          <cell r="D345">
            <v>20.2</v>
          </cell>
          <cell r="E345">
            <v>118.7</v>
          </cell>
          <cell r="F345">
            <v>-2.6</v>
          </cell>
          <cell r="G345">
            <v>125.7</v>
          </cell>
          <cell r="H345">
            <v>4.5999999999999996</v>
          </cell>
          <cell r="I345">
            <v>101</v>
          </cell>
          <cell r="J345">
            <v>-11.1</v>
          </cell>
          <cell r="K345">
            <v>103.2</v>
          </cell>
          <cell r="L345">
            <v>-7.7</v>
          </cell>
          <cell r="M345">
            <v>78.599999999999994</v>
          </cell>
          <cell r="N345">
            <v>-40.9</v>
          </cell>
          <cell r="O345">
            <v>101.3</v>
          </cell>
          <cell r="P345">
            <v>8.3000000000000007</v>
          </cell>
          <cell r="Q345">
            <v>21.2</v>
          </cell>
          <cell r="R345">
            <v>14.9</v>
          </cell>
          <cell r="S345">
            <v>2.77</v>
          </cell>
          <cell r="T345">
            <v>1.6</v>
          </cell>
          <cell r="U345">
            <v>2.4</v>
          </cell>
          <cell r="V345">
            <v>-0.88</v>
          </cell>
          <cell r="W345">
            <v>137</v>
          </cell>
          <cell r="X345">
            <v>16.399999999999999</v>
          </cell>
          <cell r="Y345">
            <v>113</v>
          </cell>
          <cell r="Z345">
            <v>-5.8</v>
          </cell>
          <cell r="AA345">
            <v>51.5</v>
          </cell>
          <cell r="AB345">
            <v>-62.6</v>
          </cell>
          <cell r="AC345">
            <v>221.7</v>
          </cell>
          <cell r="AD345">
            <v>179.9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75</v>
          </cell>
          <cell r="D347">
            <v>-46.1</v>
          </cell>
          <cell r="E347">
            <v>87.3</v>
          </cell>
          <cell r="F347">
            <v>-5.9</v>
          </cell>
          <cell r="G347">
            <v>94.9</v>
          </cell>
          <cell r="H347">
            <v>1.6</v>
          </cell>
          <cell r="I347">
            <v>114.1</v>
          </cell>
          <cell r="J347">
            <v>-3.6</v>
          </cell>
          <cell r="K347">
            <v>122.9</v>
          </cell>
          <cell r="L347">
            <v>0.5</v>
          </cell>
          <cell r="M347">
            <v>39.799999999999997</v>
          </cell>
          <cell r="N347">
            <v>-52.9</v>
          </cell>
          <cell r="O347">
            <v>120.1</v>
          </cell>
          <cell r="P347">
            <v>28.7</v>
          </cell>
          <cell r="Q347">
            <v>4.7</v>
          </cell>
          <cell r="R347">
            <v>4.4000000000000004</v>
          </cell>
          <cell r="S347">
            <v>1.67</v>
          </cell>
          <cell r="T347">
            <v>1.36</v>
          </cell>
          <cell r="U347">
            <v>1.79</v>
          </cell>
          <cell r="V347">
            <v>0.72</v>
          </cell>
          <cell r="W347">
            <v>71.400000000000006</v>
          </cell>
          <cell r="X347">
            <v>-47.9</v>
          </cell>
          <cell r="Y347">
            <v>83.1</v>
          </cell>
          <cell r="Z347">
            <v>-9</v>
          </cell>
          <cell r="AA347">
            <v>38.1</v>
          </cell>
          <cell r="AB347">
            <v>-57</v>
          </cell>
          <cell r="AC347">
            <v>15.5</v>
          </cell>
          <cell r="AD347">
            <v>-86.8</v>
          </cell>
        </row>
        <row r="348">
          <cell r="B348" t="str">
            <v>印刷・同関連業</v>
          </cell>
          <cell r="C348">
            <v>126.9</v>
          </cell>
          <cell r="D348">
            <v>-49.2</v>
          </cell>
          <cell r="E348">
            <v>99.7</v>
          </cell>
          <cell r="F348">
            <v>-23.7</v>
          </cell>
          <cell r="G348">
            <v>96.7</v>
          </cell>
          <cell r="H348">
            <v>-21.8</v>
          </cell>
          <cell r="I348">
            <v>100.1</v>
          </cell>
          <cell r="J348">
            <v>7.6</v>
          </cell>
          <cell r="K348">
            <v>101.1</v>
          </cell>
          <cell r="L348">
            <v>7.2</v>
          </cell>
          <cell r="M348">
            <v>79.2</v>
          </cell>
          <cell r="N348">
            <v>21.3</v>
          </cell>
          <cell r="O348">
            <v>102.8</v>
          </cell>
          <cell r="P348">
            <v>3.9</v>
          </cell>
          <cell r="Q348">
            <v>22.2</v>
          </cell>
          <cell r="R348">
            <v>13</v>
          </cell>
          <cell r="S348">
            <v>0.66</v>
          </cell>
          <cell r="T348">
            <v>0.43</v>
          </cell>
          <cell r="U348">
            <v>0.44</v>
          </cell>
          <cell r="V348">
            <v>0.44</v>
          </cell>
          <cell r="W348">
            <v>120.9</v>
          </cell>
          <cell r="X348">
            <v>-50.9</v>
          </cell>
          <cell r="Y348">
            <v>95</v>
          </cell>
          <cell r="Z348">
            <v>-26.1</v>
          </cell>
          <cell r="AA348">
            <v>161.80000000000001</v>
          </cell>
          <cell r="AB348">
            <v>-40.9</v>
          </cell>
          <cell r="AC348">
            <v>137.6</v>
          </cell>
          <cell r="AD348">
            <v>-72.599999999999994</v>
          </cell>
        </row>
        <row r="349">
          <cell r="B349" t="str">
            <v>化学、石油・石炭</v>
          </cell>
          <cell r="C349">
            <v>197.5</v>
          </cell>
          <cell r="D349">
            <v>-11.1</v>
          </cell>
          <cell r="E349">
            <v>117</v>
          </cell>
          <cell r="F349">
            <v>4.5</v>
          </cell>
          <cell r="G349">
            <v>118.2</v>
          </cell>
          <cell r="H349">
            <v>8.1999999999999993</v>
          </cell>
          <cell r="I349">
            <v>105.9</v>
          </cell>
          <cell r="J349">
            <v>-1.2</v>
          </cell>
          <cell r="K349">
            <v>105.6</v>
          </cell>
          <cell r="L349">
            <v>0.9</v>
          </cell>
          <cell r="M349">
            <v>108.9</v>
          </cell>
          <cell r="N349">
            <v>-16</v>
          </cell>
          <cell r="O349">
            <v>100.6</v>
          </cell>
          <cell r="P349">
            <v>-5.2</v>
          </cell>
          <cell r="Q349">
            <v>1.6</v>
          </cell>
          <cell r="R349">
            <v>0.2</v>
          </cell>
          <cell r="S349">
            <v>1.05</v>
          </cell>
          <cell r="T349">
            <v>0.17</v>
          </cell>
          <cell r="U349">
            <v>0.62</v>
          </cell>
          <cell r="V349">
            <v>-0.04</v>
          </cell>
          <cell r="W349">
            <v>188.1</v>
          </cell>
          <cell r="X349">
            <v>-14</v>
          </cell>
          <cell r="Y349">
            <v>111.4</v>
          </cell>
          <cell r="Z349">
            <v>1.1000000000000001</v>
          </cell>
          <cell r="AA349">
            <v>109.7</v>
          </cell>
          <cell r="AB349">
            <v>-15.1</v>
          </cell>
          <cell r="AC349">
            <v>265.8</v>
          </cell>
          <cell r="AD349">
            <v>-20.9</v>
          </cell>
        </row>
        <row r="350">
          <cell r="B350" t="str">
            <v>プラスチック製品</v>
          </cell>
          <cell r="C350">
            <v>188.8</v>
          </cell>
          <cell r="D350">
            <v>-4.0999999999999996</v>
          </cell>
          <cell r="E350">
            <v>114.2</v>
          </cell>
          <cell r="F350">
            <v>-7.5</v>
          </cell>
          <cell r="G350">
            <v>110.1</v>
          </cell>
          <cell r="H350">
            <v>-5</v>
          </cell>
          <cell r="I350">
            <v>106.9</v>
          </cell>
          <cell r="J350">
            <v>-8.1999999999999993</v>
          </cell>
          <cell r="K350">
            <v>105.4</v>
          </cell>
          <cell r="L350">
            <v>-7.2</v>
          </cell>
          <cell r="M350">
            <v>129.5</v>
          </cell>
          <cell r="N350">
            <v>-19.600000000000001</v>
          </cell>
          <cell r="O350">
            <v>260.2</v>
          </cell>
          <cell r="P350">
            <v>-32.5</v>
          </cell>
          <cell r="Q350">
            <v>22.5</v>
          </cell>
          <cell r="R350">
            <v>18.899999999999999</v>
          </cell>
          <cell r="S350">
            <v>1.66</v>
          </cell>
          <cell r="T350">
            <v>1.48</v>
          </cell>
          <cell r="U350">
            <v>0.94</v>
          </cell>
          <cell r="V350">
            <v>-0.24</v>
          </cell>
          <cell r="W350">
            <v>179.8</v>
          </cell>
          <cell r="X350">
            <v>-7.2</v>
          </cell>
          <cell r="Y350">
            <v>108.8</v>
          </cell>
          <cell r="Z350">
            <v>-10.5</v>
          </cell>
          <cell r="AA350">
            <v>165.6</v>
          </cell>
          <cell r="AB350">
            <v>-24</v>
          </cell>
          <cell r="AC350">
            <v>310.3</v>
          </cell>
          <cell r="AD350">
            <v>0.3</v>
          </cell>
        </row>
        <row r="351">
          <cell r="B351" t="str">
            <v>ゴム製品</v>
          </cell>
          <cell r="C351">
            <v>236.8</v>
          </cell>
          <cell r="D351">
            <v>8.3000000000000007</v>
          </cell>
          <cell r="E351">
            <v>119.5</v>
          </cell>
          <cell r="F351">
            <v>4.2</v>
          </cell>
          <cell r="G351">
            <v>114.2</v>
          </cell>
          <cell r="H351">
            <v>2.9</v>
          </cell>
          <cell r="I351">
            <v>108.6</v>
          </cell>
          <cell r="J351">
            <v>-0.3</v>
          </cell>
          <cell r="K351">
            <v>105.6</v>
          </cell>
          <cell r="L351">
            <v>-0.8</v>
          </cell>
          <cell r="M351">
            <v>141</v>
          </cell>
          <cell r="N351">
            <v>3.8</v>
          </cell>
          <cell r="O351">
            <v>97.2</v>
          </cell>
          <cell r="P351">
            <v>-0.6</v>
          </cell>
          <cell r="Q351">
            <v>1.4</v>
          </cell>
          <cell r="R351">
            <v>-0.5</v>
          </cell>
          <cell r="S351">
            <v>0.24</v>
          </cell>
          <cell r="T351">
            <v>0.14000000000000001</v>
          </cell>
          <cell r="U351">
            <v>0.63</v>
          </cell>
          <cell r="V351">
            <v>0.1</v>
          </cell>
          <cell r="W351">
            <v>225.5</v>
          </cell>
          <cell r="X351">
            <v>4.7</v>
          </cell>
          <cell r="Y351">
            <v>113.8</v>
          </cell>
          <cell r="Z351">
            <v>0.8</v>
          </cell>
          <cell r="AA351">
            <v>150.30000000000001</v>
          </cell>
          <cell r="AB351">
            <v>10.1</v>
          </cell>
          <cell r="AC351">
            <v>430.6</v>
          </cell>
          <cell r="AD351">
            <v>11.2</v>
          </cell>
        </row>
        <row r="352">
          <cell r="B352" t="str">
            <v>窯業・土石製品</v>
          </cell>
          <cell r="C352">
            <v>115.3</v>
          </cell>
          <cell r="D352">
            <v>7</v>
          </cell>
          <cell r="E352">
            <v>118.4</v>
          </cell>
          <cell r="F352">
            <v>3.1</v>
          </cell>
          <cell r="G352">
            <v>117.2</v>
          </cell>
          <cell r="H352">
            <v>1</v>
          </cell>
          <cell r="I352">
            <v>107.9</v>
          </cell>
          <cell r="J352">
            <v>7.7</v>
          </cell>
          <cell r="K352">
            <v>106.3</v>
          </cell>
          <cell r="L352">
            <v>4.7</v>
          </cell>
          <cell r="M352">
            <v>144.1</v>
          </cell>
          <cell r="N352">
            <v>99.9</v>
          </cell>
          <cell r="O352">
            <v>98.5</v>
          </cell>
          <cell r="P352">
            <v>1.5</v>
          </cell>
          <cell r="Q352">
            <v>2.6</v>
          </cell>
          <cell r="R352">
            <v>-3</v>
          </cell>
          <cell r="S352">
            <v>0</v>
          </cell>
          <cell r="T352">
            <v>-0.22</v>
          </cell>
          <cell r="U352">
            <v>0</v>
          </cell>
          <cell r="V352">
            <v>-0.17</v>
          </cell>
          <cell r="W352">
            <v>109.8</v>
          </cell>
          <cell r="X352">
            <v>3.5</v>
          </cell>
          <cell r="Y352">
            <v>112.8</v>
          </cell>
          <cell r="Z352">
            <v>-0.2</v>
          </cell>
          <cell r="AA352">
            <v>142.9</v>
          </cell>
          <cell r="AB352">
            <v>57</v>
          </cell>
          <cell r="AC352">
            <v>62.7</v>
          </cell>
          <cell r="AD352">
            <v>57.1</v>
          </cell>
        </row>
        <row r="353">
          <cell r="B353" t="str">
            <v>鉄鋼業</v>
          </cell>
          <cell r="C353">
            <v>231.7</v>
          </cell>
          <cell r="D353">
            <v>73.2</v>
          </cell>
          <cell r="E353">
            <v>156.5</v>
          </cell>
          <cell r="F353">
            <v>8.8000000000000007</v>
          </cell>
          <cell r="G353">
            <v>133.19999999999999</v>
          </cell>
          <cell r="H353">
            <v>8.6999999999999993</v>
          </cell>
          <cell r="I353">
            <v>115.8</v>
          </cell>
          <cell r="J353">
            <v>-5.0999999999999996</v>
          </cell>
          <cell r="K353">
            <v>103.5</v>
          </cell>
          <cell r="L353">
            <v>-4.5999999999999996</v>
          </cell>
          <cell r="M353">
            <v>1990</v>
          </cell>
          <cell r="N353">
            <v>-8.6999999999999993</v>
          </cell>
          <cell r="O353">
            <v>337.9</v>
          </cell>
          <cell r="P353">
            <v>1.6</v>
          </cell>
          <cell r="Q353">
            <v>10</v>
          </cell>
          <cell r="R353">
            <v>-0.1</v>
          </cell>
          <cell r="S353">
            <v>0</v>
          </cell>
          <cell r="T353">
            <v>-0.64</v>
          </cell>
          <cell r="U353">
            <v>0</v>
          </cell>
          <cell r="V353">
            <v>0</v>
          </cell>
          <cell r="W353">
            <v>220.7</v>
          </cell>
          <cell r="X353">
            <v>67.599999999999994</v>
          </cell>
          <cell r="Y353">
            <v>149</v>
          </cell>
          <cell r="Z353">
            <v>5.3</v>
          </cell>
          <cell r="AA353">
            <v>4754.8</v>
          </cell>
          <cell r="AB353">
            <v>9.6</v>
          </cell>
          <cell r="AC353">
            <v>621.20000000000005</v>
          </cell>
          <cell r="AD353">
            <v>0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80.3</v>
          </cell>
          <cell r="D355">
            <v>5.9</v>
          </cell>
          <cell r="E355">
            <v>89.3</v>
          </cell>
          <cell r="F355">
            <v>5.8</v>
          </cell>
          <cell r="G355">
            <v>92.3</v>
          </cell>
          <cell r="H355">
            <v>13.5</v>
          </cell>
          <cell r="I355">
            <v>96.8</v>
          </cell>
          <cell r="J355">
            <v>-3.3</v>
          </cell>
          <cell r="K355">
            <v>99.5</v>
          </cell>
          <cell r="L355">
            <v>0.1</v>
          </cell>
          <cell r="M355">
            <v>60.8</v>
          </cell>
          <cell r="N355">
            <v>-43.4</v>
          </cell>
          <cell r="O355">
            <v>275.89999999999998</v>
          </cell>
          <cell r="P355">
            <v>0.8</v>
          </cell>
          <cell r="Q355">
            <v>20.5</v>
          </cell>
          <cell r="R355">
            <v>-2.9</v>
          </cell>
          <cell r="S355">
            <v>0.54</v>
          </cell>
          <cell r="T355">
            <v>-0.55000000000000004</v>
          </cell>
          <cell r="U355">
            <v>1.18</v>
          </cell>
          <cell r="V355">
            <v>-0.06</v>
          </cell>
          <cell r="W355">
            <v>76.5</v>
          </cell>
          <cell r="X355">
            <v>2.5</v>
          </cell>
          <cell r="Y355">
            <v>85</v>
          </cell>
          <cell r="Z355">
            <v>2.2999999999999998</v>
          </cell>
          <cell r="AA355">
            <v>33.200000000000003</v>
          </cell>
          <cell r="AB355">
            <v>-76.599999999999994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168.4</v>
          </cell>
          <cell r="D358">
            <v>41.5</v>
          </cell>
          <cell r="E358">
            <v>114.7</v>
          </cell>
          <cell r="F358">
            <v>9.4</v>
          </cell>
          <cell r="G358">
            <v>115</v>
          </cell>
          <cell r="H358">
            <v>13.4</v>
          </cell>
          <cell r="I358">
            <v>103.8</v>
          </cell>
          <cell r="J358">
            <v>-7.3</v>
          </cell>
          <cell r="K358">
            <v>103.8</v>
          </cell>
          <cell r="L358">
            <v>-3.8</v>
          </cell>
          <cell r="M358">
            <v>103.7</v>
          </cell>
          <cell r="N358">
            <v>-44</v>
          </cell>
          <cell r="O358">
            <v>213.1</v>
          </cell>
          <cell r="P358">
            <v>-0.5</v>
          </cell>
          <cell r="Q358">
            <v>2.4</v>
          </cell>
          <cell r="R358">
            <v>-1.1000000000000001</v>
          </cell>
          <cell r="S358">
            <v>0.83</v>
          </cell>
          <cell r="T358">
            <v>0.01</v>
          </cell>
          <cell r="U358">
            <v>0.06</v>
          </cell>
          <cell r="V358">
            <v>-0.49</v>
          </cell>
          <cell r="W358">
            <v>160.4</v>
          </cell>
          <cell r="X358">
            <v>37</v>
          </cell>
          <cell r="Y358">
            <v>109.2</v>
          </cell>
          <cell r="Z358">
            <v>5.9</v>
          </cell>
          <cell r="AA358">
            <v>110.9</v>
          </cell>
          <cell r="AB358">
            <v>-22.3</v>
          </cell>
          <cell r="AC358">
            <v>103.7</v>
          </cell>
          <cell r="AD358">
            <v>125.4</v>
          </cell>
        </row>
        <row r="359">
          <cell r="B359" t="str">
            <v>電子・デバイス</v>
          </cell>
          <cell r="C359">
            <v>136.1</v>
          </cell>
          <cell r="D359">
            <v>-11</v>
          </cell>
          <cell r="E359">
            <v>84.9</v>
          </cell>
          <cell r="F359">
            <v>-1.8</v>
          </cell>
          <cell r="G359">
            <v>84.9</v>
          </cell>
          <cell r="H359">
            <v>2.5</v>
          </cell>
          <cell r="I359">
            <v>97.8</v>
          </cell>
          <cell r="J359">
            <v>-7</v>
          </cell>
          <cell r="K359">
            <v>99.3</v>
          </cell>
          <cell r="L359">
            <v>-4</v>
          </cell>
          <cell r="M359">
            <v>83</v>
          </cell>
          <cell r="N359">
            <v>-32.6</v>
          </cell>
          <cell r="O359">
            <v>75.2</v>
          </cell>
          <cell r="P359">
            <v>-1.3</v>
          </cell>
          <cell r="Q359">
            <v>6.2</v>
          </cell>
          <cell r="R359">
            <v>1.8</v>
          </cell>
          <cell r="S359">
            <v>0.35</v>
          </cell>
          <cell r="T359">
            <v>-0.34</v>
          </cell>
          <cell r="U359">
            <v>0.56000000000000005</v>
          </cell>
          <cell r="V359">
            <v>-0.19</v>
          </cell>
          <cell r="W359">
            <v>129.6</v>
          </cell>
          <cell r="X359">
            <v>-13.9</v>
          </cell>
          <cell r="Y359">
            <v>80.900000000000006</v>
          </cell>
          <cell r="Z359">
            <v>-4.9000000000000004</v>
          </cell>
          <cell r="AA359">
            <v>84.7</v>
          </cell>
          <cell r="AB359">
            <v>-27.9</v>
          </cell>
          <cell r="AC359">
            <v>327.3</v>
          </cell>
          <cell r="AD359">
            <v>-20</v>
          </cell>
        </row>
        <row r="360">
          <cell r="B360" t="str">
            <v>電気機械器具</v>
          </cell>
          <cell r="C360">
            <v>152.30000000000001</v>
          </cell>
          <cell r="D360">
            <v>-6.7</v>
          </cell>
          <cell r="E360">
            <v>148.30000000000001</v>
          </cell>
          <cell r="F360">
            <v>-3</v>
          </cell>
          <cell r="G360">
            <v>146.1</v>
          </cell>
          <cell r="H360">
            <v>-2.2999999999999998</v>
          </cell>
          <cell r="I360">
            <v>118.2</v>
          </cell>
          <cell r="J360">
            <v>-2.5</v>
          </cell>
          <cell r="K360">
            <v>118.4</v>
          </cell>
          <cell r="L360">
            <v>-0.2</v>
          </cell>
          <cell r="M360">
            <v>112.3</v>
          </cell>
          <cell r="N360">
            <v>-39</v>
          </cell>
          <cell r="O360">
            <v>73.7</v>
          </cell>
          <cell r="P360">
            <v>-21.3</v>
          </cell>
          <cell r="Q360">
            <v>3.9</v>
          </cell>
          <cell r="R360">
            <v>0.4</v>
          </cell>
          <cell r="S360">
            <v>0.28999999999999998</v>
          </cell>
          <cell r="T360">
            <v>-0.02</v>
          </cell>
          <cell r="U360">
            <v>0.39</v>
          </cell>
          <cell r="V360">
            <v>-7.0000000000000007E-2</v>
          </cell>
          <cell r="W360">
            <v>145</v>
          </cell>
          <cell r="X360">
            <v>-9.8000000000000007</v>
          </cell>
          <cell r="Y360">
            <v>141.19999999999999</v>
          </cell>
          <cell r="Z360">
            <v>-6.2</v>
          </cell>
          <cell r="AA360">
            <v>228.9</v>
          </cell>
          <cell r="AB360">
            <v>-16.3</v>
          </cell>
          <cell r="AC360">
            <v>63.6</v>
          </cell>
          <cell r="AD360">
            <v>-27.6</v>
          </cell>
        </row>
        <row r="361">
          <cell r="B361" t="str">
            <v>情報通信機械器具</v>
          </cell>
          <cell r="C361">
            <v>139.30000000000001</v>
          </cell>
          <cell r="D361">
            <v>1.7</v>
          </cell>
          <cell r="E361">
            <v>107.8</v>
          </cell>
          <cell r="F361">
            <v>6.7</v>
          </cell>
          <cell r="G361">
            <v>103.3</v>
          </cell>
          <cell r="H361">
            <v>6.7</v>
          </cell>
          <cell r="I361">
            <v>115.7</v>
          </cell>
          <cell r="J361">
            <v>1.8</v>
          </cell>
          <cell r="K361">
            <v>116</v>
          </cell>
          <cell r="L361">
            <v>2.8</v>
          </cell>
          <cell r="M361">
            <v>111.1</v>
          </cell>
          <cell r="N361">
            <v>-15.1</v>
          </cell>
          <cell r="O361">
            <v>16.7</v>
          </cell>
          <cell r="P361">
            <v>-8.1999999999999993</v>
          </cell>
          <cell r="Q361">
            <v>6.4</v>
          </cell>
          <cell r="R361">
            <v>-2.4</v>
          </cell>
          <cell r="S361">
            <v>0.78</v>
          </cell>
          <cell r="T361">
            <v>-2.25</v>
          </cell>
          <cell r="U361">
            <v>3.13</v>
          </cell>
          <cell r="V361">
            <v>3.13</v>
          </cell>
          <cell r="W361">
            <v>132.69999999999999</v>
          </cell>
          <cell r="X361">
            <v>-1.6</v>
          </cell>
          <cell r="Y361">
            <v>102.7</v>
          </cell>
          <cell r="Z361">
            <v>3.3</v>
          </cell>
          <cell r="AA361">
            <v>198.5</v>
          </cell>
          <cell r="AB361">
            <v>5.7</v>
          </cell>
          <cell r="AC361">
            <v>367</v>
          </cell>
          <cell r="AD361">
            <v>-7.7</v>
          </cell>
        </row>
        <row r="362">
          <cell r="B362" t="str">
            <v>輸送用機械器具</v>
          </cell>
          <cell r="C362">
            <v>174.8</v>
          </cell>
          <cell r="D362">
            <v>11.1</v>
          </cell>
          <cell r="E362">
            <v>125.3</v>
          </cell>
          <cell r="F362">
            <v>6.8</v>
          </cell>
          <cell r="G362">
            <v>118.4</v>
          </cell>
          <cell r="H362">
            <v>4</v>
          </cell>
          <cell r="I362">
            <v>119.8</v>
          </cell>
          <cell r="J362">
            <v>5.3</v>
          </cell>
          <cell r="K362">
            <v>114.3</v>
          </cell>
          <cell r="L362">
            <v>1.6</v>
          </cell>
          <cell r="M362">
            <v>189</v>
          </cell>
          <cell r="N362">
            <v>46.1</v>
          </cell>
          <cell r="O362">
            <v>72.099999999999994</v>
          </cell>
          <cell r="P362">
            <v>-4</v>
          </cell>
          <cell r="Q362">
            <v>0.4</v>
          </cell>
          <cell r="R362">
            <v>-0.4</v>
          </cell>
          <cell r="S362">
            <v>0.42</v>
          </cell>
          <cell r="T362">
            <v>-0.65</v>
          </cell>
          <cell r="U362">
            <v>1.72</v>
          </cell>
          <cell r="V362">
            <v>-0.99</v>
          </cell>
          <cell r="W362">
            <v>166.5</v>
          </cell>
          <cell r="X362">
            <v>7.6</v>
          </cell>
          <cell r="Y362">
            <v>119.3</v>
          </cell>
          <cell r="Z362">
            <v>3.3</v>
          </cell>
          <cell r="AA362">
            <v>233.3</v>
          </cell>
          <cell r="AB362">
            <v>34.700000000000003</v>
          </cell>
          <cell r="AC362">
            <v>115.2</v>
          </cell>
          <cell r="AD362">
            <v>17.100000000000001</v>
          </cell>
        </row>
        <row r="363">
          <cell r="B363" t="str">
            <v>その他の製造業</v>
          </cell>
          <cell r="C363">
            <v>149.80000000000001</v>
          </cell>
          <cell r="D363">
            <v>43.9</v>
          </cell>
          <cell r="E363">
            <v>127.8</v>
          </cell>
          <cell r="F363">
            <v>16.7</v>
          </cell>
          <cell r="G363">
            <v>127.1</v>
          </cell>
          <cell r="H363">
            <v>24.6</v>
          </cell>
          <cell r="I363">
            <v>118.5</v>
          </cell>
          <cell r="J363">
            <v>-0.3</v>
          </cell>
          <cell r="K363">
            <v>116.1</v>
          </cell>
          <cell r="L363">
            <v>3.8</v>
          </cell>
          <cell r="M363">
            <v>150.5</v>
          </cell>
          <cell r="N363">
            <v>-29.9</v>
          </cell>
          <cell r="O363">
            <v>75.5</v>
          </cell>
          <cell r="P363">
            <v>-42.7</v>
          </cell>
          <cell r="Q363">
            <v>5.5</v>
          </cell>
          <cell r="R363">
            <v>-3.7</v>
          </cell>
          <cell r="S363">
            <v>1.02</v>
          </cell>
          <cell r="T363">
            <v>-2.54</v>
          </cell>
          <cell r="U363">
            <v>1.23</v>
          </cell>
          <cell r="V363">
            <v>-4.7300000000000004</v>
          </cell>
          <cell r="W363">
            <v>142.69999999999999</v>
          </cell>
          <cell r="X363">
            <v>39.200000000000003</v>
          </cell>
          <cell r="Y363">
            <v>121.7</v>
          </cell>
          <cell r="Z363">
            <v>12.9</v>
          </cell>
          <cell r="AA363">
            <v>137</v>
          </cell>
          <cell r="AB363">
            <v>-36.4</v>
          </cell>
          <cell r="AC363">
            <v>142.80000000000001</v>
          </cell>
          <cell r="AD363">
            <v>306.8</v>
          </cell>
        </row>
        <row r="364">
          <cell r="B364" t="str">
            <v>Ｅ一括分１</v>
          </cell>
          <cell r="C364">
            <v>194.1</v>
          </cell>
          <cell r="D364">
            <v>2.6</v>
          </cell>
          <cell r="E364">
            <v>115.2</v>
          </cell>
          <cell r="F364">
            <v>15.2</v>
          </cell>
          <cell r="G364">
            <v>107.2</v>
          </cell>
          <cell r="H364">
            <v>15.3</v>
          </cell>
          <cell r="I364">
            <v>112.7</v>
          </cell>
          <cell r="J364">
            <v>0.4</v>
          </cell>
          <cell r="K364">
            <v>108.6</v>
          </cell>
          <cell r="L364">
            <v>-0.7</v>
          </cell>
          <cell r="M364">
            <v>189.9</v>
          </cell>
          <cell r="N364">
            <v>13.6</v>
          </cell>
          <cell r="O364">
            <v>111.9</v>
          </cell>
          <cell r="P364">
            <v>44.6</v>
          </cell>
          <cell r="Q364">
            <v>1.7</v>
          </cell>
          <cell r="R364">
            <v>0</v>
          </cell>
          <cell r="S364">
            <v>0.72</v>
          </cell>
          <cell r="T364">
            <v>0.14000000000000001</v>
          </cell>
          <cell r="U364">
            <v>0.48</v>
          </cell>
          <cell r="V364">
            <v>-0.1</v>
          </cell>
          <cell r="W364">
            <v>184.9</v>
          </cell>
          <cell r="X364">
            <v>-0.6</v>
          </cell>
          <cell r="Y364">
            <v>109.7</v>
          </cell>
          <cell r="Z364">
            <v>11.5</v>
          </cell>
          <cell r="AA364">
            <v>260</v>
          </cell>
          <cell r="AB364">
            <v>15</v>
          </cell>
          <cell r="AC364">
            <v>670.7</v>
          </cell>
          <cell r="AD364">
            <v>-8.1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104.6</v>
          </cell>
          <cell r="D367">
            <v>-38.700000000000003</v>
          </cell>
          <cell r="E367">
            <v>119.3</v>
          </cell>
          <cell r="F367">
            <v>6.4</v>
          </cell>
          <cell r="G367">
            <v>118.2</v>
          </cell>
          <cell r="H367">
            <v>4.7</v>
          </cell>
          <cell r="I367">
            <v>107.3</v>
          </cell>
          <cell r="J367">
            <v>10.4</v>
          </cell>
          <cell r="K367">
            <v>106.8</v>
          </cell>
          <cell r="L367">
            <v>7.3</v>
          </cell>
          <cell r="M367">
            <v>117.3</v>
          </cell>
          <cell r="N367">
            <v>137.9</v>
          </cell>
          <cell r="O367">
            <v>87.8</v>
          </cell>
          <cell r="P367">
            <v>-5.6</v>
          </cell>
          <cell r="Q367">
            <v>10.8</v>
          </cell>
          <cell r="R367">
            <v>-3.8</v>
          </cell>
          <cell r="S367">
            <v>3.89</v>
          </cell>
          <cell r="T367">
            <v>3.67</v>
          </cell>
          <cell r="U367">
            <v>1.39</v>
          </cell>
          <cell r="V367">
            <v>0.83</v>
          </cell>
          <cell r="W367">
            <v>99.6</v>
          </cell>
          <cell r="X367">
            <v>-40.700000000000003</v>
          </cell>
          <cell r="Y367">
            <v>113.6</v>
          </cell>
          <cell r="Z367">
            <v>3</v>
          </cell>
          <cell r="AA367">
            <v>152.4</v>
          </cell>
          <cell r="AB367">
            <v>74.400000000000006</v>
          </cell>
          <cell r="AC367">
            <v>5.7</v>
          </cell>
          <cell r="AD367">
            <v>-98.9</v>
          </cell>
        </row>
        <row r="368">
          <cell r="B368" t="str">
            <v>小売業</v>
          </cell>
          <cell r="C368">
            <v>108.5</v>
          </cell>
          <cell r="D368">
            <v>-14.6</v>
          </cell>
          <cell r="E368">
            <v>101.7</v>
          </cell>
          <cell r="F368">
            <v>-5.4</v>
          </cell>
          <cell r="G368">
            <v>101.6</v>
          </cell>
          <cell r="H368">
            <v>-5.8</v>
          </cell>
          <cell r="I368">
            <v>95.4</v>
          </cell>
          <cell r="J368">
            <v>-5.6</v>
          </cell>
          <cell r="K368">
            <v>94.6</v>
          </cell>
          <cell r="L368">
            <v>-6.3</v>
          </cell>
          <cell r="M368">
            <v>110.4</v>
          </cell>
          <cell r="N368">
            <v>7.2</v>
          </cell>
          <cell r="O368">
            <v>109.7</v>
          </cell>
          <cell r="P368">
            <v>4.5</v>
          </cell>
          <cell r="Q368">
            <v>56.4</v>
          </cell>
          <cell r="R368">
            <v>5.9</v>
          </cell>
          <cell r="S368">
            <v>4.2699999999999996</v>
          </cell>
          <cell r="T368">
            <v>1.18</v>
          </cell>
          <cell r="U368">
            <v>2.42</v>
          </cell>
          <cell r="V368">
            <v>0.87</v>
          </cell>
          <cell r="W368">
            <v>103.3</v>
          </cell>
          <cell r="X368">
            <v>-17.399999999999999</v>
          </cell>
          <cell r="Y368">
            <v>96.9</v>
          </cell>
          <cell r="Z368">
            <v>-8.4</v>
          </cell>
          <cell r="AA368">
            <v>103.4</v>
          </cell>
          <cell r="AB368">
            <v>0.1</v>
          </cell>
          <cell r="AC368">
            <v>182</v>
          </cell>
          <cell r="AD368">
            <v>-46.3</v>
          </cell>
        </row>
        <row r="369">
          <cell r="B369" t="str">
            <v>宿泊業</v>
          </cell>
          <cell r="C369">
            <v>86.6</v>
          </cell>
          <cell r="D369">
            <v>-8</v>
          </cell>
          <cell r="E369">
            <v>92.1</v>
          </cell>
          <cell r="F369">
            <v>-4.7</v>
          </cell>
          <cell r="G369">
            <v>91.4</v>
          </cell>
          <cell r="H369">
            <v>-5.9</v>
          </cell>
          <cell r="I369">
            <v>99.9</v>
          </cell>
          <cell r="J369">
            <v>-1.2</v>
          </cell>
          <cell r="K369">
            <v>97.1</v>
          </cell>
          <cell r="L369">
            <v>-2.2000000000000002</v>
          </cell>
          <cell r="M369">
            <v>176.7</v>
          </cell>
          <cell r="N369">
            <v>18.8</v>
          </cell>
          <cell r="O369">
            <v>95.9</v>
          </cell>
          <cell r="P369">
            <v>35.299999999999997</v>
          </cell>
          <cell r="Q369">
            <v>52</v>
          </cell>
          <cell r="R369">
            <v>-9.1</v>
          </cell>
          <cell r="S369">
            <v>7.4</v>
          </cell>
          <cell r="T369">
            <v>5.77</v>
          </cell>
          <cell r="U369">
            <v>4.2699999999999996</v>
          </cell>
          <cell r="V369">
            <v>1.71</v>
          </cell>
          <cell r="W369">
            <v>82.5</v>
          </cell>
          <cell r="X369">
            <v>-10.9</v>
          </cell>
          <cell r="Y369">
            <v>87.7</v>
          </cell>
          <cell r="Z369">
            <v>-7.8</v>
          </cell>
          <cell r="AA369">
            <v>108.9</v>
          </cell>
          <cell r="AB369">
            <v>28.9</v>
          </cell>
          <cell r="AC369">
            <v>0.1</v>
          </cell>
          <cell r="AD369">
            <v>-99.4</v>
          </cell>
        </row>
        <row r="370">
          <cell r="B370" t="str">
            <v>Ｍ一括分</v>
          </cell>
          <cell r="C370">
            <v>97.7</v>
          </cell>
          <cell r="D370">
            <v>-21.7</v>
          </cell>
          <cell r="E370">
            <v>99.3</v>
          </cell>
          <cell r="F370">
            <v>-22</v>
          </cell>
          <cell r="G370">
            <v>97.7</v>
          </cell>
          <cell r="H370">
            <v>-25.5</v>
          </cell>
          <cell r="I370">
            <v>96.7</v>
          </cell>
          <cell r="J370">
            <v>-21.3</v>
          </cell>
          <cell r="K370">
            <v>96.6</v>
          </cell>
          <cell r="L370">
            <v>-23.2</v>
          </cell>
          <cell r="M370">
            <v>100</v>
          </cell>
          <cell r="N370">
            <v>93.8</v>
          </cell>
          <cell r="O370">
            <v>116.3</v>
          </cell>
          <cell r="P370">
            <v>24.9</v>
          </cell>
          <cell r="Q370">
            <v>91.7</v>
          </cell>
          <cell r="R370">
            <v>15.1</v>
          </cell>
          <cell r="S370">
            <v>9.35</v>
          </cell>
          <cell r="T370">
            <v>3.76</v>
          </cell>
          <cell r="U370">
            <v>2.66</v>
          </cell>
          <cell r="V370">
            <v>0.6</v>
          </cell>
          <cell r="W370">
            <v>93</v>
          </cell>
          <cell r="X370">
            <v>-24.3</v>
          </cell>
          <cell r="Y370">
            <v>94.6</v>
          </cell>
          <cell r="Z370">
            <v>-24.5</v>
          </cell>
          <cell r="AA370">
            <v>137.9</v>
          </cell>
          <cell r="AB370">
            <v>274.7</v>
          </cell>
          <cell r="AC370">
            <v>12.5</v>
          </cell>
          <cell r="AD370">
            <v>941.7</v>
          </cell>
        </row>
        <row r="371">
          <cell r="B371" t="str">
            <v>医療業</v>
          </cell>
          <cell r="C371">
            <v>124.1</v>
          </cell>
          <cell r="D371">
            <v>-0.4</v>
          </cell>
          <cell r="E371">
            <v>92.3</v>
          </cell>
          <cell r="F371">
            <v>2.7</v>
          </cell>
          <cell r="G371">
            <v>90.4</v>
          </cell>
          <cell r="H371">
            <v>4.9000000000000004</v>
          </cell>
          <cell r="I371">
            <v>97.9</v>
          </cell>
          <cell r="J371">
            <v>2.2000000000000002</v>
          </cell>
          <cell r="K371">
            <v>97.6</v>
          </cell>
          <cell r="L371">
            <v>1.9</v>
          </cell>
          <cell r="M371">
            <v>108.5</v>
          </cell>
          <cell r="N371">
            <v>13.4</v>
          </cell>
          <cell r="O371">
            <v>100.7</v>
          </cell>
          <cell r="P371">
            <v>-0.6</v>
          </cell>
          <cell r="Q371">
            <v>23.4</v>
          </cell>
          <cell r="R371">
            <v>-2.7</v>
          </cell>
          <cell r="S371">
            <v>0.59</v>
          </cell>
          <cell r="T371">
            <v>-0.88</v>
          </cell>
          <cell r="U371">
            <v>1.25</v>
          </cell>
          <cell r="V371">
            <v>-0.34</v>
          </cell>
          <cell r="W371">
            <v>118.2</v>
          </cell>
          <cell r="X371">
            <v>-3.6</v>
          </cell>
          <cell r="Y371">
            <v>87.9</v>
          </cell>
          <cell r="Z371">
            <v>-0.7</v>
          </cell>
          <cell r="AA371">
            <v>150.19999999999999</v>
          </cell>
          <cell r="AB371">
            <v>-26.8</v>
          </cell>
          <cell r="AC371">
            <v>284.60000000000002</v>
          </cell>
          <cell r="AD371">
            <v>-4.8</v>
          </cell>
        </row>
        <row r="372">
          <cell r="B372" t="str">
            <v>Ｐ一括分</v>
          </cell>
          <cell r="C372">
            <v>168.5</v>
          </cell>
          <cell r="D372">
            <v>-7.2</v>
          </cell>
          <cell r="E372">
            <v>114.5</v>
          </cell>
          <cell r="F372">
            <v>-2.4</v>
          </cell>
          <cell r="G372">
            <v>111.9</v>
          </cell>
          <cell r="H372">
            <v>-4.4000000000000004</v>
          </cell>
          <cell r="I372">
            <v>107.2</v>
          </cell>
          <cell r="J372">
            <v>-3.4</v>
          </cell>
          <cell r="K372">
            <v>108</v>
          </cell>
          <cell r="L372">
            <v>-3.1</v>
          </cell>
          <cell r="M372">
            <v>80.599999999999994</v>
          </cell>
          <cell r="N372">
            <v>-19.399999999999999</v>
          </cell>
          <cell r="O372">
            <v>104.2</v>
          </cell>
          <cell r="P372">
            <v>1.6</v>
          </cell>
          <cell r="Q372">
            <v>28.6</v>
          </cell>
          <cell r="R372">
            <v>4</v>
          </cell>
          <cell r="S372">
            <v>3.45</v>
          </cell>
          <cell r="T372">
            <v>0.55000000000000004</v>
          </cell>
          <cell r="U372">
            <v>1.82</v>
          </cell>
          <cell r="V372">
            <v>0.82</v>
          </cell>
          <cell r="W372">
            <v>160.5</v>
          </cell>
          <cell r="X372">
            <v>-10.199999999999999</v>
          </cell>
          <cell r="Y372">
            <v>109</v>
          </cell>
          <cell r="Z372">
            <v>-5.6</v>
          </cell>
          <cell r="AA372">
            <v>188.2</v>
          </cell>
          <cell r="AB372">
            <v>53.8</v>
          </cell>
          <cell r="AC372">
            <v>450.6</v>
          </cell>
          <cell r="AD372">
            <v>-12.9</v>
          </cell>
        </row>
        <row r="373">
          <cell r="B373" t="str">
            <v>職業紹介・派遣業</v>
          </cell>
          <cell r="C373">
            <v>137.6</v>
          </cell>
          <cell r="D373">
            <v>29.1</v>
          </cell>
          <cell r="E373">
            <v>116.4</v>
          </cell>
          <cell r="F373">
            <v>11.5</v>
          </cell>
          <cell r="G373">
            <v>115.6</v>
          </cell>
          <cell r="H373">
            <v>9.8000000000000007</v>
          </cell>
          <cell r="I373">
            <v>113.9</v>
          </cell>
          <cell r="J373">
            <v>7.5</v>
          </cell>
          <cell r="K373">
            <v>113.3</v>
          </cell>
          <cell r="L373">
            <v>5.4</v>
          </cell>
          <cell r="M373">
            <v>124.7</v>
          </cell>
          <cell r="N373">
            <v>56.9</v>
          </cell>
          <cell r="O373">
            <v>124.1</v>
          </cell>
          <cell r="P373">
            <v>-2.8</v>
          </cell>
          <cell r="Q373">
            <v>20.6</v>
          </cell>
          <cell r="R373">
            <v>-5.8</v>
          </cell>
          <cell r="S373">
            <v>5.69</v>
          </cell>
          <cell r="T373">
            <v>-0.44</v>
          </cell>
          <cell r="U373">
            <v>5.92</v>
          </cell>
          <cell r="V373">
            <v>-2.15</v>
          </cell>
          <cell r="W373">
            <v>131</v>
          </cell>
          <cell r="X373">
            <v>24.9</v>
          </cell>
          <cell r="Y373">
            <v>110.9</v>
          </cell>
          <cell r="Z373">
            <v>7.9</v>
          </cell>
          <cell r="AA373">
            <v>126.3</v>
          </cell>
          <cell r="AB373">
            <v>34.5</v>
          </cell>
          <cell r="AC373">
            <v>1001.8</v>
          </cell>
          <cell r="AD373">
            <v>407.2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103.3</v>
          </cell>
          <cell r="D375">
            <v>-9</v>
          </cell>
          <cell r="E375">
            <v>93.9</v>
          </cell>
          <cell r="F375">
            <v>-1.8</v>
          </cell>
          <cell r="G375">
            <v>96.2</v>
          </cell>
          <cell r="H375">
            <v>-1</v>
          </cell>
          <cell r="I375">
            <v>98.3</v>
          </cell>
          <cell r="J375">
            <v>-5.5</v>
          </cell>
          <cell r="K375">
            <v>99.5</v>
          </cell>
          <cell r="L375">
            <v>-5.5</v>
          </cell>
          <cell r="M375">
            <v>81.400000000000006</v>
          </cell>
          <cell r="N375">
            <v>-4.9000000000000004</v>
          </cell>
          <cell r="O375">
            <v>92.8</v>
          </cell>
          <cell r="P375">
            <v>-4.0999999999999996</v>
          </cell>
          <cell r="Q375">
            <v>29</v>
          </cell>
          <cell r="R375">
            <v>6.4</v>
          </cell>
          <cell r="S375">
            <v>1.91</v>
          </cell>
          <cell r="T375">
            <v>0.12</v>
          </cell>
          <cell r="U375">
            <v>3.02</v>
          </cell>
          <cell r="V375">
            <v>1.0900000000000001</v>
          </cell>
          <cell r="W375">
            <v>98.4</v>
          </cell>
          <cell r="X375">
            <v>-11.9</v>
          </cell>
          <cell r="Y375">
            <v>89.4</v>
          </cell>
          <cell r="Z375">
            <v>-5</v>
          </cell>
          <cell r="AA375">
            <v>68.2</v>
          </cell>
          <cell r="AB375">
            <v>-12.7</v>
          </cell>
          <cell r="AC375">
            <v>164.5</v>
          </cell>
          <cell r="AD375">
            <v>-28.7</v>
          </cell>
        </row>
        <row r="376">
          <cell r="B376" t="str">
            <v>特掲産業１</v>
          </cell>
          <cell r="C376">
            <v>128.80000000000001</v>
          </cell>
          <cell r="D376">
            <v>-29.8</v>
          </cell>
          <cell r="E376">
            <v>95.5</v>
          </cell>
          <cell r="F376">
            <v>-21.5</v>
          </cell>
          <cell r="G376">
            <v>95.4</v>
          </cell>
          <cell r="H376">
            <v>-24</v>
          </cell>
          <cell r="I376">
            <v>110</v>
          </cell>
          <cell r="J376">
            <v>-13</v>
          </cell>
          <cell r="K376">
            <v>108.4</v>
          </cell>
          <cell r="L376">
            <v>-13.1</v>
          </cell>
          <cell r="M376">
            <v>182.6</v>
          </cell>
          <cell r="N376">
            <v>-8.6999999999999993</v>
          </cell>
          <cell r="O376">
            <v>82.7</v>
          </cell>
          <cell r="P376">
            <v>-12.7</v>
          </cell>
          <cell r="Q376">
            <v>35</v>
          </cell>
          <cell r="R376">
            <v>-5.5</v>
          </cell>
          <cell r="S376">
            <v>0.99</v>
          </cell>
          <cell r="T376">
            <v>-1.95</v>
          </cell>
          <cell r="U376">
            <v>0.25</v>
          </cell>
          <cell r="V376">
            <v>-3.75</v>
          </cell>
          <cell r="W376">
            <v>122.7</v>
          </cell>
          <cell r="X376">
            <v>-32.1</v>
          </cell>
          <cell r="Y376">
            <v>91</v>
          </cell>
          <cell r="Z376">
            <v>-24</v>
          </cell>
          <cell r="AA376">
            <v>97.2</v>
          </cell>
          <cell r="AB376">
            <v>55.3</v>
          </cell>
          <cell r="AC376">
            <v>502.5</v>
          </cell>
          <cell r="AD376">
            <v>-44</v>
          </cell>
        </row>
        <row r="377">
          <cell r="B377" t="str">
            <v>特掲産業２</v>
          </cell>
          <cell r="C377">
            <v>95.8</v>
          </cell>
          <cell r="D377">
            <v>-35.799999999999997</v>
          </cell>
          <cell r="E377">
            <v>117.1</v>
          </cell>
          <cell r="F377">
            <v>4.4000000000000004</v>
          </cell>
          <cell r="G377">
            <v>132.5</v>
          </cell>
          <cell r="H377">
            <v>3.4</v>
          </cell>
          <cell r="I377">
            <v>87.7</v>
          </cell>
          <cell r="J377">
            <v>-5.0999999999999996</v>
          </cell>
          <cell r="K377">
            <v>94</v>
          </cell>
          <cell r="L377">
            <v>-5.7</v>
          </cell>
          <cell r="M377">
            <v>43.4</v>
          </cell>
          <cell r="N377">
            <v>6.1</v>
          </cell>
          <cell r="O377">
            <v>91.6</v>
          </cell>
          <cell r="P377">
            <v>-10.7</v>
          </cell>
          <cell r="Q377">
            <v>7.8</v>
          </cell>
          <cell r="R377">
            <v>7.8</v>
          </cell>
          <cell r="S377">
            <v>3.41</v>
          </cell>
          <cell r="T377">
            <v>3.41</v>
          </cell>
          <cell r="U377">
            <v>3.93</v>
          </cell>
          <cell r="V377">
            <v>3.93</v>
          </cell>
          <cell r="W377">
            <v>91.2</v>
          </cell>
          <cell r="X377">
            <v>-37.9</v>
          </cell>
          <cell r="Y377">
            <v>111.5</v>
          </cell>
          <cell r="Z377">
            <v>1</v>
          </cell>
          <cell r="AA377">
            <v>52.6</v>
          </cell>
          <cell r="AB377">
            <v>15.4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143.1</v>
          </cell>
          <cell r="D518">
            <v>-3.4</v>
          </cell>
          <cell r="E518">
            <v>102.6</v>
          </cell>
          <cell r="F518">
            <v>1.1000000000000001</v>
          </cell>
          <cell r="G518">
            <v>102.6</v>
          </cell>
          <cell r="H518">
            <v>1</v>
          </cell>
          <cell r="I518">
            <v>103.3</v>
          </cell>
          <cell r="J518">
            <v>0.5</v>
          </cell>
          <cell r="K518">
            <v>103.1</v>
          </cell>
          <cell r="L518">
            <v>0.5</v>
          </cell>
          <cell r="M518">
            <v>106.3</v>
          </cell>
          <cell r="N518">
            <v>0.9</v>
          </cell>
          <cell r="O518">
            <v>97.6</v>
          </cell>
          <cell r="P518">
            <v>-3.2</v>
          </cell>
          <cell r="Q518" t="str">
            <v>-</v>
          </cell>
          <cell r="R518" t="str">
            <v>-</v>
          </cell>
          <cell r="S518">
            <v>1.4</v>
          </cell>
          <cell r="T518">
            <v>-0.15</v>
          </cell>
          <cell r="U518">
            <v>1.2</v>
          </cell>
          <cell r="V518">
            <v>0.12</v>
          </cell>
          <cell r="W518">
            <v>136.30000000000001</v>
          </cell>
          <cell r="X518">
            <v>-6.5</v>
          </cell>
          <cell r="Y518">
            <v>97.7</v>
          </cell>
          <cell r="Z518">
            <v>-2.2000000000000002</v>
          </cell>
          <cell r="AA518">
            <v>102.6</v>
          </cell>
          <cell r="AB518">
            <v>3.1</v>
          </cell>
          <cell r="AC518">
            <v>353.5</v>
          </cell>
          <cell r="AD518">
            <v>-9.5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96.8</v>
          </cell>
          <cell r="D520">
            <v>-9.4</v>
          </cell>
          <cell r="E520">
            <v>91.1</v>
          </cell>
          <cell r="F520">
            <v>-1.1000000000000001</v>
          </cell>
          <cell r="G520">
            <v>93.7</v>
          </cell>
          <cell r="H520">
            <v>0.1</v>
          </cell>
          <cell r="I520">
            <v>101.1</v>
          </cell>
          <cell r="J520">
            <v>7.6</v>
          </cell>
          <cell r="K520">
            <v>102.7</v>
          </cell>
          <cell r="L520">
            <v>7.9</v>
          </cell>
          <cell r="M520">
            <v>73</v>
          </cell>
          <cell r="N520">
            <v>0</v>
          </cell>
          <cell r="O520">
            <v>93.8</v>
          </cell>
          <cell r="P520">
            <v>2.1</v>
          </cell>
          <cell r="Q520" t="str">
            <v>-</v>
          </cell>
          <cell r="R520" t="str">
            <v>-</v>
          </cell>
          <cell r="S520">
            <v>0.53</v>
          </cell>
          <cell r="T520">
            <v>-0.89</v>
          </cell>
          <cell r="U520">
            <v>0.73</v>
          </cell>
          <cell r="V520">
            <v>0.45</v>
          </cell>
          <cell r="W520">
            <v>92.2</v>
          </cell>
          <cell r="X520">
            <v>-12.3</v>
          </cell>
          <cell r="Y520">
            <v>86.8</v>
          </cell>
          <cell r="Z520">
            <v>-4.2</v>
          </cell>
          <cell r="AA520">
            <v>47</v>
          </cell>
          <cell r="AB520">
            <v>-29.1</v>
          </cell>
          <cell r="AC520">
            <v>103.4</v>
          </cell>
          <cell r="AD520">
            <v>-29.4</v>
          </cell>
        </row>
        <row r="521">
          <cell r="B521" t="str">
            <v>製造業</v>
          </cell>
          <cell r="C521">
            <v>151</v>
          </cell>
          <cell r="D521">
            <v>1.6</v>
          </cell>
          <cell r="E521">
            <v>109.5</v>
          </cell>
          <cell r="F521">
            <v>-1.3</v>
          </cell>
          <cell r="G521">
            <v>108.4</v>
          </cell>
          <cell r="H521">
            <v>-1.3</v>
          </cell>
          <cell r="I521">
            <v>103.3</v>
          </cell>
          <cell r="J521">
            <v>-2.4</v>
          </cell>
          <cell r="K521">
            <v>103.2</v>
          </cell>
          <cell r="L521">
            <v>-1.9</v>
          </cell>
          <cell r="M521">
            <v>104.1</v>
          </cell>
          <cell r="N521">
            <v>-7.2</v>
          </cell>
          <cell r="O521">
            <v>93</v>
          </cell>
          <cell r="P521">
            <v>-5.4</v>
          </cell>
          <cell r="Q521" t="str">
            <v>-</v>
          </cell>
          <cell r="R521" t="str">
            <v>-</v>
          </cell>
          <cell r="S521">
            <v>1.02</v>
          </cell>
          <cell r="T521">
            <v>-0.24</v>
          </cell>
          <cell r="U521">
            <v>1.08</v>
          </cell>
          <cell r="V521">
            <v>-0.08</v>
          </cell>
          <cell r="W521">
            <v>143.80000000000001</v>
          </cell>
          <cell r="X521">
            <v>-1.7</v>
          </cell>
          <cell r="Y521">
            <v>104.3</v>
          </cell>
          <cell r="Z521">
            <v>-4.5</v>
          </cell>
          <cell r="AA521">
            <v>121.7</v>
          </cell>
          <cell r="AB521">
            <v>-0.7</v>
          </cell>
          <cell r="AC521">
            <v>356.5</v>
          </cell>
          <cell r="AD521">
            <v>6.4</v>
          </cell>
        </row>
        <row r="522">
          <cell r="B522" t="str">
            <v>電気・ガス・熱供給・水道業</v>
          </cell>
          <cell r="C522">
            <v>252.6</v>
          </cell>
          <cell r="D522">
            <v>7.3</v>
          </cell>
          <cell r="E522">
            <v>123.5</v>
          </cell>
          <cell r="F522">
            <v>9.4</v>
          </cell>
          <cell r="G522">
            <v>116.2</v>
          </cell>
          <cell r="H522">
            <v>2.7</v>
          </cell>
          <cell r="I522">
            <v>108.6</v>
          </cell>
          <cell r="J522">
            <v>4.4000000000000004</v>
          </cell>
          <cell r="K522">
            <v>107.5</v>
          </cell>
          <cell r="L522">
            <v>0.7</v>
          </cell>
          <cell r="M522">
            <v>122</v>
          </cell>
          <cell r="N522">
            <v>79.7</v>
          </cell>
          <cell r="O522">
            <v>215.4</v>
          </cell>
          <cell r="P522">
            <v>1.7</v>
          </cell>
          <cell r="Q522" t="str">
            <v>-</v>
          </cell>
          <cell r="R522" t="str">
            <v>-</v>
          </cell>
          <cell r="S522">
            <v>0</v>
          </cell>
          <cell r="T522">
            <v>-0.56999999999999995</v>
          </cell>
          <cell r="U522">
            <v>0.14000000000000001</v>
          </cell>
          <cell r="V522">
            <v>-0.22</v>
          </cell>
          <cell r="W522">
            <v>240.6</v>
          </cell>
          <cell r="X522">
            <v>3.8</v>
          </cell>
          <cell r="Y522">
            <v>117.6</v>
          </cell>
          <cell r="Z522">
            <v>5.9</v>
          </cell>
          <cell r="AA522">
            <v>212.5</v>
          </cell>
          <cell r="AB522">
            <v>92.8</v>
          </cell>
          <cell r="AC522">
            <v>612.20000000000005</v>
          </cell>
          <cell r="AD522">
            <v>6</v>
          </cell>
        </row>
        <row r="523">
          <cell r="B523" t="str">
            <v>情報通信業</v>
          </cell>
          <cell r="C523">
            <v>229.1</v>
          </cell>
          <cell r="D523">
            <v>-15.5</v>
          </cell>
          <cell r="E523">
            <v>132.1</v>
          </cell>
          <cell r="F523">
            <v>-2.4</v>
          </cell>
          <cell r="G523">
            <v>131.4</v>
          </cell>
          <cell r="H523">
            <v>-1.6</v>
          </cell>
          <cell r="I523">
            <v>107.4</v>
          </cell>
          <cell r="J523">
            <v>1.3</v>
          </cell>
          <cell r="K523">
            <v>110</v>
          </cell>
          <cell r="L523">
            <v>1.5</v>
          </cell>
          <cell r="M523">
            <v>79.5</v>
          </cell>
          <cell r="N523">
            <v>0</v>
          </cell>
          <cell r="O523">
            <v>107</v>
          </cell>
          <cell r="P523">
            <v>-3.7</v>
          </cell>
          <cell r="Q523" t="str">
            <v>-</v>
          </cell>
          <cell r="R523" t="str">
            <v>-</v>
          </cell>
          <cell r="S523">
            <v>0.23</v>
          </cell>
          <cell r="T523">
            <v>-0.03</v>
          </cell>
          <cell r="U523">
            <v>0.28999999999999998</v>
          </cell>
          <cell r="V523">
            <v>0.05</v>
          </cell>
          <cell r="W523">
            <v>218.2</v>
          </cell>
          <cell r="X523">
            <v>-18.2</v>
          </cell>
          <cell r="Y523">
            <v>125.8</v>
          </cell>
          <cell r="Z523">
            <v>-5.6</v>
          </cell>
          <cell r="AA523">
            <v>142</v>
          </cell>
          <cell r="AB523">
            <v>-10.6</v>
          </cell>
          <cell r="AC523">
            <v>659.6</v>
          </cell>
          <cell r="AD523">
            <v>-24.5</v>
          </cell>
        </row>
        <row r="524">
          <cell r="B524" t="str">
            <v>運輸業，郵便業</v>
          </cell>
          <cell r="C524">
            <v>90.1</v>
          </cell>
          <cell r="D524">
            <v>4.5</v>
          </cell>
          <cell r="E524">
            <v>87.3</v>
          </cell>
          <cell r="F524">
            <v>-1.5</v>
          </cell>
          <cell r="G524">
            <v>93.3</v>
          </cell>
          <cell r="H524">
            <v>2.4</v>
          </cell>
          <cell r="I524">
            <v>95.2</v>
          </cell>
          <cell r="J524">
            <v>-1.7</v>
          </cell>
          <cell r="K524">
            <v>100.2</v>
          </cell>
          <cell r="L524">
            <v>-0.5</v>
          </cell>
          <cell r="M524">
            <v>75.900000000000006</v>
          </cell>
          <cell r="N524">
            <v>-7.4</v>
          </cell>
          <cell r="O524">
            <v>110.7</v>
          </cell>
          <cell r="P524">
            <v>1</v>
          </cell>
          <cell r="Q524" t="str">
            <v>-</v>
          </cell>
          <cell r="R524" t="str">
            <v>-</v>
          </cell>
          <cell r="S524">
            <v>1.04</v>
          </cell>
          <cell r="T524">
            <v>0.67</v>
          </cell>
          <cell r="U524">
            <v>0.33</v>
          </cell>
          <cell r="V524">
            <v>-0.1</v>
          </cell>
          <cell r="W524">
            <v>85.8</v>
          </cell>
          <cell r="X524">
            <v>1.2</v>
          </cell>
          <cell r="Y524">
            <v>83.1</v>
          </cell>
          <cell r="Z524">
            <v>-4.7</v>
          </cell>
          <cell r="AA524">
            <v>61.5</v>
          </cell>
          <cell r="AB524">
            <v>-21.1</v>
          </cell>
          <cell r="AC524">
            <v>102.1</v>
          </cell>
          <cell r="AD524">
            <v>62.6</v>
          </cell>
        </row>
        <row r="525">
          <cell r="B525" t="str">
            <v>卸売業，小売業</v>
          </cell>
          <cell r="C525">
            <v>105.7</v>
          </cell>
          <cell r="D525">
            <v>-25.6</v>
          </cell>
          <cell r="E525">
            <v>105.3</v>
          </cell>
          <cell r="F525">
            <v>1.3</v>
          </cell>
          <cell r="G525">
            <v>105</v>
          </cell>
          <cell r="H525">
            <v>0.5</v>
          </cell>
          <cell r="I525">
            <v>99</v>
          </cell>
          <cell r="J525">
            <v>2.7</v>
          </cell>
          <cell r="K525">
            <v>98.6</v>
          </cell>
          <cell r="L525">
            <v>1.4</v>
          </cell>
          <cell r="M525">
            <v>104.5</v>
          </cell>
          <cell r="N525">
            <v>25</v>
          </cell>
          <cell r="O525">
            <v>93.6</v>
          </cell>
          <cell r="P525">
            <v>-5.5</v>
          </cell>
          <cell r="Q525" t="str">
            <v>-</v>
          </cell>
          <cell r="R525" t="str">
            <v>-</v>
          </cell>
          <cell r="S525">
            <v>4.1399999999999997</v>
          </cell>
          <cell r="T525">
            <v>1.86</v>
          </cell>
          <cell r="U525">
            <v>1.79</v>
          </cell>
          <cell r="V525">
            <v>0.35</v>
          </cell>
          <cell r="W525">
            <v>100.7</v>
          </cell>
          <cell r="X525">
            <v>-28</v>
          </cell>
          <cell r="Y525">
            <v>100.3</v>
          </cell>
          <cell r="Z525">
            <v>-2.1</v>
          </cell>
          <cell r="AA525">
            <v>110.7</v>
          </cell>
          <cell r="AB525">
            <v>17</v>
          </cell>
          <cell r="AC525">
            <v>108.3</v>
          </cell>
          <cell r="AD525">
            <v>-73.7</v>
          </cell>
        </row>
        <row r="526">
          <cell r="B526" t="str">
            <v>金融業，保険業</v>
          </cell>
          <cell r="C526">
            <v>194.3</v>
          </cell>
          <cell r="D526">
            <v>45.3</v>
          </cell>
          <cell r="E526">
            <v>111.8</v>
          </cell>
          <cell r="F526">
            <v>17.3</v>
          </cell>
          <cell r="G526">
            <v>114.1</v>
          </cell>
          <cell r="H526">
            <v>17</v>
          </cell>
          <cell r="I526">
            <v>101.9</v>
          </cell>
          <cell r="J526">
            <v>7.2</v>
          </cell>
          <cell r="K526">
            <v>101.7</v>
          </cell>
          <cell r="L526">
            <v>5</v>
          </cell>
          <cell r="M526">
            <v>105.5</v>
          </cell>
          <cell r="N526">
            <v>114.9</v>
          </cell>
          <cell r="O526">
            <v>94.4</v>
          </cell>
          <cell r="P526">
            <v>-3.4</v>
          </cell>
          <cell r="Q526" t="str">
            <v>-</v>
          </cell>
          <cell r="R526" t="str">
            <v>-</v>
          </cell>
          <cell r="S526">
            <v>0</v>
          </cell>
          <cell r="T526">
            <v>-3.29</v>
          </cell>
          <cell r="U526">
            <v>0.28999999999999998</v>
          </cell>
          <cell r="V526">
            <v>-1.69</v>
          </cell>
          <cell r="W526">
            <v>185</v>
          </cell>
          <cell r="X526">
            <v>40.6</v>
          </cell>
          <cell r="Y526">
            <v>106.5</v>
          </cell>
          <cell r="Z526">
            <v>13.5</v>
          </cell>
          <cell r="AA526">
            <v>59.5</v>
          </cell>
          <cell r="AB526">
            <v>25.5</v>
          </cell>
          <cell r="AC526">
            <v>481.4</v>
          </cell>
          <cell r="AD526">
            <v>82.6</v>
          </cell>
        </row>
        <row r="527">
          <cell r="B527" t="str">
            <v>不動産業，物品賃貸業</v>
          </cell>
          <cell r="C527">
            <v>100.7</v>
          </cell>
          <cell r="D527">
            <v>-16.100000000000001</v>
          </cell>
          <cell r="E527">
            <v>100.4</v>
          </cell>
          <cell r="F527">
            <v>-4</v>
          </cell>
          <cell r="G527">
            <v>104.4</v>
          </cell>
          <cell r="H527">
            <v>2.6</v>
          </cell>
          <cell r="I527">
            <v>98.2</v>
          </cell>
          <cell r="J527">
            <v>-8.3000000000000007</v>
          </cell>
          <cell r="K527">
            <v>99.8</v>
          </cell>
          <cell r="L527">
            <v>-5.6</v>
          </cell>
          <cell r="M527">
            <v>71.099999999999994</v>
          </cell>
          <cell r="N527">
            <v>-45.3</v>
          </cell>
          <cell r="O527">
            <v>79.7</v>
          </cell>
          <cell r="P527">
            <v>-39.6</v>
          </cell>
          <cell r="Q527" t="str">
            <v>-</v>
          </cell>
          <cell r="R527" t="str">
            <v>-</v>
          </cell>
          <cell r="S527">
            <v>0</v>
          </cell>
          <cell r="T527">
            <v>-0.31</v>
          </cell>
          <cell r="U527">
            <v>5.76</v>
          </cell>
          <cell r="V527">
            <v>5.33</v>
          </cell>
          <cell r="W527">
            <v>95.9</v>
          </cell>
          <cell r="X527">
            <v>-18.8</v>
          </cell>
          <cell r="Y527">
            <v>95.6</v>
          </cell>
          <cell r="Z527">
            <v>-7.2</v>
          </cell>
          <cell r="AA527">
            <v>34.9</v>
          </cell>
          <cell r="AB527">
            <v>-76.7</v>
          </cell>
          <cell r="AC527">
            <v>102</v>
          </cell>
          <cell r="AD527">
            <v>-49.1</v>
          </cell>
        </row>
        <row r="528">
          <cell r="B528" t="str">
            <v>学術研究，専門・技術サービス業</v>
          </cell>
          <cell r="C528">
            <v>140.69999999999999</v>
          </cell>
          <cell r="D528">
            <v>-10.9</v>
          </cell>
          <cell r="E528">
            <v>103.8</v>
          </cell>
          <cell r="F528">
            <v>1.3</v>
          </cell>
          <cell r="G528">
            <v>103</v>
          </cell>
          <cell r="H528">
            <v>-1.4</v>
          </cell>
          <cell r="I528">
            <v>107</v>
          </cell>
          <cell r="J528">
            <v>-1.2</v>
          </cell>
          <cell r="K528">
            <v>108.3</v>
          </cell>
          <cell r="L528">
            <v>-1.8</v>
          </cell>
          <cell r="M528">
            <v>85.4</v>
          </cell>
          <cell r="N528">
            <v>10.8</v>
          </cell>
          <cell r="O528">
            <v>119.2</v>
          </cell>
          <cell r="P528">
            <v>13.4</v>
          </cell>
          <cell r="Q528" t="str">
            <v>-</v>
          </cell>
          <cell r="R528" t="str">
            <v>-</v>
          </cell>
          <cell r="S528">
            <v>0.02</v>
          </cell>
          <cell r="T528">
            <v>-0.37</v>
          </cell>
          <cell r="U528">
            <v>2.69</v>
          </cell>
          <cell r="V528">
            <v>2.5499999999999998</v>
          </cell>
          <cell r="W528">
            <v>134</v>
          </cell>
          <cell r="X528">
            <v>-13.8</v>
          </cell>
          <cell r="Y528">
            <v>98.9</v>
          </cell>
          <cell r="Z528">
            <v>-2</v>
          </cell>
          <cell r="AA528">
            <v>120.4</v>
          </cell>
          <cell r="AB528">
            <v>101.3</v>
          </cell>
          <cell r="AC528">
            <v>229.8</v>
          </cell>
          <cell r="AD528">
            <v>-23.5</v>
          </cell>
        </row>
        <row r="529">
          <cell r="B529" t="str">
            <v>宿泊業，飲食サービス業</v>
          </cell>
          <cell r="C529">
            <v>97</v>
          </cell>
          <cell r="D529">
            <v>1</v>
          </cell>
          <cell r="E529">
            <v>102.5</v>
          </cell>
          <cell r="F529">
            <v>1.8</v>
          </cell>
          <cell r="G529">
            <v>96.2</v>
          </cell>
          <cell r="H529">
            <v>-8.9</v>
          </cell>
          <cell r="I529">
            <v>104.1</v>
          </cell>
          <cell r="J529">
            <v>4.8</v>
          </cell>
          <cell r="K529">
            <v>100.7</v>
          </cell>
          <cell r="L529">
            <v>-2.6</v>
          </cell>
          <cell r="M529">
            <v>151.9</v>
          </cell>
          <cell r="N529">
            <v>264.3</v>
          </cell>
          <cell r="O529">
            <v>81.7</v>
          </cell>
          <cell r="P529">
            <v>-23.2</v>
          </cell>
          <cell r="Q529" t="str">
            <v>-</v>
          </cell>
          <cell r="R529" t="str">
            <v>-</v>
          </cell>
          <cell r="S529">
            <v>1.61</v>
          </cell>
          <cell r="T529">
            <v>0.73</v>
          </cell>
          <cell r="U529">
            <v>3.43</v>
          </cell>
          <cell r="V529">
            <v>1.79</v>
          </cell>
          <cell r="W529">
            <v>92.4</v>
          </cell>
          <cell r="X529">
            <v>-2.2000000000000002</v>
          </cell>
          <cell r="Y529">
            <v>97.6</v>
          </cell>
          <cell r="Z529">
            <v>-1.5</v>
          </cell>
          <cell r="AA529">
            <v>193.7</v>
          </cell>
          <cell r="AB529">
            <v>550</v>
          </cell>
          <cell r="AC529">
            <v>5.9</v>
          </cell>
          <cell r="AD529">
            <v>-57.2</v>
          </cell>
        </row>
        <row r="530">
          <cell r="B530" t="str">
            <v>生活関連サービス業，娯楽業</v>
          </cell>
          <cell r="C530">
            <v>150.80000000000001</v>
          </cell>
          <cell r="D530">
            <v>11.2</v>
          </cell>
          <cell r="E530">
            <v>93.4</v>
          </cell>
          <cell r="F530">
            <v>1.5</v>
          </cell>
          <cell r="G530">
            <v>96</v>
          </cell>
          <cell r="H530">
            <v>-1</v>
          </cell>
          <cell r="I530">
            <v>98.2</v>
          </cell>
          <cell r="J530">
            <v>2.1</v>
          </cell>
          <cell r="K530">
            <v>103.6</v>
          </cell>
          <cell r="L530">
            <v>3.5</v>
          </cell>
          <cell r="M530">
            <v>44.9</v>
          </cell>
          <cell r="N530">
            <v>-22.9</v>
          </cell>
          <cell r="O530">
            <v>136</v>
          </cell>
          <cell r="P530">
            <v>12.7</v>
          </cell>
          <cell r="Q530" t="str">
            <v>-</v>
          </cell>
          <cell r="R530" t="str">
            <v>-</v>
          </cell>
          <cell r="S530">
            <v>1.54</v>
          </cell>
          <cell r="T530">
            <v>-1.7</v>
          </cell>
          <cell r="U530">
            <v>0.36</v>
          </cell>
          <cell r="V530">
            <v>-3.01</v>
          </cell>
          <cell r="W530">
            <v>143.6</v>
          </cell>
          <cell r="X530">
            <v>7.6</v>
          </cell>
          <cell r="Y530">
            <v>89</v>
          </cell>
          <cell r="Z530">
            <v>-1.8</v>
          </cell>
          <cell r="AA530">
            <v>60.6</v>
          </cell>
          <cell r="AB530">
            <v>98.7</v>
          </cell>
          <cell r="AC530">
            <v>507.7</v>
          </cell>
          <cell r="AD530">
            <v>27.8</v>
          </cell>
        </row>
        <row r="531">
          <cell r="B531" t="str">
            <v>教育，学習支援業</v>
          </cell>
          <cell r="C531">
            <v>204.8</v>
          </cell>
          <cell r="D531">
            <v>-0.3</v>
          </cell>
          <cell r="E531">
            <v>98.6</v>
          </cell>
          <cell r="F531">
            <v>-1.5</v>
          </cell>
          <cell r="G531">
            <v>99</v>
          </cell>
          <cell r="H531">
            <v>-0.9</v>
          </cell>
          <cell r="I531">
            <v>120.3</v>
          </cell>
          <cell r="J531">
            <v>0</v>
          </cell>
          <cell r="K531">
            <v>109.2</v>
          </cell>
          <cell r="L531">
            <v>1.7</v>
          </cell>
          <cell r="M531">
            <v>306.8</v>
          </cell>
          <cell r="N531">
            <v>-9.1</v>
          </cell>
          <cell r="O531">
            <v>107.8</v>
          </cell>
          <cell r="P531">
            <v>-4.5999999999999996</v>
          </cell>
          <cell r="Q531" t="str">
            <v>-</v>
          </cell>
          <cell r="R531" t="str">
            <v>-</v>
          </cell>
          <cell r="S531">
            <v>0.12</v>
          </cell>
          <cell r="T531">
            <v>-0.86</v>
          </cell>
          <cell r="U531">
            <v>0.11</v>
          </cell>
          <cell r="V531">
            <v>-0.4</v>
          </cell>
          <cell r="W531">
            <v>195</v>
          </cell>
          <cell r="X531">
            <v>-3.6</v>
          </cell>
          <cell r="Y531">
            <v>93.9</v>
          </cell>
          <cell r="Z531">
            <v>-4.7</v>
          </cell>
          <cell r="AA531">
            <v>81.900000000000006</v>
          </cell>
          <cell r="AB531">
            <v>-24.2</v>
          </cell>
          <cell r="AC531">
            <v>541</v>
          </cell>
          <cell r="AD531">
            <v>0.4</v>
          </cell>
        </row>
        <row r="532">
          <cell r="B532" t="str">
            <v>医療，福祉</v>
          </cell>
          <cell r="C532">
            <v>146.6</v>
          </cell>
          <cell r="D532">
            <v>-2.7</v>
          </cell>
          <cell r="E532">
            <v>101.3</v>
          </cell>
          <cell r="F532">
            <v>1.1000000000000001</v>
          </cell>
          <cell r="G532">
            <v>98.7</v>
          </cell>
          <cell r="H532">
            <v>0.5</v>
          </cell>
          <cell r="I532">
            <v>103.2</v>
          </cell>
          <cell r="J532">
            <v>-0.6</v>
          </cell>
          <cell r="K532">
            <v>103.4</v>
          </cell>
          <cell r="L532">
            <v>-0.6</v>
          </cell>
          <cell r="M532">
            <v>98</v>
          </cell>
          <cell r="N532">
            <v>0</v>
          </cell>
          <cell r="O532">
            <v>95.2</v>
          </cell>
          <cell r="P532">
            <v>-0.6</v>
          </cell>
          <cell r="Q532" t="str">
            <v>-</v>
          </cell>
          <cell r="R532" t="str">
            <v>-</v>
          </cell>
          <cell r="S532">
            <v>1.26</v>
          </cell>
          <cell r="T532">
            <v>-0.5</v>
          </cell>
          <cell r="U532">
            <v>1.1499999999999999</v>
          </cell>
          <cell r="V532">
            <v>0.36</v>
          </cell>
          <cell r="W532">
            <v>139.6</v>
          </cell>
          <cell r="X532">
            <v>-5.8</v>
          </cell>
          <cell r="Y532">
            <v>96.5</v>
          </cell>
          <cell r="Z532">
            <v>-2.1</v>
          </cell>
          <cell r="AA532">
            <v>173.4</v>
          </cell>
          <cell r="AB532">
            <v>11.2</v>
          </cell>
          <cell r="AC532">
            <v>358</v>
          </cell>
          <cell r="AD532">
            <v>-7.3</v>
          </cell>
        </row>
        <row r="533">
          <cell r="B533" t="str">
            <v>複合サービス事業</v>
          </cell>
          <cell r="C533">
            <v>130.4</v>
          </cell>
          <cell r="D533">
            <v>-31.1</v>
          </cell>
          <cell r="E533">
            <v>100.4</v>
          </cell>
          <cell r="F533">
            <v>1.6</v>
          </cell>
          <cell r="G533">
            <v>105</v>
          </cell>
          <cell r="H533">
            <v>4.3</v>
          </cell>
          <cell r="I533">
            <v>101</v>
          </cell>
          <cell r="J533">
            <v>-4.9000000000000004</v>
          </cell>
          <cell r="K533">
            <v>103.4</v>
          </cell>
          <cell r="L533">
            <v>-4.5</v>
          </cell>
          <cell r="M533">
            <v>58.6</v>
          </cell>
          <cell r="N533">
            <v>-16.399999999999999</v>
          </cell>
          <cell r="O533">
            <v>97.6</v>
          </cell>
          <cell r="P533">
            <v>3.5</v>
          </cell>
          <cell r="Q533" t="str">
            <v>-</v>
          </cell>
          <cell r="R533" t="str">
            <v>-</v>
          </cell>
          <cell r="S533">
            <v>0.91</v>
          </cell>
          <cell r="T533">
            <v>0.74</v>
          </cell>
          <cell r="U533">
            <v>1.89</v>
          </cell>
          <cell r="V533">
            <v>0.92</v>
          </cell>
          <cell r="W533">
            <v>124.2</v>
          </cell>
          <cell r="X533">
            <v>-33.299999999999997</v>
          </cell>
          <cell r="Y533">
            <v>95.6</v>
          </cell>
          <cell r="Z533">
            <v>-1.6</v>
          </cell>
          <cell r="AA533">
            <v>25</v>
          </cell>
          <cell r="AB533">
            <v>-63</v>
          </cell>
          <cell r="AC533">
            <v>270.60000000000002</v>
          </cell>
          <cell r="AD533">
            <v>-55.7</v>
          </cell>
        </row>
        <row r="534">
          <cell r="B534" t="str">
            <v>サービス業（他に分類されないもの）</v>
          </cell>
          <cell r="C534">
            <v>109.9</v>
          </cell>
          <cell r="D534">
            <v>-1.1000000000000001</v>
          </cell>
          <cell r="E534">
            <v>97.8</v>
          </cell>
          <cell r="F534">
            <v>3.6</v>
          </cell>
          <cell r="G534">
            <v>99.8</v>
          </cell>
          <cell r="H534">
            <v>4</v>
          </cell>
          <cell r="I534">
            <v>103.2</v>
          </cell>
          <cell r="J534">
            <v>-0.6</v>
          </cell>
          <cell r="K534">
            <v>104.1</v>
          </cell>
          <cell r="L534">
            <v>-1.2</v>
          </cell>
          <cell r="M534">
            <v>90.5</v>
          </cell>
          <cell r="N534">
            <v>10.5</v>
          </cell>
          <cell r="O534">
            <v>91.9</v>
          </cell>
          <cell r="P534">
            <v>-9.5</v>
          </cell>
          <cell r="Q534" t="str">
            <v>-</v>
          </cell>
          <cell r="R534" t="str">
            <v>-</v>
          </cell>
          <cell r="S534">
            <v>1.75</v>
          </cell>
          <cell r="T534">
            <v>-0.26</v>
          </cell>
          <cell r="U534">
            <v>2.57</v>
          </cell>
          <cell r="V534">
            <v>0.18</v>
          </cell>
          <cell r="W534">
            <v>104.7</v>
          </cell>
          <cell r="X534">
            <v>-4.3</v>
          </cell>
          <cell r="Y534">
            <v>93.1</v>
          </cell>
          <cell r="Z534">
            <v>0.2</v>
          </cell>
          <cell r="AA534">
            <v>77.099999999999994</v>
          </cell>
          <cell r="AB534">
            <v>-0.3</v>
          </cell>
          <cell r="AC534">
            <v>188.3</v>
          </cell>
          <cell r="AD534">
            <v>-14</v>
          </cell>
        </row>
        <row r="535">
          <cell r="B535" t="str">
            <v>食料品・たばこ</v>
          </cell>
          <cell r="C535">
            <v>105.2</v>
          </cell>
          <cell r="D535">
            <v>-0.9</v>
          </cell>
          <cell r="E535">
            <v>100.8</v>
          </cell>
          <cell r="F535">
            <v>-12.9</v>
          </cell>
          <cell r="G535">
            <v>101</v>
          </cell>
          <cell r="H535">
            <v>-15.6</v>
          </cell>
          <cell r="I535">
            <v>98.8</v>
          </cell>
          <cell r="J535">
            <v>-4.3</v>
          </cell>
          <cell r="K535">
            <v>100.3</v>
          </cell>
          <cell r="L535">
            <v>-4.5</v>
          </cell>
          <cell r="M535">
            <v>80.8</v>
          </cell>
          <cell r="N535">
            <v>-0.9</v>
          </cell>
          <cell r="O535">
            <v>95.5</v>
          </cell>
          <cell r="P535">
            <v>-4.8</v>
          </cell>
          <cell r="Q535" t="str">
            <v>-</v>
          </cell>
          <cell r="R535" t="str">
            <v>-</v>
          </cell>
          <cell r="S535">
            <v>1.4</v>
          </cell>
          <cell r="T535">
            <v>-1.25</v>
          </cell>
          <cell r="U535">
            <v>1.39</v>
          </cell>
          <cell r="V535">
            <v>0.35</v>
          </cell>
          <cell r="W535">
            <v>100.2</v>
          </cell>
          <cell r="X535">
            <v>-4.0999999999999996</v>
          </cell>
          <cell r="Y535">
            <v>96</v>
          </cell>
          <cell r="Z535">
            <v>-15.7</v>
          </cell>
          <cell r="AA535">
            <v>98.2</v>
          </cell>
          <cell r="AB535">
            <v>41.5</v>
          </cell>
          <cell r="AC535">
            <v>94.3</v>
          </cell>
          <cell r="AD535">
            <v>102.4</v>
          </cell>
        </row>
        <row r="536">
          <cell r="B536" t="str">
            <v>繊維工業</v>
          </cell>
          <cell r="C536">
            <v>260.8</v>
          </cell>
          <cell r="D536">
            <v>5.6</v>
          </cell>
          <cell r="E536">
            <v>141.9</v>
          </cell>
          <cell r="F536">
            <v>10.9</v>
          </cell>
          <cell r="G536">
            <v>130</v>
          </cell>
          <cell r="H536">
            <v>5.9</v>
          </cell>
          <cell r="I536">
            <v>98.2</v>
          </cell>
          <cell r="J536">
            <v>7.3</v>
          </cell>
          <cell r="K536">
            <v>94.5</v>
          </cell>
          <cell r="L536">
            <v>4.5</v>
          </cell>
          <cell r="M536">
            <v>169.4</v>
          </cell>
          <cell r="N536">
            <v>50</v>
          </cell>
          <cell r="O536">
            <v>90.4</v>
          </cell>
          <cell r="P536">
            <v>4</v>
          </cell>
          <cell r="Q536" t="str">
            <v>-</v>
          </cell>
          <cell r="R536" t="str">
            <v>-</v>
          </cell>
          <cell r="S536">
            <v>1.04</v>
          </cell>
          <cell r="T536">
            <v>0.73</v>
          </cell>
          <cell r="U536">
            <v>1.1499999999999999</v>
          </cell>
          <cell r="V536">
            <v>0.05</v>
          </cell>
          <cell r="W536">
            <v>248.4</v>
          </cell>
          <cell r="X536">
            <v>2.2000000000000002</v>
          </cell>
          <cell r="Y536">
            <v>135.1</v>
          </cell>
          <cell r="Z536">
            <v>7.2</v>
          </cell>
          <cell r="AA536">
            <v>376.7</v>
          </cell>
          <cell r="AB536">
            <v>62.9</v>
          </cell>
          <cell r="AC536">
            <v>896.8</v>
          </cell>
          <cell r="AD536">
            <v>1.2</v>
          </cell>
        </row>
        <row r="537">
          <cell r="B537" t="str">
            <v>木材・木製品</v>
          </cell>
          <cell r="C537">
            <v>155.9</v>
          </cell>
          <cell r="D537">
            <v>36.5</v>
          </cell>
          <cell r="E537">
            <v>123.9</v>
          </cell>
          <cell r="F537">
            <v>6.4</v>
          </cell>
          <cell r="G537">
            <v>130.9</v>
          </cell>
          <cell r="H537">
            <v>14.1</v>
          </cell>
          <cell r="I537">
            <v>99.1</v>
          </cell>
          <cell r="J537">
            <v>-9</v>
          </cell>
          <cell r="K537">
            <v>100.9</v>
          </cell>
          <cell r="L537">
            <v>-5.7</v>
          </cell>
          <cell r="M537">
            <v>80.599999999999994</v>
          </cell>
          <cell r="N537">
            <v>-36.9</v>
          </cell>
          <cell r="O537">
            <v>87.9</v>
          </cell>
          <cell r="P537">
            <v>-9</v>
          </cell>
          <cell r="Q537" t="str">
            <v>-</v>
          </cell>
          <cell r="R537" t="str">
            <v>-</v>
          </cell>
          <cell r="S537">
            <v>3.63</v>
          </cell>
          <cell r="T537">
            <v>2.5499999999999998</v>
          </cell>
          <cell r="U537">
            <v>3.15</v>
          </cell>
          <cell r="V537">
            <v>-0.17</v>
          </cell>
          <cell r="W537">
            <v>148.5</v>
          </cell>
          <cell r="X537">
            <v>32.1</v>
          </cell>
          <cell r="Y537">
            <v>118</v>
          </cell>
          <cell r="Z537">
            <v>3</v>
          </cell>
          <cell r="AA537">
            <v>58.8</v>
          </cell>
          <cell r="AB537">
            <v>-55.8</v>
          </cell>
          <cell r="AC537">
            <v>258.2</v>
          </cell>
          <cell r="AD537">
            <v>239.7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77.3</v>
          </cell>
          <cell r="D539">
            <v>-44.5</v>
          </cell>
          <cell r="E539">
            <v>89.8</v>
          </cell>
          <cell r="F539">
            <v>-3.1</v>
          </cell>
          <cell r="G539">
            <v>97.5</v>
          </cell>
          <cell r="H539">
            <v>4.4000000000000004</v>
          </cell>
          <cell r="I539">
            <v>115.8</v>
          </cell>
          <cell r="J539">
            <v>-2</v>
          </cell>
          <cell r="K539">
            <v>124.7</v>
          </cell>
          <cell r="L539">
            <v>2</v>
          </cell>
          <cell r="M539">
            <v>41.6</v>
          </cell>
          <cell r="N539">
            <v>-51.1</v>
          </cell>
          <cell r="O539">
            <v>115</v>
          </cell>
          <cell r="P539">
            <v>23.1</v>
          </cell>
          <cell r="Q539" t="str">
            <v>-</v>
          </cell>
          <cell r="R539" t="str">
            <v>-</v>
          </cell>
          <cell r="S539">
            <v>1.75</v>
          </cell>
          <cell r="T539">
            <v>1.44</v>
          </cell>
          <cell r="U539">
            <v>1.88</v>
          </cell>
          <cell r="V539">
            <v>0.81</v>
          </cell>
          <cell r="W539">
            <v>73.599999999999994</v>
          </cell>
          <cell r="X539">
            <v>-46.3</v>
          </cell>
          <cell r="Y539">
            <v>85.5</v>
          </cell>
          <cell r="Z539">
            <v>-6.3</v>
          </cell>
          <cell r="AA539">
            <v>40</v>
          </cell>
          <cell r="AB539">
            <v>-54.9</v>
          </cell>
          <cell r="AC539">
            <v>16.2</v>
          </cell>
          <cell r="AD539">
            <v>-86.2</v>
          </cell>
        </row>
        <row r="540">
          <cell r="B540" t="str">
            <v>印刷・同関連業</v>
          </cell>
          <cell r="C540">
            <v>150.1</v>
          </cell>
          <cell r="D540">
            <v>-42.4</v>
          </cell>
          <cell r="E540">
            <v>116.1</v>
          </cell>
          <cell r="F540">
            <v>-14.6</v>
          </cell>
          <cell r="G540">
            <v>111.9</v>
          </cell>
          <cell r="H540">
            <v>-12.7</v>
          </cell>
          <cell r="I540">
            <v>113.1</v>
          </cell>
          <cell r="J540">
            <v>20.399999999999999</v>
          </cell>
          <cell r="K540">
            <v>113.8</v>
          </cell>
          <cell r="L540">
            <v>19.7</v>
          </cell>
          <cell r="M540">
            <v>100</v>
          </cell>
          <cell r="N540">
            <v>43.1</v>
          </cell>
          <cell r="O540">
            <v>89.6</v>
          </cell>
          <cell r="P540">
            <v>-10.9</v>
          </cell>
          <cell r="Q540" t="str">
            <v>-</v>
          </cell>
          <cell r="R540" t="str">
            <v>-</v>
          </cell>
          <cell r="S540">
            <v>0</v>
          </cell>
          <cell r="T540">
            <v>-0.25</v>
          </cell>
          <cell r="U540">
            <v>0.56000000000000005</v>
          </cell>
          <cell r="V540">
            <v>0.56000000000000005</v>
          </cell>
          <cell r="W540">
            <v>143</v>
          </cell>
          <cell r="X540">
            <v>-44.2</v>
          </cell>
          <cell r="Y540">
            <v>110.6</v>
          </cell>
          <cell r="Z540">
            <v>-17.3</v>
          </cell>
          <cell r="AA540">
            <v>201.8</v>
          </cell>
          <cell r="AB540">
            <v>-31.1</v>
          </cell>
          <cell r="AC540">
            <v>169.6</v>
          </cell>
          <cell r="AD540">
            <v>-67.7</v>
          </cell>
        </row>
        <row r="541">
          <cell r="B541" t="str">
            <v>化学、石油・石炭</v>
          </cell>
          <cell r="C541">
            <v>198.7</v>
          </cell>
          <cell r="D541">
            <v>-11.2</v>
          </cell>
          <cell r="E541">
            <v>117.3</v>
          </cell>
          <cell r="F541">
            <v>4.3</v>
          </cell>
          <cell r="G541">
            <v>118.4</v>
          </cell>
          <cell r="H541">
            <v>7.9</v>
          </cell>
          <cell r="I541">
            <v>106</v>
          </cell>
          <cell r="J541">
            <v>-1.6</v>
          </cell>
          <cell r="K541">
            <v>105.6</v>
          </cell>
          <cell r="L541">
            <v>0.4</v>
          </cell>
          <cell r="M541">
            <v>110.1</v>
          </cell>
          <cell r="N541">
            <v>-15.8</v>
          </cell>
          <cell r="O541">
            <v>100.2</v>
          </cell>
          <cell r="P541">
            <v>-5.5</v>
          </cell>
          <cell r="Q541" t="str">
            <v>-</v>
          </cell>
          <cell r="R541" t="str">
            <v>-</v>
          </cell>
          <cell r="S541">
            <v>1.07</v>
          </cell>
          <cell r="T541">
            <v>0.18</v>
          </cell>
          <cell r="U541">
            <v>0.63</v>
          </cell>
          <cell r="V541">
            <v>-0.04</v>
          </cell>
          <cell r="W541">
            <v>189.2</v>
          </cell>
          <cell r="X541">
            <v>-14.1</v>
          </cell>
          <cell r="Y541">
            <v>111.7</v>
          </cell>
          <cell r="Z541">
            <v>0.9</v>
          </cell>
          <cell r="AA541">
            <v>110.3</v>
          </cell>
          <cell r="AB541">
            <v>-15</v>
          </cell>
          <cell r="AC541">
            <v>229.4</v>
          </cell>
          <cell r="AD541">
            <v>-20.7</v>
          </cell>
        </row>
        <row r="542">
          <cell r="B542" t="str">
            <v>プラスチック製品</v>
          </cell>
          <cell r="C542">
            <v>213.8</v>
          </cell>
          <cell r="D542">
            <v>12.6</v>
          </cell>
          <cell r="E542">
            <v>122.4</v>
          </cell>
          <cell r="F542">
            <v>3.6</v>
          </cell>
          <cell r="G542">
            <v>116.8</v>
          </cell>
          <cell r="H542">
            <v>5</v>
          </cell>
          <cell r="I542">
            <v>106.7</v>
          </cell>
          <cell r="J542">
            <v>-4.5999999999999996</v>
          </cell>
          <cell r="K542">
            <v>103.8</v>
          </cell>
          <cell r="L542">
            <v>-4.9000000000000004</v>
          </cell>
          <cell r="M542">
            <v>149</v>
          </cell>
          <cell r="N542">
            <v>0</v>
          </cell>
          <cell r="O542">
            <v>130.1</v>
          </cell>
          <cell r="P542">
            <v>-45.7</v>
          </cell>
          <cell r="Q542" t="str">
            <v>-</v>
          </cell>
          <cell r="R542" t="str">
            <v>-</v>
          </cell>
          <cell r="S542">
            <v>0.99</v>
          </cell>
          <cell r="T542">
            <v>0.8</v>
          </cell>
          <cell r="U542">
            <v>1.2</v>
          </cell>
          <cell r="V542">
            <v>-0.02</v>
          </cell>
          <cell r="W542">
            <v>203.6</v>
          </cell>
          <cell r="X542">
            <v>8.9</v>
          </cell>
          <cell r="Y542">
            <v>116.6</v>
          </cell>
          <cell r="Z542">
            <v>0.3</v>
          </cell>
          <cell r="AA542">
            <v>190.4</v>
          </cell>
          <cell r="AB542">
            <v>-5.9</v>
          </cell>
          <cell r="AC542">
            <v>374.8</v>
          </cell>
          <cell r="AD542">
            <v>24.2</v>
          </cell>
        </row>
        <row r="543">
          <cell r="B543" t="str">
            <v>ゴム製品</v>
          </cell>
          <cell r="C543">
            <v>233.6</v>
          </cell>
          <cell r="D543">
            <v>7.8</v>
          </cell>
          <cell r="E543">
            <v>117.7</v>
          </cell>
          <cell r="F543">
            <v>3.9</v>
          </cell>
          <cell r="G543">
            <v>112.5</v>
          </cell>
          <cell r="H543">
            <v>2.6</v>
          </cell>
          <cell r="I543">
            <v>107.4</v>
          </cell>
          <cell r="J543">
            <v>-0.5</v>
          </cell>
          <cell r="K543">
            <v>104.5</v>
          </cell>
          <cell r="L543">
            <v>-1</v>
          </cell>
          <cell r="M543">
            <v>138.1</v>
          </cell>
          <cell r="N543">
            <v>3.8</v>
          </cell>
          <cell r="O543">
            <v>100</v>
          </cell>
          <cell r="P543">
            <v>0</v>
          </cell>
          <cell r="Q543" t="str">
            <v>-</v>
          </cell>
          <cell r="R543" t="str">
            <v>-</v>
          </cell>
          <cell r="S543">
            <v>0.25</v>
          </cell>
          <cell r="T543">
            <v>0.15</v>
          </cell>
          <cell r="U543">
            <v>0.59</v>
          </cell>
          <cell r="V543">
            <v>0.05</v>
          </cell>
          <cell r="W543">
            <v>222.5</v>
          </cell>
          <cell r="X543">
            <v>4.4000000000000004</v>
          </cell>
          <cell r="Y543">
            <v>112.1</v>
          </cell>
          <cell r="Z543">
            <v>0.5</v>
          </cell>
          <cell r="AA543">
            <v>147.19999999999999</v>
          </cell>
          <cell r="AB543">
            <v>9.6999999999999993</v>
          </cell>
          <cell r="AC543">
            <v>423.7</v>
          </cell>
          <cell r="AD543">
            <v>10.5</v>
          </cell>
        </row>
        <row r="544">
          <cell r="B544" t="str">
            <v>窯業・土石製品</v>
          </cell>
          <cell r="C544">
            <v>112.6</v>
          </cell>
          <cell r="D544">
            <v>5.2</v>
          </cell>
          <cell r="E544">
            <v>116.5</v>
          </cell>
          <cell r="F544">
            <v>1.7</v>
          </cell>
          <cell r="G544">
            <v>115.4</v>
          </cell>
          <cell r="H544">
            <v>-0.3</v>
          </cell>
          <cell r="I544">
            <v>106.8</v>
          </cell>
          <cell r="J544">
            <v>6.1</v>
          </cell>
          <cell r="K544">
            <v>105.3</v>
          </cell>
          <cell r="L544">
            <v>3.3</v>
          </cell>
          <cell r="M544">
            <v>140.80000000000001</v>
          </cell>
          <cell r="N544">
            <v>92.3</v>
          </cell>
          <cell r="O544">
            <v>113.2</v>
          </cell>
          <cell r="P544">
            <v>4.7</v>
          </cell>
          <cell r="Q544" t="str">
            <v>-</v>
          </cell>
          <cell r="R544" t="str">
            <v>-</v>
          </cell>
          <cell r="S544">
            <v>0</v>
          </cell>
          <cell r="T544">
            <v>-0.23</v>
          </cell>
          <cell r="U544">
            <v>0</v>
          </cell>
          <cell r="V544">
            <v>-0.18</v>
          </cell>
          <cell r="W544">
            <v>107.2</v>
          </cell>
          <cell r="X544">
            <v>1.8</v>
          </cell>
          <cell r="Y544">
            <v>111</v>
          </cell>
          <cell r="Z544">
            <v>-1.5</v>
          </cell>
          <cell r="AA544">
            <v>139.69999999999999</v>
          </cell>
          <cell r="AB544">
            <v>52</v>
          </cell>
          <cell r="AC544">
            <v>58</v>
          </cell>
          <cell r="AD544">
            <v>51.4</v>
          </cell>
        </row>
        <row r="545">
          <cell r="B545" t="str">
            <v>鉄鋼業</v>
          </cell>
          <cell r="C545">
            <v>248.4</v>
          </cell>
          <cell r="D545">
            <v>76.5</v>
          </cell>
          <cell r="E545">
            <v>164.4</v>
          </cell>
          <cell r="F545">
            <v>8.6999999999999993</v>
          </cell>
          <cell r="G545">
            <v>138.6</v>
          </cell>
          <cell r="H545">
            <v>8.6999999999999993</v>
          </cell>
          <cell r="I545">
            <v>116.9</v>
          </cell>
          <cell r="J545">
            <v>-4.3</v>
          </cell>
          <cell r="K545">
            <v>103.3</v>
          </cell>
          <cell r="L545">
            <v>-3.5</v>
          </cell>
          <cell r="M545">
            <v>2190</v>
          </cell>
          <cell r="N545">
            <v>-9.5</v>
          </cell>
          <cell r="O545">
            <v>722.5</v>
          </cell>
          <cell r="P545">
            <v>1.8</v>
          </cell>
          <cell r="Q545" t="str">
            <v>-</v>
          </cell>
          <cell r="R545" t="str">
            <v>-</v>
          </cell>
          <cell r="S545">
            <v>0</v>
          </cell>
          <cell r="T545">
            <v>-0.71</v>
          </cell>
          <cell r="U545">
            <v>0</v>
          </cell>
          <cell r="V545">
            <v>0</v>
          </cell>
          <cell r="W545">
            <v>236.6</v>
          </cell>
          <cell r="X545">
            <v>70.8</v>
          </cell>
          <cell r="Y545">
            <v>156.6</v>
          </cell>
          <cell r="Z545">
            <v>5.2</v>
          </cell>
          <cell r="AA545">
            <v>5254</v>
          </cell>
          <cell r="AB545">
            <v>8.8000000000000007</v>
          </cell>
          <cell r="AC545">
            <v>688.1</v>
          </cell>
          <cell r="AD545">
            <v>0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85.2</v>
          </cell>
          <cell r="D547">
            <v>0.5</v>
          </cell>
          <cell r="E547">
            <v>95</v>
          </cell>
          <cell r="F547">
            <v>0.5</v>
          </cell>
          <cell r="G547">
            <v>98</v>
          </cell>
          <cell r="H547">
            <v>7.1</v>
          </cell>
          <cell r="I547">
            <v>99.5</v>
          </cell>
          <cell r="J547">
            <v>-10.4</v>
          </cell>
          <cell r="K547">
            <v>101.8</v>
          </cell>
          <cell r="L547">
            <v>-8.5</v>
          </cell>
          <cell r="M547">
            <v>70.8</v>
          </cell>
          <cell r="N547">
            <v>-35.6</v>
          </cell>
          <cell r="O547">
            <v>250</v>
          </cell>
          <cell r="P547">
            <v>4.5999999999999996</v>
          </cell>
          <cell r="Q547" t="str">
            <v>-</v>
          </cell>
          <cell r="R547" t="str">
            <v>-</v>
          </cell>
          <cell r="S547">
            <v>0.31</v>
          </cell>
          <cell r="T547">
            <v>-0.8</v>
          </cell>
          <cell r="U547">
            <v>1.47</v>
          </cell>
          <cell r="V547">
            <v>0.17</v>
          </cell>
          <cell r="W547">
            <v>81.099999999999994</v>
          </cell>
          <cell r="X547">
            <v>-2.9</v>
          </cell>
          <cell r="Y547">
            <v>90.5</v>
          </cell>
          <cell r="Z547">
            <v>-2.7</v>
          </cell>
          <cell r="AA547">
            <v>38.700000000000003</v>
          </cell>
          <cell r="AB547">
            <v>-74.2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163.69999999999999</v>
          </cell>
          <cell r="D550">
            <v>41.5</v>
          </cell>
          <cell r="E550">
            <v>111.3</v>
          </cell>
          <cell r="F550">
            <v>9.6999999999999993</v>
          </cell>
          <cell r="G550">
            <v>111.9</v>
          </cell>
          <cell r="H550">
            <v>13.8</v>
          </cell>
          <cell r="I550">
            <v>101.9</v>
          </cell>
          <cell r="J550">
            <v>-6.9</v>
          </cell>
          <cell r="K550">
            <v>102</v>
          </cell>
          <cell r="L550">
            <v>-3.5</v>
          </cell>
          <cell r="M550">
            <v>97.7</v>
          </cell>
          <cell r="N550">
            <v>-43.8</v>
          </cell>
          <cell r="O550">
            <v>107.8</v>
          </cell>
          <cell r="P550">
            <v>0.6</v>
          </cell>
          <cell r="Q550" t="str">
            <v>-</v>
          </cell>
          <cell r="R550" t="str">
            <v>-</v>
          </cell>
          <cell r="S550">
            <v>0.85</v>
          </cell>
          <cell r="T550">
            <v>0</v>
          </cell>
          <cell r="U550">
            <v>0.06</v>
          </cell>
          <cell r="V550">
            <v>-0.51</v>
          </cell>
          <cell r="W550">
            <v>155.9</v>
          </cell>
          <cell r="X550">
            <v>36.9</v>
          </cell>
          <cell r="Y550">
            <v>106</v>
          </cell>
          <cell r="Z550">
            <v>6.1</v>
          </cell>
          <cell r="AA550">
            <v>104.9</v>
          </cell>
          <cell r="AB550">
            <v>-22.4</v>
          </cell>
          <cell r="AC550">
            <v>100.1</v>
          </cell>
          <cell r="AD550">
            <v>122.4</v>
          </cell>
        </row>
        <row r="551">
          <cell r="B551" t="str">
            <v>電子・デバイス</v>
          </cell>
          <cell r="C551">
            <v>141.5</v>
          </cell>
          <cell r="D551">
            <v>-10</v>
          </cell>
          <cell r="E551">
            <v>87.4</v>
          </cell>
          <cell r="F551">
            <v>-0.9</v>
          </cell>
          <cell r="G551">
            <v>87.2</v>
          </cell>
          <cell r="H551">
            <v>3.6</v>
          </cell>
          <cell r="I551">
            <v>99.6</v>
          </cell>
          <cell r="J551">
            <v>-6.6</v>
          </cell>
          <cell r="K551">
            <v>100.8</v>
          </cell>
          <cell r="L551">
            <v>-3.6</v>
          </cell>
          <cell r="M551">
            <v>87.2</v>
          </cell>
          <cell r="N551">
            <v>-31.2</v>
          </cell>
          <cell r="O551">
            <v>72.5</v>
          </cell>
          <cell r="P551">
            <v>-3.2</v>
          </cell>
          <cell r="Q551" t="str">
            <v>-</v>
          </cell>
          <cell r="R551" t="str">
            <v>-</v>
          </cell>
          <cell r="S551">
            <v>0.37</v>
          </cell>
          <cell r="T551">
            <v>-0.36</v>
          </cell>
          <cell r="U551">
            <v>0.5</v>
          </cell>
          <cell r="V551">
            <v>-0.28999999999999998</v>
          </cell>
          <cell r="W551">
            <v>134.80000000000001</v>
          </cell>
          <cell r="X551">
            <v>-12.9</v>
          </cell>
          <cell r="Y551">
            <v>83.2</v>
          </cell>
          <cell r="Z551">
            <v>-4.0999999999999996</v>
          </cell>
          <cell r="AA551">
            <v>89.2</v>
          </cell>
          <cell r="AB551">
            <v>-26.5</v>
          </cell>
          <cell r="AC551">
            <v>343.4</v>
          </cell>
          <cell r="AD551">
            <v>-18.7</v>
          </cell>
        </row>
        <row r="552">
          <cell r="B552" t="str">
            <v>電気機械器具</v>
          </cell>
          <cell r="C552">
            <v>125.2</v>
          </cell>
          <cell r="D552">
            <v>-6.9</v>
          </cell>
          <cell r="E552">
            <v>125</v>
          </cell>
          <cell r="F552">
            <v>-3.2</v>
          </cell>
          <cell r="G552">
            <v>124.1</v>
          </cell>
          <cell r="H552">
            <v>-2.5</v>
          </cell>
          <cell r="I552">
            <v>108.6</v>
          </cell>
          <cell r="J552">
            <v>-2.7</v>
          </cell>
          <cell r="K552">
            <v>110.7</v>
          </cell>
          <cell r="L552">
            <v>-0.4</v>
          </cell>
          <cell r="M552">
            <v>74.400000000000006</v>
          </cell>
          <cell r="N552">
            <v>-38</v>
          </cell>
          <cell r="O552">
            <v>118.4</v>
          </cell>
          <cell r="P552">
            <v>-21.7</v>
          </cell>
          <cell r="Q552" t="str">
            <v>-</v>
          </cell>
          <cell r="R552" t="str">
            <v>-</v>
          </cell>
          <cell r="S552">
            <v>0.3</v>
          </cell>
          <cell r="T552">
            <v>-0.02</v>
          </cell>
          <cell r="U552">
            <v>0.41</v>
          </cell>
          <cell r="V552">
            <v>-7.0000000000000007E-2</v>
          </cell>
          <cell r="W552">
            <v>119.2</v>
          </cell>
          <cell r="X552">
            <v>-10</v>
          </cell>
          <cell r="Y552">
            <v>119</v>
          </cell>
          <cell r="Z552">
            <v>-6.4</v>
          </cell>
          <cell r="AA552">
            <v>151.19999999999999</v>
          </cell>
          <cell r="AB552">
            <v>-15.6</v>
          </cell>
          <cell r="AC552">
            <v>42.2</v>
          </cell>
          <cell r="AD552">
            <v>-27.4</v>
          </cell>
        </row>
        <row r="553">
          <cell r="B553" t="str">
            <v>情報通信機械器具</v>
          </cell>
          <cell r="C553">
            <v>134.19999999999999</v>
          </cell>
          <cell r="D553">
            <v>0.7</v>
          </cell>
          <cell r="E553">
            <v>107</v>
          </cell>
          <cell r="F553">
            <v>6.2</v>
          </cell>
          <cell r="G553">
            <v>102.7</v>
          </cell>
          <cell r="H553">
            <v>5.9</v>
          </cell>
          <cell r="I553">
            <v>114.9</v>
          </cell>
          <cell r="J553">
            <v>2.1</v>
          </cell>
          <cell r="K553">
            <v>115.1</v>
          </cell>
          <cell r="L553">
            <v>2.5</v>
          </cell>
          <cell r="M553">
            <v>111.9</v>
          </cell>
          <cell r="N553">
            <v>-4.0999999999999996</v>
          </cell>
          <cell r="O553">
            <v>3.5</v>
          </cell>
          <cell r="P553">
            <v>-5.4</v>
          </cell>
          <cell r="Q553" t="str">
            <v>-</v>
          </cell>
          <cell r="R553" t="str">
            <v>-</v>
          </cell>
          <cell r="S553">
            <v>0.85</v>
          </cell>
          <cell r="T553">
            <v>-2.46</v>
          </cell>
          <cell r="U553">
            <v>0.85</v>
          </cell>
          <cell r="V553">
            <v>0.85</v>
          </cell>
          <cell r="W553">
            <v>127.8</v>
          </cell>
          <cell r="X553">
            <v>-2.6</v>
          </cell>
          <cell r="Y553">
            <v>101.9</v>
          </cell>
          <cell r="Z553">
            <v>2.7</v>
          </cell>
          <cell r="AA553">
            <v>193.2</v>
          </cell>
          <cell r="AB553">
            <v>8.5</v>
          </cell>
          <cell r="AC553">
            <v>325.39999999999998</v>
          </cell>
          <cell r="AD553">
            <v>-10.199999999999999</v>
          </cell>
        </row>
        <row r="554">
          <cell r="B554" t="str">
            <v>輸送用機械器具</v>
          </cell>
          <cell r="C554">
            <v>159.9</v>
          </cell>
          <cell r="D554">
            <v>10.7</v>
          </cell>
          <cell r="E554">
            <v>115.9</v>
          </cell>
          <cell r="F554">
            <v>6.5</v>
          </cell>
          <cell r="G554">
            <v>109.7</v>
          </cell>
          <cell r="H554">
            <v>3.7</v>
          </cell>
          <cell r="I554">
            <v>114.3</v>
          </cell>
          <cell r="J554">
            <v>5</v>
          </cell>
          <cell r="K554">
            <v>109.7</v>
          </cell>
          <cell r="L554">
            <v>1.4</v>
          </cell>
          <cell r="M554">
            <v>168.9</v>
          </cell>
          <cell r="N554">
            <v>45.1</v>
          </cell>
          <cell r="O554">
            <v>80.8</v>
          </cell>
          <cell r="P554">
            <v>-3.6</v>
          </cell>
          <cell r="Q554" t="str">
            <v>-</v>
          </cell>
          <cell r="R554" t="str">
            <v>-</v>
          </cell>
          <cell r="S554">
            <v>0.42</v>
          </cell>
          <cell r="T554">
            <v>-0.66</v>
          </cell>
          <cell r="U554">
            <v>1.72</v>
          </cell>
          <cell r="V554">
            <v>-1.01</v>
          </cell>
          <cell r="W554">
            <v>152.30000000000001</v>
          </cell>
          <cell r="X554">
            <v>7.2</v>
          </cell>
          <cell r="Y554">
            <v>110.4</v>
          </cell>
          <cell r="Z554">
            <v>3.1</v>
          </cell>
          <cell r="AA554">
            <v>207</v>
          </cell>
          <cell r="AB554">
            <v>34.200000000000003</v>
          </cell>
          <cell r="AC554">
            <v>101.4</v>
          </cell>
          <cell r="AD554">
            <v>16.600000000000001</v>
          </cell>
        </row>
        <row r="555">
          <cell r="B555" t="str">
            <v>その他の製造業</v>
          </cell>
          <cell r="C555">
            <v>143.5</v>
          </cell>
          <cell r="D555">
            <v>41</v>
          </cell>
          <cell r="E555">
            <v>122.2</v>
          </cell>
          <cell r="F555">
            <v>14.1</v>
          </cell>
          <cell r="G555">
            <v>121.7</v>
          </cell>
          <cell r="H555">
            <v>22.3</v>
          </cell>
          <cell r="I555">
            <v>115.7</v>
          </cell>
          <cell r="J555">
            <v>-1.8</v>
          </cell>
          <cell r="K555">
            <v>113.7</v>
          </cell>
          <cell r="L555">
            <v>2.8</v>
          </cell>
          <cell r="M555">
            <v>142.6</v>
          </cell>
          <cell r="N555">
            <v>-32.5</v>
          </cell>
          <cell r="O555">
            <v>80.7</v>
          </cell>
          <cell r="P555">
            <v>-40.4</v>
          </cell>
          <cell r="Q555" t="str">
            <v>-</v>
          </cell>
          <cell r="R555" t="str">
            <v>-</v>
          </cell>
          <cell r="S555">
            <v>1.08</v>
          </cell>
          <cell r="T555">
            <v>-2.08</v>
          </cell>
          <cell r="U555">
            <v>1.3</v>
          </cell>
          <cell r="V555">
            <v>-4.1399999999999997</v>
          </cell>
          <cell r="W555">
            <v>136.69999999999999</v>
          </cell>
          <cell r="X555">
            <v>36.4</v>
          </cell>
          <cell r="Y555">
            <v>116.4</v>
          </cell>
          <cell r="Z555">
            <v>10.4</v>
          </cell>
          <cell r="AA555">
            <v>129.5</v>
          </cell>
          <cell r="AB555">
            <v>-38.700000000000003</v>
          </cell>
          <cell r="AC555">
            <v>135.6</v>
          </cell>
          <cell r="AD555">
            <v>290.8</v>
          </cell>
        </row>
        <row r="556">
          <cell r="B556" t="str">
            <v>Ｅ一括分１</v>
          </cell>
          <cell r="C556">
            <v>189.7</v>
          </cell>
          <cell r="D556">
            <v>2.7</v>
          </cell>
          <cell r="E556">
            <v>111.9</v>
          </cell>
          <cell r="F556">
            <v>15.5</v>
          </cell>
          <cell r="G556">
            <v>104.3</v>
          </cell>
          <cell r="H556">
            <v>15.6</v>
          </cell>
          <cell r="I556">
            <v>109.8</v>
          </cell>
          <cell r="J556">
            <v>0.3</v>
          </cell>
          <cell r="K556">
            <v>105.9</v>
          </cell>
          <cell r="L556">
            <v>-0.9</v>
          </cell>
          <cell r="M556">
            <v>180</v>
          </cell>
          <cell r="N556">
            <v>14.2</v>
          </cell>
          <cell r="O556">
            <v>130.69999999999999</v>
          </cell>
          <cell r="P556">
            <v>44.6</v>
          </cell>
          <cell r="Q556" t="str">
            <v>-</v>
          </cell>
          <cell r="R556" t="str">
            <v>-</v>
          </cell>
          <cell r="S556">
            <v>0.74</v>
          </cell>
          <cell r="T556">
            <v>0.15</v>
          </cell>
          <cell r="U556">
            <v>0.25</v>
          </cell>
          <cell r="V556">
            <v>-0.05</v>
          </cell>
          <cell r="W556">
            <v>180.7</v>
          </cell>
          <cell r="X556">
            <v>-0.6</v>
          </cell>
          <cell r="Y556">
            <v>106.6</v>
          </cell>
          <cell r="Z556">
            <v>11.7</v>
          </cell>
          <cell r="AA556">
            <v>245.7</v>
          </cell>
          <cell r="AB556">
            <v>15</v>
          </cell>
          <cell r="AC556">
            <v>668.3</v>
          </cell>
          <cell r="AD556">
            <v>-8.1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94.6</v>
          </cell>
          <cell r="D559">
            <v>-42.4</v>
          </cell>
          <cell r="E559">
            <v>108.3</v>
          </cell>
          <cell r="F559">
            <v>0.6</v>
          </cell>
          <cell r="G559">
            <v>107.6</v>
          </cell>
          <cell r="H559">
            <v>-1.1000000000000001</v>
          </cell>
          <cell r="I559">
            <v>99.9</v>
          </cell>
          <cell r="J559">
            <v>6.7</v>
          </cell>
          <cell r="K559">
            <v>100.1</v>
          </cell>
          <cell r="L559">
            <v>3.5</v>
          </cell>
          <cell r="M559">
            <v>95.7</v>
          </cell>
          <cell r="N559">
            <v>140.5</v>
          </cell>
          <cell r="O559">
            <v>101.5</v>
          </cell>
          <cell r="P559">
            <v>-1.5</v>
          </cell>
          <cell r="Q559" t="str">
            <v>-</v>
          </cell>
          <cell r="R559" t="str">
            <v>-</v>
          </cell>
          <cell r="S559">
            <v>4.28</v>
          </cell>
          <cell r="T559">
            <v>4.2699999999999996</v>
          </cell>
          <cell r="U559">
            <v>1.57</v>
          </cell>
          <cell r="V559">
            <v>1.1299999999999999</v>
          </cell>
          <cell r="W559">
            <v>90.1</v>
          </cell>
          <cell r="X559">
            <v>-44.2</v>
          </cell>
          <cell r="Y559">
            <v>103.1</v>
          </cell>
          <cell r="Z559">
            <v>-2.7</v>
          </cell>
          <cell r="AA559">
            <v>127.4</v>
          </cell>
          <cell r="AB559">
            <v>69.2</v>
          </cell>
          <cell r="AC559">
            <v>3.9</v>
          </cell>
          <cell r="AD559">
            <v>-98.9</v>
          </cell>
        </row>
        <row r="560">
          <cell r="B560" t="str">
            <v>小売業</v>
          </cell>
          <cell r="C560">
            <v>115</v>
          </cell>
          <cell r="D560">
            <v>-10.199999999999999</v>
          </cell>
          <cell r="E560">
            <v>103.9</v>
          </cell>
          <cell r="F560">
            <v>1.6</v>
          </cell>
          <cell r="G560">
            <v>104</v>
          </cell>
          <cell r="H560">
            <v>1.4</v>
          </cell>
          <cell r="I560">
            <v>98.2</v>
          </cell>
          <cell r="J560">
            <v>0.3</v>
          </cell>
          <cell r="K560">
            <v>97.6</v>
          </cell>
          <cell r="L560">
            <v>0</v>
          </cell>
          <cell r="M560">
            <v>106.5</v>
          </cell>
          <cell r="N560">
            <v>4.8</v>
          </cell>
          <cell r="O560">
            <v>88</v>
          </cell>
          <cell r="P560">
            <v>-7.9</v>
          </cell>
          <cell r="Q560" t="str">
            <v>-</v>
          </cell>
          <cell r="R560" t="str">
            <v>-</v>
          </cell>
          <cell r="S560">
            <v>4.05</v>
          </cell>
          <cell r="T560">
            <v>0.31</v>
          </cell>
          <cell r="U560">
            <v>1.93</v>
          </cell>
          <cell r="V560">
            <v>-0.16</v>
          </cell>
          <cell r="W560">
            <v>109.5</v>
          </cell>
          <cell r="X560">
            <v>-13.2</v>
          </cell>
          <cell r="Y560">
            <v>99</v>
          </cell>
          <cell r="Z560">
            <v>-1.7</v>
          </cell>
          <cell r="AA560">
            <v>103.4</v>
          </cell>
          <cell r="AB560">
            <v>4.8</v>
          </cell>
          <cell r="AC560">
            <v>200.1</v>
          </cell>
          <cell r="AD560">
            <v>-38.700000000000003</v>
          </cell>
        </row>
        <row r="561">
          <cell r="B561" t="str">
            <v>宿泊業</v>
          </cell>
          <cell r="C561">
            <v>92</v>
          </cell>
          <cell r="D561">
            <v>-20</v>
          </cell>
          <cell r="E561">
            <v>98.7</v>
          </cell>
          <cell r="F561">
            <v>-16.600000000000001</v>
          </cell>
          <cell r="G561">
            <v>98.3</v>
          </cell>
          <cell r="H561">
            <v>-18.600000000000001</v>
          </cell>
          <cell r="I561">
            <v>101.3</v>
          </cell>
          <cell r="J561">
            <v>-8.1999999999999993</v>
          </cell>
          <cell r="K561">
            <v>97.8</v>
          </cell>
          <cell r="L561">
            <v>-9.1999999999999993</v>
          </cell>
          <cell r="M561">
            <v>174</v>
          </cell>
          <cell r="N561">
            <v>6.7</v>
          </cell>
          <cell r="O561">
            <v>97.1</v>
          </cell>
          <cell r="P561">
            <v>66.8</v>
          </cell>
          <cell r="Q561" t="str">
            <v>-</v>
          </cell>
          <cell r="R561" t="str">
            <v>-</v>
          </cell>
          <cell r="S561">
            <v>2.5</v>
          </cell>
          <cell r="T561">
            <v>0.86</v>
          </cell>
          <cell r="U561">
            <v>5.55</v>
          </cell>
          <cell r="V561">
            <v>1.55</v>
          </cell>
          <cell r="W561">
            <v>87.6</v>
          </cell>
          <cell r="X561">
            <v>-22.6</v>
          </cell>
          <cell r="Y561">
            <v>94</v>
          </cell>
          <cell r="Z561">
            <v>-19.2</v>
          </cell>
          <cell r="AA561">
            <v>106.2</v>
          </cell>
          <cell r="AB561">
            <v>45.9</v>
          </cell>
          <cell r="AC561">
            <v>0.1</v>
          </cell>
          <cell r="AD561">
            <v>-99.1</v>
          </cell>
        </row>
        <row r="562">
          <cell r="B562" t="str">
            <v>Ｍ一括分</v>
          </cell>
          <cell r="C562">
            <v>104.2</v>
          </cell>
          <cell r="D562">
            <v>22.2</v>
          </cell>
          <cell r="E562">
            <v>108.4</v>
          </cell>
          <cell r="F562">
            <v>21</v>
          </cell>
          <cell r="G562">
            <v>94.9</v>
          </cell>
          <cell r="H562">
            <v>-1</v>
          </cell>
          <cell r="I562">
            <v>108.9</v>
          </cell>
          <cell r="J562">
            <v>17.100000000000001</v>
          </cell>
          <cell r="K562">
            <v>105.5</v>
          </cell>
          <cell r="L562">
            <v>4.9000000000000004</v>
          </cell>
          <cell r="M562">
            <v>144.6</v>
          </cell>
          <cell r="N562">
            <v>1085.2</v>
          </cell>
          <cell r="O562">
            <v>71.2</v>
          </cell>
          <cell r="P562">
            <v>-55.5</v>
          </cell>
          <cell r="Q562" t="str">
            <v>-</v>
          </cell>
          <cell r="R562" t="str">
            <v>-</v>
          </cell>
          <cell r="S562">
            <v>0.38</v>
          </cell>
          <cell r="T562">
            <v>-0.22</v>
          </cell>
          <cell r="U562">
            <v>0.49</v>
          </cell>
          <cell r="V562">
            <v>-0.28000000000000003</v>
          </cell>
          <cell r="W562">
            <v>99.2</v>
          </cell>
          <cell r="X562">
            <v>18.100000000000001</v>
          </cell>
          <cell r="Y562">
            <v>103.2</v>
          </cell>
          <cell r="Z562">
            <v>17</v>
          </cell>
          <cell r="AA562">
            <v>266.5</v>
          </cell>
          <cell r="AB562">
            <v>1576.1</v>
          </cell>
          <cell r="AC562">
            <v>14.9</v>
          </cell>
          <cell r="AD562">
            <v>0</v>
          </cell>
        </row>
        <row r="563">
          <cell r="B563" t="str">
            <v>医療業</v>
          </cell>
          <cell r="C563">
            <v>134</v>
          </cell>
          <cell r="D563">
            <v>-2.9</v>
          </cell>
          <cell r="E563">
            <v>97.7</v>
          </cell>
          <cell r="F563">
            <v>1.2</v>
          </cell>
          <cell r="G563">
            <v>95.6</v>
          </cell>
          <cell r="H563">
            <v>2.9</v>
          </cell>
          <cell r="I563">
            <v>101.8</v>
          </cell>
          <cell r="J563">
            <v>0</v>
          </cell>
          <cell r="K563">
            <v>101.2</v>
          </cell>
          <cell r="L563">
            <v>-0.6</v>
          </cell>
          <cell r="M563">
            <v>119.2</v>
          </cell>
          <cell r="N563">
            <v>17</v>
          </cell>
          <cell r="O563">
            <v>84</v>
          </cell>
          <cell r="P563">
            <v>3.2</v>
          </cell>
          <cell r="Q563" t="str">
            <v>-</v>
          </cell>
          <cell r="R563" t="str">
            <v>-</v>
          </cell>
          <cell r="S563">
            <v>0.55000000000000004</v>
          </cell>
          <cell r="T563">
            <v>7.0000000000000007E-2</v>
          </cell>
          <cell r="U563">
            <v>1.33</v>
          </cell>
          <cell r="V563">
            <v>0.45</v>
          </cell>
          <cell r="W563">
            <v>127.6</v>
          </cell>
          <cell r="X563">
            <v>-6</v>
          </cell>
          <cell r="Y563">
            <v>93</v>
          </cell>
          <cell r="Z563">
            <v>-2.1</v>
          </cell>
          <cell r="AA563">
            <v>162.6</v>
          </cell>
          <cell r="AB563">
            <v>-19.8</v>
          </cell>
          <cell r="AC563">
            <v>307.10000000000002</v>
          </cell>
          <cell r="AD563">
            <v>-8.5</v>
          </cell>
        </row>
        <row r="564">
          <cell r="B564" t="str">
            <v>Ｐ一括分</v>
          </cell>
          <cell r="C564">
            <v>168.4</v>
          </cell>
          <cell r="D564">
            <v>-2.6</v>
          </cell>
          <cell r="E564">
            <v>110.4</v>
          </cell>
          <cell r="F564">
            <v>0.5</v>
          </cell>
          <cell r="G564">
            <v>107.3</v>
          </cell>
          <cell r="H564">
            <v>-2.2000000000000002</v>
          </cell>
          <cell r="I564">
            <v>105.3</v>
          </cell>
          <cell r="J564">
            <v>-0.8</v>
          </cell>
          <cell r="K564">
            <v>106.1</v>
          </cell>
          <cell r="L564">
            <v>-0.5</v>
          </cell>
          <cell r="M564">
            <v>80</v>
          </cell>
          <cell r="N564">
            <v>-14.9</v>
          </cell>
          <cell r="O564">
            <v>109.6</v>
          </cell>
          <cell r="P564">
            <v>-3.9</v>
          </cell>
          <cell r="Q564" t="str">
            <v>-</v>
          </cell>
          <cell r="R564" t="str">
            <v>-</v>
          </cell>
          <cell r="S564">
            <v>1.92</v>
          </cell>
          <cell r="T564">
            <v>-0.95</v>
          </cell>
          <cell r="U564">
            <v>0.98</v>
          </cell>
          <cell r="V564">
            <v>0.26</v>
          </cell>
          <cell r="W564">
            <v>160.4</v>
          </cell>
          <cell r="X564">
            <v>-5.8</v>
          </cell>
          <cell r="Y564">
            <v>105.1</v>
          </cell>
          <cell r="Z564">
            <v>-2.9</v>
          </cell>
          <cell r="AA564">
            <v>185.8</v>
          </cell>
          <cell r="AB564">
            <v>62.8</v>
          </cell>
          <cell r="AC564">
            <v>431.5</v>
          </cell>
          <cell r="AD564">
            <v>-6.1</v>
          </cell>
        </row>
        <row r="565">
          <cell r="B565" t="str">
            <v>職業紹介・派遣業</v>
          </cell>
          <cell r="C565">
            <v>138.1</v>
          </cell>
          <cell r="D565">
            <v>26.2</v>
          </cell>
          <cell r="E565">
            <v>114.6</v>
          </cell>
          <cell r="F565">
            <v>7.4</v>
          </cell>
          <cell r="G565">
            <v>113.7</v>
          </cell>
          <cell r="H565">
            <v>5.7</v>
          </cell>
          <cell r="I565">
            <v>115.1</v>
          </cell>
          <cell r="J565">
            <v>5</v>
          </cell>
          <cell r="K565">
            <v>114.5</v>
          </cell>
          <cell r="L565">
            <v>2.9</v>
          </cell>
          <cell r="M565">
            <v>123.6</v>
          </cell>
          <cell r="N565">
            <v>50.7</v>
          </cell>
          <cell r="O565">
            <v>129</v>
          </cell>
          <cell r="P565">
            <v>4.9000000000000004</v>
          </cell>
          <cell r="Q565" t="str">
            <v>-</v>
          </cell>
          <cell r="R565" t="str">
            <v>-</v>
          </cell>
          <cell r="S565">
            <v>3.83</v>
          </cell>
          <cell r="T565">
            <v>-1.46</v>
          </cell>
          <cell r="U565">
            <v>5.35</v>
          </cell>
          <cell r="V565">
            <v>-0.69</v>
          </cell>
          <cell r="W565">
            <v>131.5</v>
          </cell>
          <cell r="X565">
            <v>22.1</v>
          </cell>
          <cell r="Y565">
            <v>109.1</v>
          </cell>
          <cell r="Z565">
            <v>3.9</v>
          </cell>
          <cell r="AA565">
            <v>124</v>
          </cell>
          <cell r="AB565">
            <v>27.3</v>
          </cell>
          <cell r="AC565">
            <v>949.7</v>
          </cell>
          <cell r="AD565">
            <v>371.5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107.7</v>
          </cell>
          <cell r="D567">
            <v>-4.0999999999999996</v>
          </cell>
          <cell r="E567">
            <v>96.1</v>
          </cell>
          <cell r="F567">
            <v>3.1</v>
          </cell>
          <cell r="G567">
            <v>98.6</v>
          </cell>
          <cell r="H567">
            <v>3.8</v>
          </cell>
          <cell r="I567">
            <v>101.4</v>
          </cell>
          <cell r="J567">
            <v>-1.6</v>
          </cell>
          <cell r="K567">
            <v>102.6</v>
          </cell>
          <cell r="L567">
            <v>-2</v>
          </cell>
          <cell r="M567">
            <v>86.7</v>
          </cell>
          <cell r="N567">
            <v>5.0999999999999996</v>
          </cell>
          <cell r="O567">
            <v>86.4</v>
          </cell>
          <cell r="P567">
            <v>-12.1</v>
          </cell>
          <cell r="Q567" t="str">
            <v>-</v>
          </cell>
          <cell r="R567" t="str">
            <v>-</v>
          </cell>
          <cell r="S567">
            <v>1.3</v>
          </cell>
          <cell r="T567">
            <v>-0.12</v>
          </cell>
          <cell r="U567">
            <v>1.97</v>
          </cell>
          <cell r="V567">
            <v>0.25</v>
          </cell>
          <cell r="W567">
            <v>102.6</v>
          </cell>
          <cell r="X567">
            <v>-7.1</v>
          </cell>
          <cell r="Y567">
            <v>91.5</v>
          </cell>
          <cell r="Z567">
            <v>-0.2</v>
          </cell>
          <cell r="AA567">
            <v>70.3</v>
          </cell>
          <cell r="AB567">
            <v>-6.3</v>
          </cell>
          <cell r="AC567">
            <v>176.2</v>
          </cell>
          <cell r="AD567">
            <v>-21.8</v>
          </cell>
        </row>
        <row r="568">
          <cell r="B568" t="str">
            <v>特掲産業１</v>
          </cell>
          <cell r="C568">
            <v>100.6</v>
          </cell>
          <cell r="D568">
            <v>-27.9</v>
          </cell>
          <cell r="E568">
            <v>75.5</v>
          </cell>
          <cell r="F568">
            <v>-14</v>
          </cell>
          <cell r="G568">
            <v>75.5</v>
          </cell>
          <cell r="H568">
            <v>-17.600000000000001</v>
          </cell>
          <cell r="I568">
            <v>104.4</v>
          </cell>
          <cell r="J568">
            <v>-0.2</v>
          </cell>
          <cell r="K568">
            <v>104.1</v>
          </cell>
          <cell r="L568">
            <v>-0.7</v>
          </cell>
          <cell r="M568">
            <v>113.2</v>
          </cell>
          <cell r="N568">
            <v>15.4</v>
          </cell>
          <cell r="O568">
            <v>146.6</v>
          </cell>
          <cell r="P568">
            <v>-4.7</v>
          </cell>
          <cell r="Q568" t="str">
            <v>-</v>
          </cell>
          <cell r="R568" t="str">
            <v>-</v>
          </cell>
          <cell r="S568">
            <v>1.03</v>
          </cell>
          <cell r="T568">
            <v>-1.52</v>
          </cell>
          <cell r="U568">
            <v>0</v>
          </cell>
          <cell r="V568">
            <v>-3.51</v>
          </cell>
          <cell r="W568">
            <v>95.8</v>
          </cell>
          <cell r="X568">
            <v>-30.3</v>
          </cell>
          <cell r="Y568">
            <v>71.900000000000006</v>
          </cell>
          <cell r="Z568">
            <v>-16.8</v>
          </cell>
          <cell r="AA568">
            <v>75.099999999999994</v>
          </cell>
          <cell r="AB568">
            <v>99.2</v>
          </cell>
          <cell r="AC568">
            <v>214.2</v>
          </cell>
          <cell r="AD568">
            <v>-46.6</v>
          </cell>
        </row>
        <row r="569">
          <cell r="B569" t="str">
            <v>特掲産業２</v>
          </cell>
          <cell r="C569">
            <v>98.2</v>
          </cell>
          <cell r="D569">
            <v>-31.5</v>
          </cell>
          <cell r="E569">
            <v>120.3</v>
          </cell>
          <cell r="F569">
            <v>11.3</v>
          </cell>
          <cell r="G569">
            <v>136.30000000000001</v>
          </cell>
          <cell r="H569">
            <v>9.8000000000000007</v>
          </cell>
          <cell r="I569">
            <v>87.7</v>
          </cell>
          <cell r="J569">
            <v>-2.2999999999999998</v>
          </cell>
          <cell r="K569">
            <v>94.3</v>
          </cell>
          <cell r="L569">
            <v>-3.1</v>
          </cell>
          <cell r="M569">
            <v>42.9</v>
          </cell>
          <cell r="N569">
            <v>10.3</v>
          </cell>
          <cell r="O569">
            <v>88.5</v>
          </cell>
          <cell r="P569">
            <v>-17.600000000000001</v>
          </cell>
          <cell r="Q569" t="str">
            <v>-</v>
          </cell>
          <cell r="R569" t="str">
            <v>-</v>
          </cell>
          <cell r="S569">
            <v>3.87</v>
          </cell>
          <cell r="T569">
            <v>3.87</v>
          </cell>
          <cell r="U569">
            <v>-7.0000000000000007E-2</v>
          </cell>
          <cell r="V569">
            <v>-7.0000000000000007E-2</v>
          </cell>
          <cell r="W569">
            <v>93.5</v>
          </cell>
          <cell r="X569">
            <v>-33.700000000000003</v>
          </cell>
          <cell r="Y569">
            <v>114.6</v>
          </cell>
          <cell r="Z569">
            <v>7.7</v>
          </cell>
          <cell r="AA569">
            <v>54.8</v>
          </cell>
          <cell r="AB569">
            <v>27.1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111.2</v>
          </cell>
          <cell r="D582">
            <v>-8.6</v>
          </cell>
          <cell r="E582">
            <v>107.1</v>
          </cell>
          <cell r="F582">
            <v>-5.0999999999999996</v>
          </cell>
          <cell r="G582">
            <v>107.4</v>
          </cell>
          <cell r="H582">
            <v>-4</v>
          </cell>
          <cell r="I582">
            <v>99.8</v>
          </cell>
          <cell r="J582">
            <v>-7.8</v>
          </cell>
          <cell r="K582">
            <v>99.7</v>
          </cell>
          <cell r="L582">
            <v>-7.9</v>
          </cell>
          <cell r="M582">
            <v>105.9</v>
          </cell>
          <cell r="N582">
            <v>0</v>
          </cell>
          <cell r="O582">
            <v>106.1</v>
          </cell>
          <cell r="P582">
            <v>15.7</v>
          </cell>
          <cell r="Q582" t="str">
            <v>-</v>
          </cell>
          <cell r="R582" t="str">
            <v>-</v>
          </cell>
          <cell r="S582">
            <v>5.4</v>
          </cell>
          <cell r="T582">
            <v>1.67</v>
          </cell>
          <cell r="U582">
            <v>2.76</v>
          </cell>
          <cell r="V582">
            <v>0.46</v>
          </cell>
          <cell r="W582">
            <v>105.9</v>
          </cell>
          <cell r="X582">
            <v>-11.6</v>
          </cell>
          <cell r="Y582">
            <v>102</v>
          </cell>
          <cell r="Z582">
            <v>-8.1999999999999993</v>
          </cell>
          <cell r="AA582">
            <v>91.8</v>
          </cell>
          <cell r="AB582">
            <v>-44.5</v>
          </cell>
          <cell r="AC582">
            <v>234.7</v>
          </cell>
          <cell r="AD582">
            <v>-39.700000000000003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108.5</v>
          </cell>
          <cell r="D584">
            <v>-26.6</v>
          </cell>
          <cell r="E584">
            <v>98</v>
          </cell>
          <cell r="F584">
            <v>-29.1</v>
          </cell>
          <cell r="G584">
            <v>97.9</v>
          </cell>
          <cell r="H584">
            <v>-28.9</v>
          </cell>
          <cell r="I584">
            <v>98.8</v>
          </cell>
          <cell r="J584">
            <v>-17</v>
          </cell>
          <cell r="K584">
            <v>98.7</v>
          </cell>
          <cell r="L584">
            <v>-16.8</v>
          </cell>
          <cell r="M584">
            <v>133.30000000000001</v>
          </cell>
          <cell r="N584">
            <v>-42.9</v>
          </cell>
          <cell r="O584">
            <v>43</v>
          </cell>
          <cell r="P584">
            <v>1.9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13.95</v>
          </cell>
          <cell r="V584">
            <v>13.95</v>
          </cell>
          <cell r="W584">
            <v>103.3</v>
          </cell>
          <cell r="X584">
            <v>-29</v>
          </cell>
          <cell r="Y584">
            <v>93.3</v>
          </cell>
          <cell r="Z584">
            <v>-31.4</v>
          </cell>
          <cell r="AA584">
            <v>125</v>
          </cell>
          <cell r="AB584">
            <v>-47.6</v>
          </cell>
          <cell r="AC584">
            <v>236.6</v>
          </cell>
          <cell r="AD584">
            <v>3.8</v>
          </cell>
        </row>
        <row r="585">
          <cell r="B585" t="str">
            <v>製造業</v>
          </cell>
          <cell r="C585">
            <v>103.4</v>
          </cell>
          <cell r="D585">
            <v>-14.3</v>
          </cell>
          <cell r="E585">
            <v>106.3</v>
          </cell>
          <cell r="F585">
            <v>-13.9</v>
          </cell>
          <cell r="G585">
            <v>107.6</v>
          </cell>
          <cell r="H585">
            <v>-11.2</v>
          </cell>
          <cell r="I585">
            <v>103.9</v>
          </cell>
          <cell r="J585">
            <v>-10.7</v>
          </cell>
          <cell r="K585">
            <v>105.8</v>
          </cell>
          <cell r="L585">
            <v>-9.3000000000000007</v>
          </cell>
          <cell r="M585">
            <v>41.2</v>
          </cell>
          <cell r="N585">
            <v>-61.1</v>
          </cell>
          <cell r="O585">
            <v>104.6</v>
          </cell>
          <cell r="P585">
            <v>26.8</v>
          </cell>
          <cell r="Q585" t="str">
            <v>-</v>
          </cell>
          <cell r="R585" t="str">
            <v>-</v>
          </cell>
          <cell r="S585">
            <v>5.82</v>
          </cell>
          <cell r="T585">
            <v>2.2400000000000002</v>
          </cell>
          <cell r="U585">
            <v>0.94</v>
          </cell>
          <cell r="V585">
            <v>-0.34</v>
          </cell>
          <cell r="W585">
            <v>98.5</v>
          </cell>
          <cell r="X585">
            <v>-17.100000000000001</v>
          </cell>
          <cell r="Y585">
            <v>101.2</v>
          </cell>
          <cell r="Z585">
            <v>-16.8</v>
          </cell>
          <cell r="AA585">
            <v>51.4</v>
          </cell>
          <cell r="AB585">
            <v>-77.2</v>
          </cell>
          <cell r="AC585">
            <v>32.299999999999997</v>
          </cell>
          <cell r="AD585">
            <v>-37.799999999999997</v>
          </cell>
        </row>
        <row r="586">
          <cell r="B586" t="str">
            <v>電気・ガス・熱供給・水道業</v>
          </cell>
          <cell r="C586">
            <v>136.30000000000001</v>
          </cell>
          <cell r="D586">
            <v>-22.8</v>
          </cell>
          <cell r="E586">
            <v>85.5</v>
          </cell>
          <cell r="F586">
            <v>-11.7</v>
          </cell>
          <cell r="G586">
            <v>84.7</v>
          </cell>
          <cell r="H586">
            <v>-12.5</v>
          </cell>
          <cell r="I586">
            <v>102.3</v>
          </cell>
          <cell r="J586">
            <v>-2.2000000000000002</v>
          </cell>
          <cell r="K586">
            <v>102.6</v>
          </cell>
          <cell r="L586">
            <v>-2.1</v>
          </cell>
          <cell r="M586">
            <v>25</v>
          </cell>
          <cell r="N586">
            <v>-50</v>
          </cell>
          <cell r="O586">
            <v>166.3</v>
          </cell>
          <cell r="P586">
            <v>-29.5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-3.03</v>
          </cell>
          <cell r="W586">
            <v>129.80000000000001</v>
          </cell>
          <cell r="X586">
            <v>-25.3</v>
          </cell>
          <cell r="Y586">
            <v>81.400000000000006</v>
          </cell>
          <cell r="Z586">
            <v>-14.6</v>
          </cell>
          <cell r="AA586">
            <v>255.3</v>
          </cell>
          <cell r="AB586">
            <v>187.2</v>
          </cell>
          <cell r="AC586">
            <v>154.6</v>
          </cell>
          <cell r="AD586">
            <v>-33.700000000000003</v>
          </cell>
        </row>
        <row r="587">
          <cell r="B587" t="str">
            <v>情報通信業</v>
          </cell>
          <cell r="C587">
            <v>109.4</v>
          </cell>
          <cell r="D587">
            <v>-25.9</v>
          </cell>
          <cell r="E587">
            <v>99.1</v>
          </cell>
          <cell r="F587">
            <v>4.5999999999999996</v>
          </cell>
          <cell r="G587">
            <v>101.1</v>
          </cell>
          <cell r="H587">
            <v>17.3</v>
          </cell>
          <cell r="I587">
            <v>97.5</v>
          </cell>
          <cell r="J587">
            <v>13</v>
          </cell>
          <cell r="K587">
            <v>98.2</v>
          </cell>
          <cell r="L587">
            <v>20.9</v>
          </cell>
          <cell r="M587">
            <v>46.2</v>
          </cell>
          <cell r="N587">
            <v>-89.6</v>
          </cell>
          <cell r="O587">
            <v>12.7</v>
          </cell>
          <cell r="P587">
            <v>0.8</v>
          </cell>
          <cell r="Q587" t="str">
            <v>-</v>
          </cell>
          <cell r="R587" t="str">
            <v>-</v>
          </cell>
          <cell r="S587">
            <v>1.32</v>
          </cell>
          <cell r="T587">
            <v>1.32</v>
          </cell>
          <cell r="U587">
            <v>0</v>
          </cell>
          <cell r="V587">
            <v>0</v>
          </cell>
          <cell r="W587">
            <v>104.2</v>
          </cell>
          <cell r="X587">
            <v>-28.3</v>
          </cell>
          <cell r="Y587">
            <v>94.4</v>
          </cell>
          <cell r="Z587">
            <v>1.3</v>
          </cell>
          <cell r="AA587">
            <v>13.3</v>
          </cell>
          <cell r="AB587">
            <v>-97.1</v>
          </cell>
          <cell r="AC587">
            <v>149.4</v>
          </cell>
          <cell r="AD587">
            <v>-76.400000000000006</v>
          </cell>
        </row>
        <row r="588">
          <cell r="B588" t="str">
            <v>運輸業，郵便業</v>
          </cell>
          <cell r="C588">
            <v>84.4</v>
          </cell>
          <cell r="D588">
            <v>-34.6</v>
          </cell>
          <cell r="E588">
            <v>86.7</v>
          </cell>
          <cell r="F588">
            <v>-24.9</v>
          </cell>
          <cell r="G588">
            <v>93.4</v>
          </cell>
          <cell r="H588">
            <v>-23.3</v>
          </cell>
          <cell r="I588">
            <v>69.099999999999994</v>
          </cell>
          <cell r="J588">
            <v>-42.5</v>
          </cell>
          <cell r="K588">
            <v>72.5</v>
          </cell>
          <cell r="L588">
            <v>-41.3</v>
          </cell>
          <cell r="M588">
            <v>0</v>
          </cell>
          <cell r="N588">
            <v>-100</v>
          </cell>
          <cell r="O588">
            <v>66</v>
          </cell>
          <cell r="P588">
            <v>-28.2</v>
          </cell>
          <cell r="Q588" t="str">
            <v>-</v>
          </cell>
          <cell r="R588" t="str">
            <v>-</v>
          </cell>
          <cell r="S588">
            <v>0</v>
          </cell>
          <cell r="T588">
            <v>-9.2100000000000009</v>
          </cell>
          <cell r="U588">
            <v>0</v>
          </cell>
          <cell r="V588">
            <v>-0.98</v>
          </cell>
          <cell r="W588">
            <v>80.400000000000006</v>
          </cell>
          <cell r="X588">
            <v>-36.700000000000003</v>
          </cell>
          <cell r="Y588">
            <v>82.6</v>
          </cell>
          <cell r="Z588">
            <v>-27.4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112.5</v>
          </cell>
          <cell r="D589">
            <v>-6.6</v>
          </cell>
          <cell r="E589">
            <v>114.3</v>
          </cell>
          <cell r="F589">
            <v>-0.2</v>
          </cell>
          <cell r="G589">
            <v>112.6</v>
          </cell>
          <cell r="H589">
            <v>-1.3</v>
          </cell>
          <cell r="I589">
            <v>98.8</v>
          </cell>
          <cell r="J589">
            <v>-4.3</v>
          </cell>
          <cell r="K589">
            <v>97</v>
          </cell>
          <cell r="L589">
            <v>-6</v>
          </cell>
          <cell r="M589">
            <v>213.3</v>
          </cell>
          <cell r="N589">
            <v>99.9</v>
          </cell>
          <cell r="O589">
            <v>119.1</v>
          </cell>
          <cell r="P589">
            <v>12.4</v>
          </cell>
          <cell r="Q589" t="str">
            <v>-</v>
          </cell>
          <cell r="R589" t="str">
            <v>-</v>
          </cell>
          <cell r="S589">
            <v>4.22</v>
          </cell>
          <cell r="T589">
            <v>1.83</v>
          </cell>
          <cell r="U589">
            <v>2.62</v>
          </cell>
          <cell r="V589">
            <v>1.56</v>
          </cell>
          <cell r="W589">
            <v>107.1</v>
          </cell>
          <cell r="X589">
            <v>-9.6999999999999993</v>
          </cell>
          <cell r="Y589">
            <v>108.9</v>
          </cell>
          <cell r="Z589">
            <v>-3.4</v>
          </cell>
          <cell r="AA589">
            <v>238.6</v>
          </cell>
          <cell r="AB589">
            <v>64.599999999999994</v>
          </cell>
          <cell r="AC589">
            <v>5.0999999999999996</v>
          </cell>
          <cell r="AD589">
            <v>-98.9</v>
          </cell>
        </row>
        <row r="590">
          <cell r="B590" t="str">
            <v>金融業，保険業</v>
          </cell>
          <cell r="C590">
            <v>145.19999999999999</v>
          </cell>
          <cell r="D590">
            <v>13.7</v>
          </cell>
          <cell r="E590">
            <v>143.1</v>
          </cell>
          <cell r="F590">
            <v>22.2</v>
          </cell>
          <cell r="G590">
            <v>144.69999999999999</v>
          </cell>
          <cell r="H590">
            <v>27</v>
          </cell>
          <cell r="I590">
            <v>108.3</v>
          </cell>
          <cell r="J590">
            <v>19.7</v>
          </cell>
          <cell r="K590">
            <v>109.6</v>
          </cell>
          <cell r="L590">
            <v>25.4</v>
          </cell>
          <cell r="M590">
            <v>22.7</v>
          </cell>
          <cell r="N590">
            <v>-90</v>
          </cell>
          <cell r="O590">
            <v>161.69999999999999</v>
          </cell>
          <cell r="P590">
            <v>26.9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138.30000000000001</v>
          </cell>
          <cell r="X590">
            <v>10</v>
          </cell>
          <cell r="Y590">
            <v>136.30000000000001</v>
          </cell>
          <cell r="Z590">
            <v>18.2</v>
          </cell>
          <cell r="AA590">
            <v>32</v>
          </cell>
          <cell r="AB590">
            <v>-90.4</v>
          </cell>
          <cell r="AC590">
            <v>43.2</v>
          </cell>
          <cell r="AD590">
            <v>-63</v>
          </cell>
        </row>
        <row r="591">
          <cell r="B591" t="str">
            <v>不動産業，物品賃貸業</v>
          </cell>
          <cell r="C591">
            <v>156.80000000000001</v>
          </cell>
          <cell r="D591">
            <v>-15.7</v>
          </cell>
          <cell r="E591">
            <v>154.19999999999999</v>
          </cell>
          <cell r="F591">
            <v>-7.1</v>
          </cell>
          <cell r="G591">
            <v>158.9</v>
          </cell>
          <cell r="H591">
            <v>-3.4</v>
          </cell>
          <cell r="I591">
            <v>84.2</v>
          </cell>
          <cell r="J591">
            <v>-39.9</v>
          </cell>
          <cell r="K591">
            <v>85.6</v>
          </cell>
          <cell r="L591">
            <v>-37.4</v>
          </cell>
          <cell r="M591">
            <v>0</v>
          </cell>
          <cell r="N591">
            <v>-100</v>
          </cell>
          <cell r="O591">
            <v>93.1</v>
          </cell>
          <cell r="P591">
            <v>108.7</v>
          </cell>
          <cell r="Q591" t="str">
            <v>-</v>
          </cell>
          <cell r="R591" t="str">
            <v>-</v>
          </cell>
          <cell r="S591">
            <v>1.36</v>
          </cell>
          <cell r="T591">
            <v>-1.1299999999999999</v>
          </cell>
          <cell r="U591">
            <v>10.76</v>
          </cell>
          <cell r="V591">
            <v>7.9</v>
          </cell>
          <cell r="W591">
            <v>149.30000000000001</v>
          </cell>
          <cell r="X591">
            <v>-18.5</v>
          </cell>
          <cell r="Y591">
            <v>146.9</v>
          </cell>
          <cell r="Z591">
            <v>-10.1</v>
          </cell>
          <cell r="AA591">
            <v>1.2</v>
          </cell>
          <cell r="AB591">
            <v>-99.4</v>
          </cell>
          <cell r="AC591">
            <v>371</v>
          </cell>
          <cell r="AD591">
            <v>-85.7</v>
          </cell>
        </row>
        <row r="592">
          <cell r="B592" t="str">
            <v>学術研究，専門・技術サービス業</v>
          </cell>
          <cell r="C592">
            <v>109</v>
          </cell>
          <cell r="D592">
            <v>5</v>
          </cell>
          <cell r="E592">
            <v>104.2</v>
          </cell>
          <cell r="F592">
            <v>2.9</v>
          </cell>
          <cell r="G592">
            <v>106.5</v>
          </cell>
          <cell r="H592">
            <v>3.7</v>
          </cell>
          <cell r="I592">
            <v>102.3</v>
          </cell>
          <cell r="J592">
            <v>11.2</v>
          </cell>
          <cell r="K592">
            <v>98.8</v>
          </cell>
          <cell r="L592">
            <v>7.5</v>
          </cell>
          <cell r="M592">
            <v>260</v>
          </cell>
          <cell r="N592">
            <v>170.8</v>
          </cell>
          <cell r="O592">
            <v>62.2</v>
          </cell>
          <cell r="P592">
            <v>-36.299999999999997</v>
          </cell>
          <cell r="Q592" t="str">
            <v>-</v>
          </cell>
          <cell r="R592" t="str">
            <v>-</v>
          </cell>
          <cell r="S592">
            <v>0.25</v>
          </cell>
          <cell r="T592">
            <v>0.1</v>
          </cell>
          <cell r="U592">
            <v>1</v>
          </cell>
          <cell r="V592">
            <v>-3.45</v>
          </cell>
          <cell r="W592">
            <v>103.8</v>
          </cell>
          <cell r="X592">
            <v>1.6</v>
          </cell>
          <cell r="Y592">
            <v>99.2</v>
          </cell>
          <cell r="Z592">
            <v>-0.5</v>
          </cell>
          <cell r="AA592">
            <v>0.1</v>
          </cell>
          <cell r="AB592">
            <v>-99.8</v>
          </cell>
          <cell r="AC592">
            <v>75.900000000000006</v>
          </cell>
          <cell r="AD592">
            <v>28</v>
          </cell>
        </row>
        <row r="593">
          <cell r="B593" t="str">
            <v>宿泊業，飲食サービス業</v>
          </cell>
          <cell r="C593">
            <v>104</v>
          </cell>
          <cell r="D593">
            <v>-9.4</v>
          </cell>
          <cell r="E593">
            <v>104.6</v>
          </cell>
          <cell r="F593">
            <v>-9.1</v>
          </cell>
          <cell r="G593">
            <v>105.6</v>
          </cell>
          <cell r="H593">
            <v>-8.6999999999999993</v>
          </cell>
          <cell r="I593">
            <v>100.9</v>
          </cell>
          <cell r="J593">
            <v>-14.4</v>
          </cell>
          <cell r="K593">
            <v>100.6</v>
          </cell>
          <cell r="L593">
            <v>-14.5</v>
          </cell>
          <cell r="M593">
            <v>114.3</v>
          </cell>
          <cell r="N593">
            <v>-11.1</v>
          </cell>
          <cell r="O593">
            <v>120.3</v>
          </cell>
          <cell r="P593">
            <v>44.4</v>
          </cell>
          <cell r="Q593" t="str">
            <v>-</v>
          </cell>
          <cell r="R593" t="str">
            <v>-</v>
          </cell>
          <cell r="S593">
            <v>10.49</v>
          </cell>
          <cell r="T593">
            <v>4.16</v>
          </cell>
          <cell r="U593">
            <v>2.88</v>
          </cell>
          <cell r="V593">
            <v>0.53</v>
          </cell>
          <cell r="W593">
            <v>99</v>
          </cell>
          <cell r="X593">
            <v>-12.4</v>
          </cell>
          <cell r="Y593">
            <v>99.6</v>
          </cell>
          <cell r="Z593">
            <v>-12.1</v>
          </cell>
          <cell r="AA593">
            <v>53.7</v>
          </cell>
          <cell r="AB593">
            <v>-40.9</v>
          </cell>
          <cell r="AC593">
            <v>1.5</v>
          </cell>
          <cell r="AD593">
            <v>-95.9</v>
          </cell>
        </row>
        <row r="594">
          <cell r="B594" t="str">
            <v>生活関連サービス業，娯楽業</v>
          </cell>
          <cell r="C594">
            <v>184.4</v>
          </cell>
          <cell r="D594">
            <v>45.2</v>
          </cell>
          <cell r="E594">
            <v>116.1</v>
          </cell>
          <cell r="F594">
            <v>-3.1</v>
          </cell>
          <cell r="G594">
            <v>118.9</v>
          </cell>
          <cell r="H594">
            <v>-1.4</v>
          </cell>
          <cell r="I594">
            <v>103.4</v>
          </cell>
          <cell r="J594">
            <v>-15.5</v>
          </cell>
          <cell r="K594">
            <v>102.6</v>
          </cell>
          <cell r="L594">
            <v>-14.7</v>
          </cell>
          <cell r="M594">
            <v>187.5</v>
          </cell>
          <cell r="N594">
            <v>-40</v>
          </cell>
          <cell r="O594">
            <v>48.4</v>
          </cell>
          <cell r="P594">
            <v>-21</v>
          </cell>
          <cell r="Q594" t="str">
            <v>-</v>
          </cell>
          <cell r="R594" t="str">
            <v>-</v>
          </cell>
          <cell r="S594">
            <v>3.7</v>
          </cell>
          <cell r="T594">
            <v>0.04</v>
          </cell>
          <cell r="U594">
            <v>0.82</v>
          </cell>
          <cell r="V594">
            <v>-5.85</v>
          </cell>
          <cell r="W594">
            <v>175.6</v>
          </cell>
          <cell r="X594">
            <v>40.5</v>
          </cell>
          <cell r="Y594">
            <v>110.6</v>
          </cell>
          <cell r="Z594">
            <v>-6.2</v>
          </cell>
          <cell r="AA594">
            <v>32.1</v>
          </cell>
          <cell r="AB594">
            <v>-67</v>
          </cell>
          <cell r="AC594">
            <v>13584.2</v>
          </cell>
          <cell r="AD594">
            <v>816.6</v>
          </cell>
        </row>
        <row r="595">
          <cell r="B595" t="str">
            <v>教育，学習支援業</v>
          </cell>
          <cell r="C595">
            <v>163</v>
          </cell>
          <cell r="D595">
            <v>-8.6999999999999993</v>
          </cell>
          <cell r="E595">
            <v>134.6</v>
          </cell>
          <cell r="F595">
            <v>0.8</v>
          </cell>
          <cell r="G595">
            <v>134.9</v>
          </cell>
          <cell r="H595">
            <v>0.8</v>
          </cell>
          <cell r="I595">
            <v>149.30000000000001</v>
          </cell>
          <cell r="J595">
            <v>-3.2</v>
          </cell>
          <cell r="K595">
            <v>149.80000000000001</v>
          </cell>
          <cell r="L595">
            <v>-2</v>
          </cell>
          <cell r="M595">
            <v>50</v>
          </cell>
          <cell r="N595">
            <v>-83.3</v>
          </cell>
          <cell r="O595">
            <v>122.8</v>
          </cell>
          <cell r="P595">
            <v>29.5</v>
          </cell>
          <cell r="Q595" t="str">
            <v>-</v>
          </cell>
          <cell r="R595" t="str">
            <v>-</v>
          </cell>
          <cell r="S595">
            <v>3.07</v>
          </cell>
          <cell r="T595">
            <v>-1.25</v>
          </cell>
          <cell r="U595">
            <v>0.16</v>
          </cell>
          <cell r="V595">
            <v>-2.15</v>
          </cell>
          <cell r="W595">
            <v>155.19999999999999</v>
          </cell>
          <cell r="X595">
            <v>-11.7</v>
          </cell>
          <cell r="Y595">
            <v>128.19999999999999</v>
          </cell>
          <cell r="Z595">
            <v>-2.4</v>
          </cell>
          <cell r="AA595">
            <v>66.2</v>
          </cell>
          <cell r="AB595">
            <v>-7.3</v>
          </cell>
          <cell r="AC595">
            <v>443</v>
          </cell>
          <cell r="AD595">
            <v>-33.700000000000003</v>
          </cell>
        </row>
        <row r="596">
          <cell r="B596" t="str">
            <v>医療，福祉</v>
          </cell>
          <cell r="C596">
            <v>105.6</v>
          </cell>
          <cell r="D596">
            <v>-9.6</v>
          </cell>
          <cell r="E596">
            <v>99.1</v>
          </cell>
          <cell r="F596">
            <v>-3.1</v>
          </cell>
          <cell r="G596">
            <v>99.3</v>
          </cell>
          <cell r="H596">
            <v>0.7</v>
          </cell>
          <cell r="I596">
            <v>98.1</v>
          </cell>
          <cell r="J596">
            <v>-0.2</v>
          </cell>
          <cell r="K596">
            <v>98.5</v>
          </cell>
          <cell r="L596">
            <v>0.2</v>
          </cell>
          <cell r="M596">
            <v>61.5</v>
          </cell>
          <cell r="N596">
            <v>-33.4</v>
          </cell>
          <cell r="O596">
            <v>96.3</v>
          </cell>
          <cell r="P596">
            <v>4.4000000000000004</v>
          </cell>
          <cell r="Q596" t="str">
            <v>-</v>
          </cell>
          <cell r="R596" t="str">
            <v>-</v>
          </cell>
          <cell r="S596">
            <v>4.58</v>
          </cell>
          <cell r="T596">
            <v>0.96</v>
          </cell>
          <cell r="U596">
            <v>2.72</v>
          </cell>
          <cell r="V596">
            <v>0</v>
          </cell>
          <cell r="W596">
            <v>100.6</v>
          </cell>
          <cell r="X596">
            <v>-12.5</v>
          </cell>
          <cell r="Y596">
            <v>94.4</v>
          </cell>
          <cell r="Z596">
            <v>-6.3</v>
          </cell>
          <cell r="AA596">
            <v>88.5</v>
          </cell>
          <cell r="AB596">
            <v>-71.099999999999994</v>
          </cell>
          <cell r="AC596">
            <v>201.3</v>
          </cell>
          <cell r="AD596">
            <v>-39</v>
          </cell>
        </row>
        <row r="597">
          <cell r="B597" t="str">
            <v>複合サービス事業</v>
          </cell>
          <cell r="C597">
            <v>127</v>
          </cell>
          <cell r="D597">
            <v>3.3</v>
          </cell>
          <cell r="E597">
            <v>121.3</v>
          </cell>
          <cell r="F597">
            <v>21.9</v>
          </cell>
          <cell r="G597">
            <v>124.2</v>
          </cell>
          <cell r="H597">
            <v>21.4</v>
          </cell>
          <cell r="I597">
            <v>120</v>
          </cell>
          <cell r="J597">
            <v>24.7</v>
          </cell>
          <cell r="K597">
            <v>122.6</v>
          </cell>
          <cell r="L597">
            <v>24.5</v>
          </cell>
          <cell r="M597">
            <v>25.8</v>
          </cell>
          <cell r="N597">
            <v>166</v>
          </cell>
          <cell r="O597">
            <v>190.1</v>
          </cell>
          <cell r="P597">
            <v>15.4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2.0699999999999998</v>
          </cell>
          <cell r="V597">
            <v>2.0699999999999998</v>
          </cell>
          <cell r="W597">
            <v>121</v>
          </cell>
          <cell r="X597">
            <v>0</v>
          </cell>
          <cell r="Y597">
            <v>115.5</v>
          </cell>
          <cell r="Z597">
            <v>18</v>
          </cell>
          <cell r="AA597">
            <v>23.2</v>
          </cell>
          <cell r="AB597">
            <v>205.3</v>
          </cell>
          <cell r="AC597">
            <v>123.3</v>
          </cell>
          <cell r="AD597">
            <v>-54.9</v>
          </cell>
        </row>
        <row r="598">
          <cell r="B598" t="str">
            <v>サービス業（他に分類されないもの）</v>
          </cell>
          <cell r="C598">
            <v>98.7</v>
          </cell>
          <cell r="D598">
            <v>-0.5</v>
          </cell>
          <cell r="E598">
            <v>101</v>
          </cell>
          <cell r="F598">
            <v>1</v>
          </cell>
          <cell r="G598">
            <v>101.8</v>
          </cell>
          <cell r="H598">
            <v>1.3</v>
          </cell>
          <cell r="I598">
            <v>94.8</v>
          </cell>
          <cell r="J598">
            <v>-4.7</v>
          </cell>
          <cell r="K598">
            <v>96.3</v>
          </cell>
          <cell r="L598">
            <v>-3.9</v>
          </cell>
          <cell r="M598">
            <v>51.6</v>
          </cell>
          <cell r="N598">
            <v>-33.299999999999997</v>
          </cell>
          <cell r="O598">
            <v>112</v>
          </cell>
          <cell r="P598">
            <v>14.5</v>
          </cell>
          <cell r="Q598" t="str">
            <v>-</v>
          </cell>
          <cell r="R598" t="str">
            <v>-</v>
          </cell>
          <cell r="S598">
            <v>4.51</v>
          </cell>
          <cell r="T598">
            <v>0.44</v>
          </cell>
          <cell r="U598">
            <v>5.88</v>
          </cell>
          <cell r="V598">
            <v>1.18</v>
          </cell>
          <cell r="W598">
            <v>94</v>
          </cell>
          <cell r="X598">
            <v>-3.7</v>
          </cell>
          <cell r="Y598">
            <v>96.2</v>
          </cell>
          <cell r="Z598">
            <v>-2.2000000000000002</v>
          </cell>
          <cell r="AA598">
            <v>78.8</v>
          </cell>
          <cell r="AB598">
            <v>-9.3000000000000007</v>
          </cell>
          <cell r="AC598">
            <v>27.2</v>
          </cell>
          <cell r="AD598">
            <v>-62.4</v>
          </cell>
        </row>
        <row r="599">
          <cell r="B599" t="str">
            <v>食料品・たばこ</v>
          </cell>
          <cell r="C599">
            <v>93</v>
          </cell>
          <cell r="D599">
            <v>-23.9</v>
          </cell>
          <cell r="E599">
            <v>96.7</v>
          </cell>
          <cell r="F599">
            <v>-23.9</v>
          </cell>
          <cell r="G599">
            <v>98.9</v>
          </cell>
          <cell r="H599">
            <v>-21.2</v>
          </cell>
          <cell r="I599">
            <v>92.6</v>
          </cell>
          <cell r="J599">
            <v>-21.3</v>
          </cell>
          <cell r="K599">
            <v>95.6</v>
          </cell>
          <cell r="L599">
            <v>-20</v>
          </cell>
          <cell r="M599">
            <v>23.9</v>
          </cell>
          <cell r="N599">
            <v>-67.7</v>
          </cell>
          <cell r="O599">
            <v>114.3</v>
          </cell>
          <cell r="P599">
            <v>16.600000000000001</v>
          </cell>
          <cell r="Q599" t="str">
            <v>-</v>
          </cell>
          <cell r="R599" t="str">
            <v>-</v>
          </cell>
          <cell r="S599">
            <v>8.27</v>
          </cell>
          <cell r="T599">
            <v>3.72</v>
          </cell>
          <cell r="U599">
            <v>1.0900000000000001</v>
          </cell>
          <cell r="V599">
            <v>-0.14000000000000001</v>
          </cell>
          <cell r="W599">
            <v>88.6</v>
          </cell>
          <cell r="X599">
            <v>-26.4</v>
          </cell>
          <cell r="Y599">
            <v>92.1</v>
          </cell>
          <cell r="Z599">
            <v>-26.3</v>
          </cell>
          <cell r="AA599">
            <v>18</v>
          </cell>
          <cell r="AB599">
            <v>-90</v>
          </cell>
          <cell r="AC599">
            <v>0.7</v>
          </cell>
          <cell r="AD599">
            <v>0</v>
          </cell>
        </row>
        <row r="600">
          <cell r="B600" t="str">
            <v>繊維工業</v>
          </cell>
          <cell r="C600">
            <v>139.1</v>
          </cell>
          <cell r="D600">
            <v>73.7</v>
          </cell>
          <cell r="E600">
            <v>148</v>
          </cell>
          <cell r="F600">
            <v>74.7</v>
          </cell>
          <cell r="G600">
            <v>139.4</v>
          </cell>
          <cell r="H600">
            <v>63.4</v>
          </cell>
          <cell r="I600">
            <v>149.6</v>
          </cell>
          <cell r="J600">
            <v>88.7</v>
          </cell>
          <cell r="K600">
            <v>148.30000000000001</v>
          </cell>
          <cell r="L600">
            <v>86.1</v>
          </cell>
          <cell r="M600">
            <v>420</v>
          </cell>
          <cell r="N600">
            <v>0</v>
          </cell>
          <cell r="O600">
            <v>105.1</v>
          </cell>
          <cell r="P600">
            <v>497.2</v>
          </cell>
          <cell r="Q600" t="str">
            <v>-</v>
          </cell>
          <cell r="R600" t="str">
            <v>-</v>
          </cell>
          <cell r="S600">
            <v>0.94</v>
          </cell>
          <cell r="T600">
            <v>-2.59</v>
          </cell>
          <cell r="U600">
            <v>0.94</v>
          </cell>
          <cell r="V600">
            <v>0.94</v>
          </cell>
          <cell r="W600">
            <v>132.5</v>
          </cell>
          <cell r="X600">
            <v>68.099999999999994</v>
          </cell>
          <cell r="Y600">
            <v>141</v>
          </cell>
          <cell r="Z600">
            <v>69.099999999999994</v>
          </cell>
          <cell r="AA600">
            <v>1383.9</v>
          </cell>
          <cell r="AB600">
            <v>0</v>
          </cell>
          <cell r="AC600">
            <v>5.5</v>
          </cell>
          <cell r="AD600">
            <v>-35.299999999999997</v>
          </cell>
        </row>
        <row r="601">
          <cell r="B601" t="str">
            <v>木材・木製品</v>
          </cell>
          <cell r="C601">
            <v>217.5</v>
          </cell>
          <cell r="D601">
            <v>0</v>
          </cell>
          <cell r="E601">
            <v>224.2</v>
          </cell>
          <cell r="F601">
            <v>1</v>
          </cell>
          <cell r="G601">
            <v>227.3</v>
          </cell>
          <cell r="H601">
            <v>0.3</v>
          </cell>
          <cell r="I601">
            <v>208.3</v>
          </cell>
          <cell r="J601">
            <v>12.8</v>
          </cell>
          <cell r="K601">
            <v>203.2</v>
          </cell>
          <cell r="L601">
            <v>8.4</v>
          </cell>
          <cell r="M601">
            <v>509.1</v>
          </cell>
          <cell r="N601">
            <v>2697.3</v>
          </cell>
          <cell r="O601">
            <v>244.5</v>
          </cell>
          <cell r="P601">
            <v>267.7</v>
          </cell>
          <cell r="Q601" t="str">
            <v>-</v>
          </cell>
          <cell r="R601" t="str">
            <v>-</v>
          </cell>
          <cell r="S601">
            <v>0</v>
          </cell>
          <cell r="T601">
            <v>-2.5499999999999998</v>
          </cell>
          <cell r="U601">
            <v>0</v>
          </cell>
          <cell r="V601">
            <v>-2.5499999999999998</v>
          </cell>
          <cell r="W601">
            <v>207.1</v>
          </cell>
          <cell r="X601">
            <v>-3.2</v>
          </cell>
          <cell r="Y601">
            <v>213.5</v>
          </cell>
          <cell r="Z601">
            <v>-2.2000000000000002</v>
          </cell>
          <cell r="AA601">
            <v>78.599999999999994</v>
          </cell>
          <cell r="AB601">
            <v>0</v>
          </cell>
          <cell r="AC601">
            <v>3</v>
          </cell>
          <cell r="AD601">
            <v>-88.4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73.8</v>
          </cell>
          <cell r="D603">
            <v>-44.3</v>
          </cell>
          <cell r="E603">
            <v>87.1</v>
          </cell>
          <cell r="F603">
            <v>-46</v>
          </cell>
          <cell r="G603">
            <v>87.2</v>
          </cell>
          <cell r="H603">
            <v>-45.7</v>
          </cell>
          <cell r="I603">
            <v>106</v>
          </cell>
          <cell r="J603">
            <v>-39.6</v>
          </cell>
          <cell r="K603">
            <v>106.7</v>
          </cell>
          <cell r="L603">
            <v>-39.299999999999997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70.3</v>
          </cell>
          <cell r="X603">
            <v>-46.1</v>
          </cell>
          <cell r="Y603">
            <v>83</v>
          </cell>
          <cell r="Z603">
            <v>-47.7</v>
          </cell>
          <cell r="AA603">
            <v>0</v>
          </cell>
          <cell r="AB603">
            <v>-100</v>
          </cell>
          <cell r="AC603">
            <v>3.1</v>
          </cell>
          <cell r="AD603">
            <v>0</v>
          </cell>
        </row>
        <row r="604">
          <cell r="B604" t="str">
            <v>印刷・同関連業</v>
          </cell>
          <cell r="C604">
            <v>65.7</v>
          </cell>
          <cell r="D604">
            <v>-64.3</v>
          </cell>
          <cell r="E604">
            <v>69</v>
          </cell>
          <cell r="F604">
            <v>-33.799999999999997</v>
          </cell>
          <cell r="G604">
            <v>70.900000000000006</v>
          </cell>
          <cell r="H604">
            <v>-33.299999999999997</v>
          </cell>
          <cell r="I604">
            <v>63.4</v>
          </cell>
          <cell r="J604">
            <v>-34.200000000000003</v>
          </cell>
          <cell r="K604">
            <v>65</v>
          </cell>
          <cell r="L604">
            <v>-33.700000000000003</v>
          </cell>
          <cell r="M604">
            <v>0</v>
          </cell>
          <cell r="N604">
            <v>-100</v>
          </cell>
          <cell r="O604">
            <v>336.7</v>
          </cell>
          <cell r="P604">
            <v>152.6</v>
          </cell>
          <cell r="Q604" t="str">
            <v>-</v>
          </cell>
          <cell r="R604" t="str">
            <v>-</v>
          </cell>
          <cell r="S604">
            <v>3.06</v>
          </cell>
          <cell r="T604">
            <v>3.06</v>
          </cell>
          <cell r="U604">
            <v>0</v>
          </cell>
          <cell r="V604">
            <v>0</v>
          </cell>
          <cell r="W604">
            <v>62.6</v>
          </cell>
          <cell r="X604">
            <v>-65.5</v>
          </cell>
          <cell r="Y604">
            <v>65.7</v>
          </cell>
          <cell r="Z604">
            <v>-36</v>
          </cell>
          <cell r="AA604">
            <v>0.9</v>
          </cell>
          <cell r="AB604">
            <v>-96.4</v>
          </cell>
          <cell r="AC604">
            <v>11.3</v>
          </cell>
          <cell r="AD604">
            <v>-93.2</v>
          </cell>
        </row>
        <row r="605">
          <cell r="B605" t="str">
            <v>化学、石油・石炭</v>
          </cell>
          <cell r="C605">
            <v>127.6</v>
          </cell>
          <cell r="D605">
            <v>99.4</v>
          </cell>
          <cell r="E605">
            <v>132.80000000000001</v>
          </cell>
          <cell r="F605">
            <v>96.4</v>
          </cell>
          <cell r="G605">
            <v>132.69999999999999</v>
          </cell>
          <cell r="H605">
            <v>96</v>
          </cell>
          <cell r="I605">
            <v>116.1</v>
          </cell>
          <cell r="J605">
            <v>56.9</v>
          </cell>
          <cell r="K605">
            <v>116.6</v>
          </cell>
          <cell r="L605">
            <v>59.1</v>
          </cell>
          <cell r="M605">
            <v>27.3</v>
          </cell>
          <cell r="N605">
            <v>-78.599999999999994</v>
          </cell>
          <cell r="O605">
            <v>83.7</v>
          </cell>
          <cell r="P605">
            <v>10.9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121.5</v>
          </cell>
          <cell r="X605">
            <v>92.9</v>
          </cell>
          <cell r="Y605">
            <v>126.5</v>
          </cell>
          <cell r="Z605">
            <v>90.2</v>
          </cell>
          <cell r="AA605">
            <v>111.8</v>
          </cell>
          <cell r="AB605">
            <v>103.6</v>
          </cell>
          <cell r="AC605">
            <v>11.2</v>
          </cell>
          <cell r="AD605">
            <v>202.7</v>
          </cell>
        </row>
        <row r="606">
          <cell r="B606" t="str">
            <v>プラスチック製品</v>
          </cell>
          <cell r="C606">
            <v>144.30000000000001</v>
          </cell>
          <cell r="D606">
            <v>-3.4</v>
          </cell>
          <cell r="E606">
            <v>152.80000000000001</v>
          </cell>
          <cell r="F606">
            <v>-1.6</v>
          </cell>
          <cell r="G606">
            <v>151.5</v>
          </cell>
          <cell r="H606">
            <v>9.9</v>
          </cell>
          <cell r="I606">
            <v>178.3</v>
          </cell>
          <cell r="J606">
            <v>5.6</v>
          </cell>
          <cell r="K606">
            <v>178.2</v>
          </cell>
          <cell r="L606">
            <v>13</v>
          </cell>
          <cell r="M606">
            <v>166.7</v>
          </cell>
          <cell r="N606">
            <v>-89.1</v>
          </cell>
          <cell r="O606">
            <v>430.5</v>
          </cell>
          <cell r="P606">
            <v>321.60000000000002</v>
          </cell>
          <cell r="Q606" t="str">
            <v>-</v>
          </cell>
          <cell r="R606" t="str">
            <v>-</v>
          </cell>
          <cell r="S606">
            <v>4.0599999999999996</v>
          </cell>
          <cell r="T606">
            <v>4.0599999999999996</v>
          </cell>
          <cell r="U606">
            <v>0</v>
          </cell>
          <cell r="V606">
            <v>0</v>
          </cell>
          <cell r="W606">
            <v>137.4</v>
          </cell>
          <cell r="X606">
            <v>-6.5</v>
          </cell>
          <cell r="Y606">
            <v>145.5</v>
          </cell>
          <cell r="Z606">
            <v>-4.8</v>
          </cell>
          <cell r="AA606">
            <v>297.10000000000002</v>
          </cell>
          <cell r="AB606">
            <v>-87.6</v>
          </cell>
          <cell r="AC606">
            <v>3</v>
          </cell>
          <cell r="AD606">
            <v>-79.3</v>
          </cell>
        </row>
        <row r="607">
          <cell r="B607" t="str">
            <v>ゴム製品</v>
          </cell>
          <cell r="C607">
            <v>141.80000000000001</v>
          </cell>
          <cell r="D607">
            <v>13.3</v>
          </cell>
          <cell r="E607">
            <v>129.19999999999999</v>
          </cell>
          <cell r="F607">
            <v>-6.1</v>
          </cell>
          <cell r="G607">
            <v>127.9</v>
          </cell>
          <cell r="H607">
            <v>-5.3</v>
          </cell>
          <cell r="I607">
            <v>119.9</v>
          </cell>
          <cell r="J607">
            <v>-6.8</v>
          </cell>
          <cell r="K607">
            <v>118.5</v>
          </cell>
          <cell r="L607">
            <v>-5.9</v>
          </cell>
          <cell r="M607">
            <v>271.39999999999998</v>
          </cell>
          <cell r="N607">
            <v>-38.700000000000003</v>
          </cell>
          <cell r="O607">
            <v>40</v>
          </cell>
          <cell r="P607">
            <v>-29.9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3.13</v>
          </cell>
          <cell r="V607">
            <v>3.13</v>
          </cell>
          <cell r="W607">
            <v>135</v>
          </cell>
          <cell r="X607">
            <v>9.6999999999999993</v>
          </cell>
          <cell r="Y607">
            <v>123</v>
          </cell>
          <cell r="Z607">
            <v>-9.1999999999999993</v>
          </cell>
          <cell r="AA607">
            <v>260.5</v>
          </cell>
          <cell r="AB607">
            <v>-39.5</v>
          </cell>
          <cell r="AC607">
            <v>133.80000000000001</v>
          </cell>
          <cell r="AD607">
            <v>0</v>
          </cell>
        </row>
        <row r="608">
          <cell r="B608" t="str">
            <v>窯業・土石製品</v>
          </cell>
          <cell r="C608">
            <v>112.7</v>
          </cell>
          <cell r="D608">
            <v>8.1</v>
          </cell>
          <cell r="E608">
            <v>94.2</v>
          </cell>
          <cell r="F608">
            <v>-8.3000000000000007</v>
          </cell>
          <cell r="G608">
            <v>94.9</v>
          </cell>
          <cell r="H608">
            <v>-10.199999999999999</v>
          </cell>
          <cell r="I608">
            <v>92.8</v>
          </cell>
          <cell r="J608">
            <v>12.6</v>
          </cell>
          <cell r="K608">
            <v>93.1</v>
          </cell>
          <cell r="L608">
            <v>10.6</v>
          </cell>
          <cell r="M608">
            <v>83.3</v>
          </cell>
          <cell r="N608">
            <v>398.8</v>
          </cell>
          <cell r="O608">
            <v>21.9</v>
          </cell>
          <cell r="P608">
            <v>-52.5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107.3</v>
          </cell>
          <cell r="X608">
            <v>4.5</v>
          </cell>
          <cell r="Y608">
            <v>89.7</v>
          </cell>
          <cell r="Z608">
            <v>-11.3</v>
          </cell>
          <cell r="AA608">
            <v>73.3</v>
          </cell>
          <cell r="AB608">
            <v>423.6</v>
          </cell>
          <cell r="AC608">
            <v>480.5</v>
          </cell>
          <cell r="AD608">
            <v>356.3</v>
          </cell>
        </row>
        <row r="609">
          <cell r="B609" t="str">
            <v>鉄鋼業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-</v>
          </cell>
          <cell r="R609" t="str">
            <v>-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111.6</v>
          </cell>
          <cell r="D611">
            <v>36.1</v>
          </cell>
          <cell r="E611">
            <v>114.6</v>
          </cell>
          <cell r="F611">
            <v>35.9</v>
          </cell>
          <cell r="G611">
            <v>116.5</v>
          </cell>
          <cell r="H611">
            <v>52.5</v>
          </cell>
          <cell r="I611">
            <v>115.5</v>
          </cell>
          <cell r="J611">
            <v>41.2</v>
          </cell>
          <cell r="K611">
            <v>115.8</v>
          </cell>
          <cell r="L611">
            <v>55.6</v>
          </cell>
          <cell r="M611">
            <v>0</v>
          </cell>
          <cell r="N611">
            <v>-100</v>
          </cell>
          <cell r="O611">
            <v>592.9</v>
          </cell>
          <cell r="P611">
            <v>-11.5</v>
          </cell>
          <cell r="Q611" t="str">
            <v>-</v>
          </cell>
          <cell r="R611" t="str">
            <v>-</v>
          </cell>
          <cell r="S611">
            <v>1.47</v>
          </cell>
          <cell r="T611">
            <v>0.42</v>
          </cell>
          <cell r="U611">
            <v>0</v>
          </cell>
          <cell r="V611">
            <v>-1.05</v>
          </cell>
          <cell r="W611">
            <v>106.3</v>
          </cell>
          <cell r="X611">
            <v>31.7</v>
          </cell>
          <cell r="Y611">
            <v>109.1</v>
          </cell>
          <cell r="Z611">
            <v>31.4</v>
          </cell>
          <cell r="AA611">
            <v>0</v>
          </cell>
          <cell r="AB611">
            <v>-100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126.9</v>
          </cell>
          <cell r="D614">
            <v>-9.3000000000000007</v>
          </cell>
          <cell r="E614">
            <v>116.5</v>
          </cell>
          <cell r="F614">
            <v>-23.7</v>
          </cell>
          <cell r="G614">
            <v>116.3</v>
          </cell>
          <cell r="H614">
            <v>-20.6</v>
          </cell>
          <cell r="I614">
            <v>108</v>
          </cell>
          <cell r="J614">
            <v>-27.1</v>
          </cell>
          <cell r="K614">
            <v>107.3</v>
          </cell>
          <cell r="L614">
            <v>-25.1</v>
          </cell>
          <cell r="M614">
            <v>0</v>
          </cell>
          <cell r="N614">
            <v>0</v>
          </cell>
          <cell r="O614">
            <v>35.5</v>
          </cell>
          <cell r="P614">
            <v>-31.2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120.9</v>
          </cell>
          <cell r="X614">
            <v>-12.2</v>
          </cell>
          <cell r="Y614">
            <v>111</v>
          </cell>
          <cell r="Z614">
            <v>-26.1</v>
          </cell>
          <cell r="AA614">
            <v>0</v>
          </cell>
          <cell r="AB614">
            <v>0</v>
          </cell>
          <cell r="AC614">
            <v>40.4</v>
          </cell>
          <cell r="AD614">
            <v>0</v>
          </cell>
        </row>
        <row r="615">
          <cell r="B615" t="str">
            <v>電子・デバイス</v>
          </cell>
          <cell r="C615">
            <v>103.5</v>
          </cell>
          <cell r="D615">
            <v>12.7</v>
          </cell>
          <cell r="E615">
            <v>94.5</v>
          </cell>
          <cell r="F615">
            <v>5.6</v>
          </cell>
          <cell r="G615">
            <v>95.6</v>
          </cell>
          <cell r="H615">
            <v>6.1</v>
          </cell>
          <cell r="I615">
            <v>104.2</v>
          </cell>
          <cell r="J615">
            <v>-0.9</v>
          </cell>
          <cell r="K615">
            <v>105.4</v>
          </cell>
          <cell r="L615">
            <v>-0.4</v>
          </cell>
          <cell r="M615">
            <v>15.4</v>
          </cell>
          <cell r="N615">
            <v>-71.400000000000006</v>
          </cell>
          <cell r="O615">
            <v>229</v>
          </cell>
          <cell r="P615">
            <v>39.200000000000003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1.4</v>
          </cell>
          <cell r="V615">
            <v>1.4</v>
          </cell>
          <cell r="W615">
            <v>98.6</v>
          </cell>
          <cell r="X615">
            <v>9.1</v>
          </cell>
          <cell r="Y615">
            <v>90</v>
          </cell>
          <cell r="Z615">
            <v>2.2000000000000002</v>
          </cell>
          <cell r="AA615">
            <v>15.5</v>
          </cell>
          <cell r="AB615">
            <v>-65.099999999999994</v>
          </cell>
          <cell r="AC615">
            <v>142.1</v>
          </cell>
          <cell r="AD615">
            <v>146.30000000000001</v>
          </cell>
        </row>
        <row r="616">
          <cell r="B616" t="str">
            <v>電気機械器具</v>
          </cell>
          <cell r="C616">
            <v>100.5</v>
          </cell>
          <cell r="D616">
            <v>23.3</v>
          </cell>
          <cell r="E616">
            <v>100.6</v>
          </cell>
          <cell r="F616">
            <v>23.3</v>
          </cell>
          <cell r="G616">
            <v>100.8</v>
          </cell>
          <cell r="H616">
            <v>25.4</v>
          </cell>
          <cell r="I616">
            <v>93.8</v>
          </cell>
          <cell r="J616">
            <v>18</v>
          </cell>
          <cell r="K616">
            <v>94</v>
          </cell>
          <cell r="L616">
            <v>19.899999999999999</v>
          </cell>
          <cell r="M616">
            <v>0</v>
          </cell>
          <cell r="N616">
            <v>-100</v>
          </cell>
          <cell r="O616">
            <v>5.7</v>
          </cell>
          <cell r="P616">
            <v>-12.3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95.7</v>
          </cell>
          <cell r="X616">
            <v>19.3</v>
          </cell>
          <cell r="Y616">
            <v>95.8</v>
          </cell>
          <cell r="Z616">
            <v>19.3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277.89999999999998</v>
          </cell>
          <cell r="D617">
            <v>13.5</v>
          </cell>
          <cell r="E617">
            <v>143.80000000000001</v>
          </cell>
          <cell r="F617">
            <v>8.9</v>
          </cell>
          <cell r="G617">
            <v>135</v>
          </cell>
          <cell r="H617">
            <v>14.8</v>
          </cell>
          <cell r="I617">
            <v>141.5</v>
          </cell>
          <cell r="J617">
            <v>-4.4000000000000004</v>
          </cell>
          <cell r="K617">
            <v>139.19999999999999</v>
          </cell>
          <cell r="L617">
            <v>5.7</v>
          </cell>
          <cell r="M617">
            <v>276.5</v>
          </cell>
          <cell r="N617">
            <v>-75.8</v>
          </cell>
          <cell r="O617">
            <v>27.6</v>
          </cell>
          <cell r="P617">
            <v>-33.299999999999997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27.27</v>
          </cell>
          <cell r="V617">
            <v>27.27</v>
          </cell>
          <cell r="W617">
            <v>264.7</v>
          </cell>
          <cell r="X617">
            <v>9.9</v>
          </cell>
          <cell r="Y617">
            <v>137</v>
          </cell>
          <cell r="Z617">
            <v>5.5</v>
          </cell>
          <cell r="AA617">
            <v>850.1</v>
          </cell>
          <cell r="AB617">
            <v>-36.4</v>
          </cell>
          <cell r="AC617">
            <v>1074.0999999999999</v>
          </cell>
          <cell r="AD617">
            <v>17.7</v>
          </cell>
        </row>
        <row r="618">
          <cell r="B618" t="str">
            <v>輸送用機械器具</v>
          </cell>
          <cell r="C618">
            <v>127.8</v>
          </cell>
          <cell r="D618">
            <v>41.5</v>
          </cell>
          <cell r="E618">
            <v>133</v>
          </cell>
          <cell r="F618">
            <v>41.5</v>
          </cell>
          <cell r="G618">
            <v>135.6</v>
          </cell>
          <cell r="H618">
            <v>41.7</v>
          </cell>
          <cell r="I618">
            <v>138.4</v>
          </cell>
          <cell r="J618">
            <v>23.4</v>
          </cell>
          <cell r="K618">
            <v>141.19999999999999</v>
          </cell>
          <cell r="L618">
            <v>23.4</v>
          </cell>
          <cell r="M618">
            <v>0</v>
          </cell>
          <cell r="N618">
            <v>-100</v>
          </cell>
          <cell r="O618">
            <v>5.3</v>
          </cell>
          <cell r="P618">
            <v>-50.5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121.7</v>
          </cell>
          <cell r="X618">
            <v>36.9</v>
          </cell>
          <cell r="Y618">
            <v>126.7</v>
          </cell>
          <cell r="Z618">
            <v>37</v>
          </cell>
          <cell r="AA618">
            <v>0</v>
          </cell>
          <cell r="AB618">
            <v>-100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117.8</v>
          </cell>
          <cell r="D619">
            <v>6.7</v>
          </cell>
          <cell r="E619">
            <v>120.3</v>
          </cell>
          <cell r="F619">
            <v>6.7</v>
          </cell>
          <cell r="G619">
            <v>123</v>
          </cell>
          <cell r="H619">
            <v>7.7</v>
          </cell>
          <cell r="I619">
            <v>107.1</v>
          </cell>
          <cell r="J619">
            <v>-5</v>
          </cell>
          <cell r="K619">
            <v>108.7</v>
          </cell>
          <cell r="L619">
            <v>-4.0999999999999996</v>
          </cell>
          <cell r="M619">
            <v>0</v>
          </cell>
          <cell r="N619">
            <v>-100</v>
          </cell>
          <cell r="O619">
            <v>36</v>
          </cell>
          <cell r="P619">
            <v>-65.400000000000006</v>
          </cell>
          <cell r="Q619" t="str">
            <v>-</v>
          </cell>
          <cell r="R619" t="str">
            <v>-</v>
          </cell>
          <cell r="S619">
            <v>0</v>
          </cell>
          <cell r="T619">
            <v>-7.41</v>
          </cell>
          <cell r="U619">
            <v>0</v>
          </cell>
          <cell r="V619">
            <v>-11.11</v>
          </cell>
          <cell r="W619">
            <v>112.2</v>
          </cell>
          <cell r="X619">
            <v>3.2</v>
          </cell>
          <cell r="Y619">
            <v>114.6</v>
          </cell>
          <cell r="Z619">
            <v>3.3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100.2</v>
          </cell>
          <cell r="D620">
            <v>-10.9</v>
          </cell>
          <cell r="E620">
            <v>110.8</v>
          </cell>
          <cell r="F620">
            <v>-10.9</v>
          </cell>
          <cell r="G620">
            <v>110.8</v>
          </cell>
          <cell r="H620">
            <v>-10.8</v>
          </cell>
          <cell r="I620">
            <v>145.1</v>
          </cell>
          <cell r="J620">
            <v>17</v>
          </cell>
          <cell r="K620">
            <v>144.6</v>
          </cell>
          <cell r="L620">
            <v>16.8</v>
          </cell>
          <cell r="M620">
            <v>500</v>
          </cell>
          <cell r="N620">
            <v>150</v>
          </cell>
          <cell r="O620">
            <v>9.1999999999999993</v>
          </cell>
          <cell r="P620">
            <v>41.5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12</v>
          </cell>
          <cell r="V620">
            <v>-2.29</v>
          </cell>
          <cell r="W620">
            <v>95.4</v>
          </cell>
          <cell r="X620">
            <v>-13.7</v>
          </cell>
          <cell r="Y620">
            <v>105.5</v>
          </cell>
          <cell r="Z620">
            <v>-13.7</v>
          </cell>
          <cell r="AA620">
            <v>0</v>
          </cell>
          <cell r="AB620">
            <v>-100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209.9</v>
          </cell>
          <cell r="D623">
            <v>8</v>
          </cell>
          <cell r="E623">
            <v>219.4</v>
          </cell>
          <cell r="F623">
            <v>72.599999999999994</v>
          </cell>
          <cell r="G623">
            <v>211.2</v>
          </cell>
          <cell r="H623">
            <v>71.400000000000006</v>
          </cell>
          <cell r="I623">
            <v>155.30000000000001</v>
          </cell>
          <cell r="J623">
            <v>37.799999999999997</v>
          </cell>
          <cell r="K623">
            <v>148.5</v>
          </cell>
          <cell r="L623">
            <v>35.4</v>
          </cell>
          <cell r="M623">
            <v>1850</v>
          </cell>
          <cell r="N623">
            <v>117.6</v>
          </cell>
          <cell r="O623">
            <v>40.5</v>
          </cell>
          <cell r="P623">
            <v>-29.9</v>
          </cell>
          <cell r="Q623" t="str">
            <v>-</v>
          </cell>
          <cell r="R623" t="str">
            <v>-</v>
          </cell>
          <cell r="S623">
            <v>0.77</v>
          </cell>
          <cell r="T623">
            <v>-0.73</v>
          </cell>
          <cell r="U623">
            <v>0</v>
          </cell>
          <cell r="V623">
            <v>-1.27</v>
          </cell>
          <cell r="W623">
            <v>199.9</v>
          </cell>
          <cell r="X623">
            <v>4.5999999999999996</v>
          </cell>
          <cell r="Y623">
            <v>209</v>
          </cell>
          <cell r="Z623">
            <v>67.099999999999994</v>
          </cell>
          <cell r="AA623">
            <v>1990.6</v>
          </cell>
          <cell r="AB623">
            <v>105.3</v>
          </cell>
          <cell r="AC623">
            <v>0.6</v>
          </cell>
          <cell r="AD623">
            <v>-100</v>
          </cell>
        </row>
        <row r="624">
          <cell r="B624" t="str">
            <v>小売業</v>
          </cell>
          <cell r="C624">
            <v>106.6</v>
          </cell>
          <cell r="D624">
            <v>-5.7</v>
          </cell>
          <cell r="E624">
            <v>108</v>
          </cell>
          <cell r="F624">
            <v>-4.8</v>
          </cell>
          <cell r="G624">
            <v>106.8</v>
          </cell>
          <cell r="H624">
            <v>-5.9</v>
          </cell>
          <cell r="I624">
            <v>95.6</v>
          </cell>
          <cell r="J624">
            <v>-7</v>
          </cell>
          <cell r="K624">
            <v>94.3</v>
          </cell>
          <cell r="L624">
            <v>-8.5</v>
          </cell>
          <cell r="M624">
            <v>170.6</v>
          </cell>
          <cell r="N624">
            <v>107</v>
          </cell>
          <cell r="O624">
            <v>131.6</v>
          </cell>
          <cell r="P624">
            <v>16.8</v>
          </cell>
          <cell r="Q624" t="str">
            <v>-</v>
          </cell>
          <cell r="R624" t="str">
            <v>-</v>
          </cell>
          <cell r="S624">
            <v>4.4400000000000004</v>
          </cell>
          <cell r="T624">
            <v>1.96</v>
          </cell>
          <cell r="U624">
            <v>2.79</v>
          </cell>
          <cell r="V624">
            <v>1.75</v>
          </cell>
          <cell r="W624">
            <v>101.5</v>
          </cell>
          <cell r="X624">
            <v>-8.8000000000000007</v>
          </cell>
          <cell r="Y624">
            <v>102.9</v>
          </cell>
          <cell r="Z624">
            <v>-7.9</v>
          </cell>
          <cell r="AA624">
            <v>190.2</v>
          </cell>
          <cell r="AB624">
            <v>67.900000000000006</v>
          </cell>
          <cell r="AC624">
            <v>6.3</v>
          </cell>
          <cell r="AD624">
            <v>-92.3</v>
          </cell>
        </row>
        <row r="625">
          <cell r="B625" t="str">
            <v>宿泊業</v>
          </cell>
          <cell r="C625">
            <v>85.4</v>
          </cell>
          <cell r="D625">
            <v>-9.3000000000000007</v>
          </cell>
          <cell r="E625">
            <v>87.1</v>
          </cell>
          <cell r="F625">
            <v>-7.5</v>
          </cell>
          <cell r="G625">
            <v>85.9</v>
          </cell>
          <cell r="H625">
            <v>-6</v>
          </cell>
          <cell r="I625">
            <v>105.2</v>
          </cell>
          <cell r="J625">
            <v>-5.6</v>
          </cell>
          <cell r="K625">
            <v>103.4</v>
          </cell>
          <cell r="L625">
            <v>-5.4</v>
          </cell>
          <cell r="M625">
            <v>185.7</v>
          </cell>
          <cell r="N625">
            <v>-10.3</v>
          </cell>
          <cell r="O625">
            <v>103.1</v>
          </cell>
          <cell r="P625">
            <v>15.2</v>
          </cell>
          <cell r="Q625" t="str">
            <v>-</v>
          </cell>
          <cell r="R625" t="str">
            <v>-</v>
          </cell>
          <cell r="S625">
            <v>12.49</v>
          </cell>
          <cell r="T625">
            <v>10.86</v>
          </cell>
          <cell r="U625">
            <v>2.93</v>
          </cell>
          <cell r="V625">
            <v>1.3</v>
          </cell>
          <cell r="W625">
            <v>81.3</v>
          </cell>
          <cell r="X625">
            <v>-12.3</v>
          </cell>
          <cell r="Y625">
            <v>83</v>
          </cell>
          <cell r="Z625">
            <v>-10.5</v>
          </cell>
          <cell r="AA625">
            <v>198.6</v>
          </cell>
          <cell r="AB625">
            <v>-43.7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108.6</v>
          </cell>
          <cell r="D626">
            <v>-8.8000000000000007</v>
          </cell>
          <cell r="E626">
            <v>109</v>
          </cell>
          <cell r="F626">
            <v>-8.9</v>
          </cell>
          <cell r="G626">
            <v>110.5</v>
          </cell>
          <cell r="H626">
            <v>-8.6</v>
          </cell>
          <cell r="I626">
            <v>100.6</v>
          </cell>
          <cell r="J626">
            <v>-15.4</v>
          </cell>
          <cell r="K626">
            <v>100.6</v>
          </cell>
          <cell r="L626">
            <v>-15.5</v>
          </cell>
          <cell r="M626">
            <v>100</v>
          </cell>
          <cell r="N626">
            <v>-12.5</v>
          </cell>
          <cell r="O626">
            <v>123.1</v>
          </cell>
          <cell r="P626">
            <v>49.6</v>
          </cell>
          <cell r="Q626" t="str">
            <v>-</v>
          </cell>
          <cell r="R626" t="str">
            <v>-</v>
          </cell>
          <cell r="S626">
            <v>10.23</v>
          </cell>
          <cell r="T626">
            <v>3.04</v>
          </cell>
          <cell r="U626">
            <v>2.88</v>
          </cell>
          <cell r="V626">
            <v>0.4</v>
          </cell>
          <cell r="W626">
            <v>103.4</v>
          </cell>
          <cell r="X626">
            <v>-11.8</v>
          </cell>
          <cell r="Y626">
            <v>103.8</v>
          </cell>
          <cell r="Z626">
            <v>-11.8</v>
          </cell>
          <cell r="AA626">
            <v>39.299999999999997</v>
          </cell>
          <cell r="AB626">
            <v>-31.3</v>
          </cell>
          <cell r="AC626">
            <v>2.6</v>
          </cell>
          <cell r="AD626">
            <v>-58.7</v>
          </cell>
        </row>
        <row r="627">
          <cell r="B627" t="str">
            <v>医療業</v>
          </cell>
          <cell r="C627">
            <v>100.1</v>
          </cell>
          <cell r="D627">
            <v>1.1000000000000001</v>
          </cell>
          <cell r="E627">
            <v>87</v>
          </cell>
          <cell r="F627">
            <v>-2.2000000000000002</v>
          </cell>
          <cell r="G627">
            <v>86.2</v>
          </cell>
          <cell r="H627">
            <v>4.7</v>
          </cell>
          <cell r="I627">
            <v>97.2</v>
          </cell>
          <cell r="J627">
            <v>6.2</v>
          </cell>
          <cell r="K627">
            <v>97.4</v>
          </cell>
          <cell r="L627">
            <v>7.2</v>
          </cell>
          <cell r="M627">
            <v>88.2</v>
          </cell>
          <cell r="N627">
            <v>-31.8</v>
          </cell>
          <cell r="O627">
            <v>100.9</v>
          </cell>
          <cell r="P627">
            <v>-10.8</v>
          </cell>
          <cell r="Q627" t="str">
            <v>-</v>
          </cell>
          <cell r="R627" t="str">
            <v>-</v>
          </cell>
          <cell r="S627">
            <v>0.72</v>
          </cell>
          <cell r="T627">
            <v>-3.57</v>
          </cell>
          <cell r="U627">
            <v>0.98</v>
          </cell>
          <cell r="V627">
            <v>-2.64</v>
          </cell>
          <cell r="W627">
            <v>95.3</v>
          </cell>
          <cell r="X627">
            <v>-2.2000000000000002</v>
          </cell>
          <cell r="Y627">
            <v>82.9</v>
          </cell>
          <cell r="Z627">
            <v>-5.4</v>
          </cell>
          <cell r="AA627">
            <v>126.4</v>
          </cell>
          <cell r="AB627">
            <v>-68.7</v>
          </cell>
          <cell r="AC627">
            <v>206.2</v>
          </cell>
          <cell r="AD627">
            <v>16.7</v>
          </cell>
        </row>
        <row r="628">
          <cell r="B628" t="str">
            <v>Ｐ一括分</v>
          </cell>
          <cell r="C628">
            <v>100.5</v>
          </cell>
          <cell r="D628">
            <v>-16.3</v>
          </cell>
          <cell r="E628">
            <v>102.6</v>
          </cell>
          <cell r="F628">
            <v>-0.5</v>
          </cell>
          <cell r="G628">
            <v>104</v>
          </cell>
          <cell r="H628">
            <v>-0.3</v>
          </cell>
          <cell r="I628">
            <v>96.2</v>
          </cell>
          <cell r="J628">
            <v>-4.5</v>
          </cell>
          <cell r="K628">
            <v>97</v>
          </cell>
          <cell r="L628">
            <v>-4.5999999999999996</v>
          </cell>
          <cell r="M628">
            <v>30</v>
          </cell>
          <cell r="N628">
            <v>50</v>
          </cell>
          <cell r="O628">
            <v>95.4</v>
          </cell>
          <cell r="P628">
            <v>18.5</v>
          </cell>
          <cell r="Q628" t="str">
            <v>-</v>
          </cell>
          <cell r="R628" t="str">
            <v>-</v>
          </cell>
          <cell r="S628">
            <v>7.37</v>
          </cell>
          <cell r="T628">
            <v>4.37</v>
          </cell>
          <cell r="U628">
            <v>3.97</v>
          </cell>
          <cell r="V628">
            <v>2.09</v>
          </cell>
          <cell r="W628">
            <v>95.7</v>
          </cell>
          <cell r="X628">
            <v>-19</v>
          </cell>
          <cell r="Y628">
            <v>97.7</v>
          </cell>
          <cell r="Z628">
            <v>-3.7</v>
          </cell>
          <cell r="AA628">
            <v>19.7</v>
          </cell>
          <cell r="AB628">
            <v>-31.4</v>
          </cell>
          <cell r="AC628">
            <v>60</v>
          </cell>
          <cell r="AD628">
            <v>-86.5</v>
          </cell>
        </row>
        <row r="629">
          <cell r="B629" t="str">
            <v>職業紹介・派遣業</v>
          </cell>
          <cell r="C629">
            <v>108.8</v>
          </cell>
          <cell r="D629">
            <v>9.3000000000000007</v>
          </cell>
          <cell r="E629">
            <v>109.1</v>
          </cell>
          <cell r="F629">
            <v>9.9</v>
          </cell>
          <cell r="G629">
            <v>110.7</v>
          </cell>
          <cell r="H629">
            <v>10.4</v>
          </cell>
          <cell r="I629">
            <v>97.5</v>
          </cell>
          <cell r="J629">
            <v>2.1</v>
          </cell>
          <cell r="K629">
            <v>98.1</v>
          </cell>
          <cell r="L629">
            <v>1.9</v>
          </cell>
          <cell r="M629">
            <v>70.400000000000006</v>
          </cell>
          <cell r="N629">
            <v>11.7</v>
          </cell>
          <cell r="O629">
            <v>107.4</v>
          </cell>
          <cell r="P629">
            <v>-24.3</v>
          </cell>
          <cell r="Q629" t="str">
            <v>-</v>
          </cell>
          <cell r="R629" t="str">
            <v>-</v>
          </cell>
          <cell r="S629">
            <v>13.34</v>
          </cell>
          <cell r="T629">
            <v>4.99</v>
          </cell>
          <cell r="U629">
            <v>8.26</v>
          </cell>
          <cell r="V629">
            <v>-5.22</v>
          </cell>
          <cell r="W629">
            <v>103.6</v>
          </cell>
          <cell r="X629">
            <v>5.8</v>
          </cell>
          <cell r="Y629">
            <v>103.9</v>
          </cell>
          <cell r="Z629">
            <v>6.3</v>
          </cell>
          <cell r="AA629">
            <v>66.900000000000006</v>
          </cell>
          <cell r="AB629">
            <v>-9.8000000000000007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97.5</v>
          </cell>
          <cell r="D631">
            <v>-0.8</v>
          </cell>
          <cell r="E631">
            <v>100.1</v>
          </cell>
          <cell r="F631">
            <v>0.9</v>
          </cell>
          <cell r="G631">
            <v>100.8</v>
          </cell>
          <cell r="H631">
            <v>1.3</v>
          </cell>
          <cell r="I631">
            <v>94.8</v>
          </cell>
          <cell r="J631">
            <v>-4.8</v>
          </cell>
          <cell r="K631">
            <v>96.3</v>
          </cell>
          <cell r="L631">
            <v>-3.8</v>
          </cell>
          <cell r="M631">
            <v>51.6</v>
          </cell>
          <cell r="N631">
            <v>-38.5</v>
          </cell>
          <cell r="O631">
            <v>112.6</v>
          </cell>
          <cell r="P631">
            <v>23.1</v>
          </cell>
          <cell r="Q631" t="str">
            <v>-</v>
          </cell>
          <cell r="R631" t="str">
            <v>-</v>
          </cell>
          <cell r="S631">
            <v>3.39</v>
          </cell>
          <cell r="T631">
            <v>0.32</v>
          </cell>
          <cell r="U631">
            <v>5.58</v>
          </cell>
          <cell r="V631">
            <v>2.94</v>
          </cell>
          <cell r="W631">
            <v>92.9</v>
          </cell>
          <cell r="X631">
            <v>-4</v>
          </cell>
          <cell r="Y631">
            <v>95.3</v>
          </cell>
          <cell r="Z631">
            <v>-2.4</v>
          </cell>
          <cell r="AA631">
            <v>81</v>
          </cell>
          <cell r="AB631">
            <v>-9.1</v>
          </cell>
          <cell r="AC631">
            <v>22.7</v>
          </cell>
          <cell r="AD631">
            <v>-64</v>
          </cell>
        </row>
        <row r="632">
          <cell r="B632" t="str">
            <v>特掲産業１</v>
          </cell>
          <cell r="C632">
            <v>34</v>
          </cell>
          <cell r="D632">
            <v>-69.7</v>
          </cell>
          <cell r="E632">
            <v>34.1</v>
          </cell>
          <cell r="F632">
            <v>-66.8</v>
          </cell>
          <cell r="G632">
            <v>35.799999999999997</v>
          </cell>
          <cell r="H632">
            <v>-65.599999999999994</v>
          </cell>
          <cell r="I632">
            <v>44.8</v>
          </cell>
          <cell r="J632">
            <v>-59.9</v>
          </cell>
          <cell r="K632">
            <v>44.3</v>
          </cell>
          <cell r="L632">
            <v>-59.2</v>
          </cell>
          <cell r="M632">
            <v>100</v>
          </cell>
          <cell r="N632">
            <v>-76.3</v>
          </cell>
          <cell r="O632">
            <v>49.5</v>
          </cell>
          <cell r="P632">
            <v>-24.4</v>
          </cell>
          <cell r="Q632" t="str">
            <v>-</v>
          </cell>
          <cell r="R632" t="str">
            <v>-</v>
          </cell>
          <cell r="S632">
            <v>0.92</v>
          </cell>
          <cell r="T632">
            <v>-2.59</v>
          </cell>
          <cell r="U632">
            <v>0.72</v>
          </cell>
          <cell r="V632">
            <v>-4</v>
          </cell>
          <cell r="W632">
            <v>32.4</v>
          </cell>
          <cell r="X632">
            <v>-70.599999999999994</v>
          </cell>
          <cell r="Y632">
            <v>32.5</v>
          </cell>
          <cell r="Z632">
            <v>-67.900000000000006</v>
          </cell>
          <cell r="AA632">
            <v>4</v>
          </cell>
          <cell r="AB632">
            <v>-94.8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98.3</v>
          </cell>
          <cell r="D633">
            <v>0</v>
          </cell>
          <cell r="E633">
            <v>114.2</v>
          </cell>
          <cell r="F633">
            <v>0</v>
          </cell>
          <cell r="G633">
            <v>115.5</v>
          </cell>
          <cell r="H633">
            <v>0</v>
          </cell>
          <cell r="I633">
            <v>120.3</v>
          </cell>
          <cell r="J633">
            <v>0</v>
          </cell>
          <cell r="K633">
            <v>116.6</v>
          </cell>
          <cell r="L633">
            <v>0</v>
          </cell>
          <cell r="M633">
            <v>68.8</v>
          </cell>
          <cell r="N633">
            <v>0</v>
          </cell>
          <cell r="O633">
            <v>148.1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34.07</v>
          </cell>
          <cell r="V633">
            <v>34.07</v>
          </cell>
          <cell r="W633">
            <v>93.6</v>
          </cell>
          <cell r="X633">
            <v>0</v>
          </cell>
          <cell r="Y633">
            <v>108.8</v>
          </cell>
          <cell r="Z633">
            <v>0</v>
          </cell>
          <cell r="AA633">
            <v>14.7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360746</v>
          </cell>
          <cell r="I9">
            <v>106759</v>
          </cell>
          <cell r="J9">
            <v>29.6</v>
          </cell>
        </row>
        <row r="10">
          <cell r="H10">
            <v>20768</v>
          </cell>
          <cell r="I10">
            <v>804</v>
          </cell>
          <cell r="J10">
            <v>3.9</v>
          </cell>
        </row>
        <row r="11">
          <cell r="H11">
            <v>48524</v>
          </cell>
          <cell r="I11">
            <v>8420</v>
          </cell>
          <cell r="J11">
            <v>17.399999999999999</v>
          </cell>
        </row>
        <row r="12">
          <cell r="H12">
            <v>3010</v>
          </cell>
          <cell r="I12">
            <v>158</v>
          </cell>
          <cell r="J12">
            <v>5.2</v>
          </cell>
        </row>
        <row r="13">
          <cell r="H13">
            <v>4942</v>
          </cell>
          <cell r="I13">
            <v>154</v>
          </cell>
          <cell r="J13">
            <v>3.1</v>
          </cell>
        </row>
        <row r="14">
          <cell r="H14">
            <v>17369</v>
          </cell>
          <cell r="I14">
            <v>1412</v>
          </cell>
          <cell r="J14">
            <v>8.1</v>
          </cell>
        </row>
        <row r="15">
          <cell r="H15">
            <v>68857</v>
          </cell>
          <cell r="I15">
            <v>31142</v>
          </cell>
          <cell r="J15">
            <v>45.2</v>
          </cell>
        </row>
        <row r="16">
          <cell r="H16">
            <v>8689</v>
          </cell>
          <cell r="I16">
            <v>739</v>
          </cell>
          <cell r="J16">
            <v>8.5</v>
          </cell>
        </row>
        <row r="17">
          <cell r="H17">
            <v>3221</v>
          </cell>
          <cell r="I17">
            <v>1667</v>
          </cell>
          <cell r="J17">
            <v>51.8</v>
          </cell>
        </row>
        <row r="18">
          <cell r="H18">
            <v>6340</v>
          </cell>
          <cell r="I18">
            <v>796</v>
          </cell>
          <cell r="J18">
            <v>12.6</v>
          </cell>
        </row>
        <row r="19">
          <cell r="H19">
            <v>27232</v>
          </cell>
          <cell r="I19">
            <v>22912</v>
          </cell>
          <cell r="J19">
            <v>84.1</v>
          </cell>
        </row>
        <row r="20">
          <cell r="H20">
            <v>10481</v>
          </cell>
          <cell r="I20">
            <v>3533</v>
          </cell>
          <cell r="J20">
            <v>33.700000000000003</v>
          </cell>
        </row>
        <row r="21">
          <cell r="H21">
            <v>27822</v>
          </cell>
          <cell r="I21">
            <v>5605</v>
          </cell>
          <cell r="J21">
            <v>20.100000000000001</v>
          </cell>
        </row>
        <row r="22">
          <cell r="H22">
            <v>83895</v>
          </cell>
          <cell r="I22">
            <v>21999</v>
          </cell>
          <cell r="J22">
            <v>26.2</v>
          </cell>
        </row>
        <row r="23">
          <cell r="H23">
            <v>4660</v>
          </cell>
          <cell r="I23">
            <v>519</v>
          </cell>
          <cell r="J23">
            <v>11.1</v>
          </cell>
        </row>
        <row r="24">
          <cell r="H24">
            <v>24936</v>
          </cell>
          <cell r="I24">
            <v>6899</v>
          </cell>
          <cell r="J24">
            <v>27.7</v>
          </cell>
        </row>
        <row r="47">
          <cell r="H47">
            <v>187301</v>
          </cell>
          <cell r="I47">
            <v>45974</v>
          </cell>
          <cell r="J47">
            <v>24.5</v>
          </cell>
        </row>
        <row r="48">
          <cell r="H48">
            <v>6241</v>
          </cell>
          <cell r="I48">
            <v>132</v>
          </cell>
          <cell r="J48">
            <v>2.1</v>
          </cell>
        </row>
        <row r="49">
          <cell r="H49">
            <v>36737</v>
          </cell>
          <cell r="I49">
            <v>3754</v>
          </cell>
          <cell r="J49">
            <v>10.199999999999999</v>
          </cell>
        </row>
        <row r="50">
          <cell r="H50">
            <v>2185</v>
          </cell>
          <cell r="I50">
            <v>158</v>
          </cell>
          <cell r="J50">
            <v>7.2</v>
          </cell>
        </row>
        <row r="51">
          <cell r="H51">
            <v>3818</v>
          </cell>
          <cell r="I51">
            <v>127</v>
          </cell>
          <cell r="J51">
            <v>3.3</v>
          </cell>
        </row>
        <row r="52">
          <cell r="H52">
            <v>10809</v>
          </cell>
          <cell r="I52">
            <v>1322</v>
          </cell>
          <cell r="J52">
            <v>12.2</v>
          </cell>
        </row>
        <row r="53">
          <cell r="H53">
            <v>22619</v>
          </cell>
          <cell r="I53">
            <v>13494</v>
          </cell>
          <cell r="J53">
            <v>59.7</v>
          </cell>
        </row>
        <row r="54">
          <cell r="H54">
            <v>3389</v>
          </cell>
          <cell r="I54">
            <v>10</v>
          </cell>
          <cell r="J54">
            <v>0.3</v>
          </cell>
        </row>
        <row r="55">
          <cell r="H55">
            <v>1152</v>
          </cell>
          <cell r="I55">
            <v>295</v>
          </cell>
          <cell r="J55">
            <v>25.6</v>
          </cell>
        </row>
        <row r="56">
          <cell r="H56">
            <v>1768</v>
          </cell>
          <cell r="I56">
            <v>95</v>
          </cell>
          <cell r="J56">
            <v>5.4</v>
          </cell>
        </row>
        <row r="57">
          <cell r="H57">
            <v>8843</v>
          </cell>
          <cell r="I57">
            <v>6468</v>
          </cell>
          <cell r="J57">
            <v>73.099999999999994</v>
          </cell>
        </row>
        <row r="58">
          <cell r="H58">
            <v>4199</v>
          </cell>
          <cell r="I58">
            <v>1060</v>
          </cell>
          <cell r="J58">
            <v>25.2</v>
          </cell>
        </row>
        <row r="59">
          <cell r="H59">
            <v>16388</v>
          </cell>
          <cell r="I59">
            <v>2964</v>
          </cell>
          <cell r="J59">
            <v>18.100000000000001</v>
          </cell>
        </row>
        <row r="60">
          <cell r="H60">
            <v>48957</v>
          </cell>
          <cell r="I60">
            <v>10282</v>
          </cell>
          <cell r="J60">
            <v>21</v>
          </cell>
        </row>
        <row r="61">
          <cell r="H61">
            <v>2894</v>
          </cell>
          <cell r="I61">
            <v>146</v>
          </cell>
          <cell r="J61">
            <v>5</v>
          </cell>
        </row>
        <row r="62">
          <cell r="H62">
            <v>17302</v>
          </cell>
          <cell r="I62">
            <v>5667</v>
          </cell>
          <cell r="J62">
            <v>32.799999999999997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7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103.7</v>
          </cell>
          <cell r="D6">
            <v>1.1000000000000001</v>
          </cell>
          <cell r="E6">
            <v>100.2</v>
          </cell>
          <cell r="F6">
            <v>-1.8</v>
          </cell>
          <cell r="G6">
            <v>99.9</v>
          </cell>
          <cell r="H6">
            <v>-0.7</v>
          </cell>
          <cell r="I6">
            <v>99.7</v>
          </cell>
          <cell r="J6">
            <v>-2.2999999999999998</v>
          </cell>
          <cell r="K6">
            <v>98.4</v>
          </cell>
          <cell r="L6">
            <v>-1.2</v>
          </cell>
          <cell r="M6">
            <v>119.8</v>
          </cell>
          <cell r="N6">
            <v>-13.5</v>
          </cell>
          <cell r="O6">
            <v>100.1</v>
          </cell>
          <cell r="P6">
            <v>-0.6</v>
          </cell>
          <cell r="Q6">
            <v>25.6</v>
          </cell>
          <cell r="R6">
            <v>1.3</v>
          </cell>
          <cell r="S6">
            <v>1.77</v>
          </cell>
          <cell r="T6">
            <v>0.28000000000000003</v>
          </cell>
          <cell r="U6">
            <v>1.51</v>
          </cell>
          <cell r="V6">
            <v>0</v>
          </cell>
          <cell r="W6">
            <v>98.2</v>
          </cell>
          <cell r="X6">
            <v>-2.5</v>
          </cell>
          <cell r="Y6">
            <v>94.9</v>
          </cell>
          <cell r="Z6">
            <v>-5.2</v>
          </cell>
          <cell r="AA6">
            <v>105.3</v>
          </cell>
          <cell r="AB6">
            <v>-14</v>
          </cell>
          <cell r="AC6">
            <v>121.5</v>
          </cell>
          <cell r="AD6">
            <v>15.4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67.3</v>
          </cell>
          <cell r="D8">
            <v>-13.6</v>
          </cell>
          <cell r="E8">
            <v>78.400000000000006</v>
          </cell>
          <cell r="F8">
            <v>-11</v>
          </cell>
          <cell r="G8">
            <v>80.7</v>
          </cell>
          <cell r="H8">
            <v>-7</v>
          </cell>
          <cell r="I8">
            <v>104.6</v>
          </cell>
          <cell r="J8">
            <v>-5.4</v>
          </cell>
          <cell r="K8">
            <v>107.8</v>
          </cell>
          <cell r="L8">
            <v>-1.5</v>
          </cell>
          <cell r="M8">
            <v>69.099999999999994</v>
          </cell>
          <cell r="N8">
            <v>-44</v>
          </cell>
          <cell r="O8">
            <v>85.4</v>
          </cell>
          <cell r="P8">
            <v>5.8</v>
          </cell>
          <cell r="Q8">
            <v>2</v>
          </cell>
          <cell r="R8">
            <v>-0.1</v>
          </cell>
          <cell r="S8">
            <v>0.37</v>
          </cell>
          <cell r="T8">
            <v>-3.32</v>
          </cell>
          <cell r="U8">
            <v>0.27</v>
          </cell>
          <cell r="V8">
            <v>-1.47</v>
          </cell>
          <cell r="W8">
            <v>63.7</v>
          </cell>
          <cell r="X8">
            <v>-16.600000000000001</v>
          </cell>
          <cell r="Y8">
            <v>74.2</v>
          </cell>
          <cell r="Z8">
            <v>-14.2</v>
          </cell>
          <cell r="AA8">
            <v>48.7</v>
          </cell>
          <cell r="AB8">
            <v>-53.2</v>
          </cell>
          <cell r="AC8">
            <v>20.399999999999999</v>
          </cell>
          <cell r="AD8">
            <v>-37</v>
          </cell>
        </row>
        <row r="9">
          <cell r="B9" t="str">
            <v>製造業</v>
          </cell>
          <cell r="C9">
            <v>121.6</v>
          </cell>
          <cell r="D9">
            <v>-4.5999999999999996</v>
          </cell>
          <cell r="E9">
            <v>108</v>
          </cell>
          <cell r="F9">
            <v>-2.4</v>
          </cell>
          <cell r="G9">
            <v>106.1</v>
          </cell>
          <cell r="H9">
            <v>-2.1</v>
          </cell>
          <cell r="I9">
            <v>100.6</v>
          </cell>
          <cell r="J9">
            <v>-2.2000000000000002</v>
          </cell>
          <cell r="K9">
            <v>99.9</v>
          </cell>
          <cell r="L9">
            <v>-1.8</v>
          </cell>
          <cell r="M9">
            <v>109</v>
          </cell>
          <cell r="N9">
            <v>-7</v>
          </cell>
          <cell r="O9">
            <v>96.9</v>
          </cell>
          <cell r="P9">
            <v>-4.2</v>
          </cell>
          <cell r="Q9">
            <v>10.4</v>
          </cell>
          <cell r="R9">
            <v>0.5</v>
          </cell>
          <cell r="S9">
            <v>1.18</v>
          </cell>
          <cell r="T9">
            <v>0.19</v>
          </cell>
          <cell r="U9">
            <v>1.18</v>
          </cell>
          <cell r="V9">
            <v>7.0000000000000007E-2</v>
          </cell>
          <cell r="W9">
            <v>115.2</v>
          </cell>
          <cell r="X9">
            <v>-7.9</v>
          </cell>
          <cell r="Y9">
            <v>102.3</v>
          </cell>
          <cell r="Z9">
            <v>-5.8</v>
          </cell>
          <cell r="AA9">
            <v>127.9</v>
          </cell>
          <cell r="AB9">
            <v>-4.9000000000000004</v>
          </cell>
          <cell r="AC9">
            <v>187.8</v>
          </cell>
          <cell r="AD9">
            <v>-10.3</v>
          </cell>
        </row>
        <row r="10">
          <cell r="B10" t="str">
            <v>電気・ガス・熱供給・水道業</v>
          </cell>
          <cell r="C10">
            <v>95.6</v>
          </cell>
          <cell r="D10">
            <v>-9</v>
          </cell>
          <cell r="E10">
            <v>120.6</v>
          </cell>
          <cell r="F10">
            <v>15.3</v>
          </cell>
          <cell r="G10">
            <v>110.4</v>
          </cell>
          <cell r="H10">
            <v>4.5</v>
          </cell>
          <cell r="I10">
            <v>99.9</v>
          </cell>
          <cell r="J10">
            <v>6.3</v>
          </cell>
          <cell r="K10">
            <v>96.4</v>
          </cell>
          <cell r="L10">
            <v>2.7</v>
          </cell>
          <cell r="M10">
            <v>147.1</v>
          </cell>
          <cell r="N10">
            <v>54.7</v>
          </cell>
          <cell r="O10">
            <v>102.9</v>
          </cell>
          <cell r="P10">
            <v>-1.2</v>
          </cell>
          <cell r="Q10">
            <v>7.4</v>
          </cell>
          <cell r="R10">
            <v>-2.5</v>
          </cell>
          <cell r="S10">
            <v>5.58</v>
          </cell>
          <cell r="T10">
            <v>2.8</v>
          </cell>
          <cell r="U10">
            <v>8.51</v>
          </cell>
          <cell r="V10">
            <v>1.93</v>
          </cell>
          <cell r="W10">
            <v>90.5</v>
          </cell>
          <cell r="X10">
            <v>-12.2</v>
          </cell>
          <cell r="Y10">
            <v>114.2</v>
          </cell>
          <cell r="Z10">
            <v>11.3</v>
          </cell>
          <cell r="AA10">
            <v>248.9</v>
          </cell>
          <cell r="AB10">
            <v>170.5</v>
          </cell>
          <cell r="AC10">
            <v>0</v>
          </cell>
          <cell r="AD10">
            <v>-100</v>
          </cell>
        </row>
        <row r="11">
          <cell r="B11" t="str">
            <v>情報通信業</v>
          </cell>
          <cell r="C11">
            <v>155.9</v>
          </cell>
          <cell r="D11">
            <v>24.6</v>
          </cell>
          <cell r="E11">
            <v>131.1</v>
          </cell>
          <cell r="F11">
            <v>-15.7</v>
          </cell>
          <cell r="G11">
            <v>132.19999999999999</v>
          </cell>
          <cell r="H11">
            <v>-11.9</v>
          </cell>
          <cell r="I11">
            <v>103</v>
          </cell>
          <cell r="J11">
            <v>2.2000000000000002</v>
          </cell>
          <cell r="K11">
            <v>102.2</v>
          </cell>
          <cell r="L11">
            <v>2.5</v>
          </cell>
          <cell r="M11">
            <v>115.3</v>
          </cell>
          <cell r="N11">
            <v>-0.9</v>
          </cell>
          <cell r="O11">
            <v>103.5</v>
          </cell>
          <cell r="P11">
            <v>-1.9</v>
          </cell>
          <cell r="Q11">
            <v>2.9</v>
          </cell>
          <cell r="R11">
            <v>-1</v>
          </cell>
          <cell r="S11">
            <v>1.1299999999999999</v>
          </cell>
          <cell r="T11">
            <v>1.1299999999999999</v>
          </cell>
          <cell r="U11">
            <v>0.71</v>
          </cell>
          <cell r="V11">
            <v>0.63</v>
          </cell>
          <cell r="W11">
            <v>147.6</v>
          </cell>
          <cell r="X11">
            <v>20.2</v>
          </cell>
          <cell r="Y11">
            <v>124.1</v>
          </cell>
          <cell r="Z11">
            <v>-18.7</v>
          </cell>
          <cell r="AA11">
            <v>113.8</v>
          </cell>
          <cell r="AB11">
            <v>-53.7</v>
          </cell>
          <cell r="AC11">
            <v>255.4</v>
          </cell>
          <cell r="AD11">
            <v>10116</v>
          </cell>
        </row>
        <row r="12">
          <cell r="B12" t="str">
            <v>運輸業，郵便業</v>
          </cell>
          <cell r="C12">
            <v>108.1</v>
          </cell>
          <cell r="D12">
            <v>-9.5</v>
          </cell>
          <cell r="E12">
            <v>93.5</v>
          </cell>
          <cell r="F12">
            <v>-9.1</v>
          </cell>
          <cell r="G12">
            <v>95.8</v>
          </cell>
          <cell r="H12">
            <v>-6.9</v>
          </cell>
          <cell r="I12">
            <v>100.5</v>
          </cell>
          <cell r="J12">
            <v>-8.1999999999999993</v>
          </cell>
          <cell r="K12">
            <v>104.1</v>
          </cell>
          <cell r="L12">
            <v>-4.0999999999999996</v>
          </cell>
          <cell r="M12">
            <v>83.2</v>
          </cell>
          <cell r="N12">
            <v>-27.1</v>
          </cell>
          <cell r="O12">
            <v>101.7</v>
          </cell>
          <cell r="P12">
            <v>-1.9</v>
          </cell>
          <cell r="Q12">
            <v>9.8000000000000007</v>
          </cell>
          <cell r="R12">
            <v>5.6</v>
          </cell>
          <cell r="S12">
            <v>0.8</v>
          </cell>
          <cell r="T12">
            <v>0.46</v>
          </cell>
          <cell r="U12">
            <v>0.56999999999999995</v>
          </cell>
          <cell r="V12">
            <v>-1.55</v>
          </cell>
          <cell r="W12">
            <v>102.4</v>
          </cell>
          <cell r="X12">
            <v>-12.6</v>
          </cell>
          <cell r="Y12">
            <v>88.5</v>
          </cell>
          <cell r="Z12">
            <v>-12.4</v>
          </cell>
          <cell r="AA12">
            <v>83.3</v>
          </cell>
          <cell r="AB12">
            <v>-18.899999999999999</v>
          </cell>
          <cell r="AC12">
            <v>177.8</v>
          </cell>
          <cell r="AD12">
            <v>-10.7</v>
          </cell>
        </row>
        <row r="13">
          <cell r="B13" t="str">
            <v>卸売業，小売業</v>
          </cell>
          <cell r="C13">
            <v>134.4</v>
          </cell>
          <cell r="D13">
            <v>27.6</v>
          </cell>
          <cell r="E13">
            <v>92.4</v>
          </cell>
          <cell r="F13">
            <v>6.8</v>
          </cell>
          <cell r="G13">
            <v>92</v>
          </cell>
          <cell r="H13">
            <v>7.5</v>
          </cell>
          <cell r="I13">
            <v>94.1</v>
          </cell>
          <cell r="J13">
            <v>-0.5</v>
          </cell>
          <cell r="K13">
            <v>92.2</v>
          </cell>
          <cell r="L13">
            <v>-0.1</v>
          </cell>
          <cell r="M13">
            <v>135.6</v>
          </cell>
          <cell r="N13">
            <v>-7</v>
          </cell>
          <cell r="O13">
            <v>104.7</v>
          </cell>
          <cell r="P13">
            <v>-2.4</v>
          </cell>
          <cell r="Q13">
            <v>60.4</v>
          </cell>
          <cell r="R13">
            <v>-0.4</v>
          </cell>
          <cell r="S13">
            <v>2.56</v>
          </cell>
          <cell r="T13">
            <v>0.75</v>
          </cell>
          <cell r="U13">
            <v>1.56</v>
          </cell>
          <cell r="V13">
            <v>0.15</v>
          </cell>
          <cell r="W13">
            <v>127.3</v>
          </cell>
          <cell r="X13">
            <v>23.2</v>
          </cell>
          <cell r="Y13">
            <v>87.5</v>
          </cell>
          <cell r="Z13">
            <v>3.1</v>
          </cell>
          <cell r="AA13">
            <v>100.1</v>
          </cell>
          <cell r="AB13">
            <v>-2.6</v>
          </cell>
          <cell r="AC13">
            <v>410.2</v>
          </cell>
          <cell r="AD13">
            <v>79.099999999999994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175</v>
          </cell>
          <cell r="D15">
            <v>43.4</v>
          </cell>
          <cell r="E15">
            <v>133.19999999999999</v>
          </cell>
          <cell r="F15">
            <v>11</v>
          </cell>
          <cell r="G15">
            <v>135.4</v>
          </cell>
          <cell r="H15">
            <v>16.7</v>
          </cell>
          <cell r="I15">
            <v>107.4</v>
          </cell>
          <cell r="J15">
            <v>12.1</v>
          </cell>
          <cell r="K15">
            <v>107.4</v>
          </cell>
          <cell r="L15">
            <v>18.2</v>
          </cell>
          <cell r="M15">
            <v>109.4</v>
          </cell>
          <cell r="N15">
            <v>-65</v>
          </cell>
          <cell r="O15">
            <v>105.5</v>
          </cell>
          <cell r="P15">
            <v>9.3000000000000007</v>
          </cell>
          <cell r="Q15">
            <v>27.9</v>
          </cell>
          <cell r="R15">
            <v>-12.3</v>
          </cell>
          <cell r="S15">
            <v>3.21</v>
          </cell>
          <cell r="T15">
            <v>0.5</v>
          </cell>
          <cell r="U15">
            <v>0</v>
          </cell>
          <cell r="V15">
            <v>-1.21</v>
          </cell>
          <cell r="W15">
            <v>165.7</v>
          </cell>
          <cell r="X15">
            <v>38.4</v>
          </cell>
          <cell r="Y15">
            <v>126.1</v>
          </cell>
          <cell r="Z15">
            <v>7</v>
          </cell>
          <cell r="AA15">
            <v>49.4</v>
          </cell>
          <cell r="AB15">
            <v>-81.8</v>
          </cell>
          <cell r="AC15">
            <v>244.1</v>
          </cell>
          <cell r="AD15">
            <v>179</v>
          </cell>
        </row>
        <row r="16">
          <cell r="B16" t="str">
            <v>学術研究，専門・技術サービス業</v>
          </cell>
          <cell r="C16">
            <v>98.9</v>
          </cell>
          <cell r="D16">
            <v>-19.100000000000001</v>
          </cell>
          <cell r="E16">
            <v>119</v>
          </cell>
          <cell r="F16">
            <v>2.9</v>
          </cell>
          <cell r="G16">
            <v>118</v>
          </cell>
          <cell r="H16">
            <v>1.5</v>
          </cell>
          <cell r="I16">
            <v>105.4</v>
          </cell>
          <cell r="J16">
            <v>3.3</v>
          </cell>
          <cell r="K16">
            <v>105.2</v>
          </cell>
          <cell r="L16">
            <v>1.7</v>
          </cell>
          <cell r="M16">
            <v>107.9</v>
          </cell>
          <cell r="N16">
            <v>23.6</v>
          </cell>
          <cell r="O16">
            <v>103.8</v>
          </cell>
          <cell r="P16">
            <v>1.3</v>
          </cell>
          <cell r="Q16">
            <v>5.3</v>
          </cell>
          <cell r="R16">
            <v>-6.7</v>
          </cell>
          <cell r="S16">
            <v>0.17</v>
          </cell>
          <cell r="T16">
            <v>0.06</v>
          </cell>
          <cell r="U16">
            <v>0.4</v>
          </cell>
          <cell r="V16">
            <v>-0.62</v>
          </cell>
          <cell r="W16">
            <v>93.7</v>
          </cell>
          <cell r="X16">
            <v>-21.9</v>
          </cell>
          <cell r="Y16">
            <v>112.7</v>
          </cell>
          <cell r="Z16">
            <v>-0.6</v>
          </cell>
          <cell r="AA16">
            <v>136.9</v>
          </cell>
          <cell r="AB16">
            <v>33.299999999999997</v>
          </cell>
          <cell r="AC16">
            <v>0.1</v>
          </cell>
          <cell r="AD16">
            <v>-99.9</v>
          </cell>
        </row>
        <row r="17">
          <cell r="B17" t="str">
            <v>宿泊業，飲食サービス業</v>
          </cell>
          <cell r="C17">
            <v>104.6</v>
          </cell>
          <cell r="D17">
            <v>12.8</v>
          </cell>
          <cell r="E17">
            <v>96.6</v>
          </cell>
          <cell r="F17">
            <v>-0.2</v>
          </cell>
          <cell r="G17">
            <v>95.7</v>
          </cell>
          <cell r="H17">
            <v>-1.2</v>
          </cell>
          <cell r="I17">
            <v>98.1</v>
          </cell>
          <cell r="J17">
            <v>-1.3</v>
          </cell>
          <cell r="K17">
            <v>96</v>
          </cell>
          <cell r="L17">
            <v>-1.5</v>
          </cell>
          <cell r="M17">
            <v>148.80000000000001</v>
          </cell>
          <cell r="N17">
            <v>3.4</v>
          </cell>
          <cell r="O17">
            <v>102.4</v>
          </cell>
          <cell r="P17">
            <v>18</v>
          </cell>
          <cell r="Q17">
            <v>76</v>
          </cell>
          <cell r="R17">
            <v>-7.3</v>
          </cell>
          <cell r="S17">
            <v>3.43</v>
          </cell>
          <cell r="T17">
            <v>-0.8</v>
          </cell>
          <cell r="U17">
            <v>2.62</v>
          </cell>
          <cell r="V17">
            <v>1.42</v>
          </cell>
          <cell r="W17">
            <v>99.1</v>
          </cell>
          <cell r="X17">
            <v>8.9</v>
          </cell>
          <cell r="Y17">
            <v>91.5</v>
          </cell>
          <cell r="Z17">
            <v>-3.7</v>
          </cell>
          <cell r="AA17">
            <v>113.3</v>
          </cell>
          <cell r="AB17">
            <v>19.399999999999999</v>
          </cell>
          <cell r="AC17">
            <v>143</v>
          </cell>
          <cell r="AD17">
            <v>0</v>
          </cell>
        </row>
        <row r="18">
          <cell r="B18" t="str">
            <v>生活関連サービス業，娯楽業</v>
          </cell>
          <cell r="C18">
            <v>95</v>
          </cell>
          <cell r="D18">
            <v>27.2</v>
          </cell>
          <cell r="E18">
            <v>104.1</v>
          </cell>
          <cell r="F18">
            <v>27.1</v>
          </cell>
          <cell r="G18">
            <v>104.5</v>
          </cell>
          <cell r="H18">
            <v>24.1</v>
          </cell>
          <cell r="I18">
            <v>110.7</v>
          </cell>
          <cell r="J18">
            <v>8.5</v>
          </cell>
          <cell r="K18">
            <v>110.6</v>
          </cell>
          <cell r="L18">
            <v>4.5999999999999996</v>
          </cell>
          <cell r="M18">
            <v>110</v>
          </cell>
          <cell r="N18">
            <v>131.6</v>
          </cell>
          <cell r="O18">
            <v>97.3</v>
          </cell>
          <cell r="P18">
            <v>4.2</v>
          </cell>
          <cell r="Q18">
            <v>28.6</v>
          </cell>
          <cell r="R18">
            <v>-4</v>
          </cell>
          <cell r="S18">
            <v>7.69</v>
          </cell>
          <cell r="T18">
            <v>6.36</v>
          </cell>
          <cell r="U18">
            <v>5.36</v>
          </cell>
          <cell r="V18">
            <v>3.72</v>
          </cell>
          <cell r="W18">
            <v>90</v>
          </cell>
          <cell r="X18">
            <v>22.8</v>
          </cell>
          <cell r="Y18">
            <v>98.6</v>
          </cell>
          <cell r="Z18">
            <v>22.6</v>
          </cell>
          <cell r="AA18">
            <v>97.3</v>
          </cell>
          <cell r="AB18">
            <v>131.69999999999999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98.1</v>
          </cell>
          <cell r="D19">
            <v>-2.2999999999999998</v>
          </cell>
          <cell r="E19">
            <v>113.4</v>
          </cell>
          <cell r="F19">
            <v>-2.7</v>
          </cell>
          <cell r="G19">
            <v>116</v>
          </cell>
          <cell r="H19">
            <v>-2.8</v>
          </cell>
          <cell r="I19">
            <v>119.6</v>
          </cell>
          <cell r="J19">
            <v>-7.6</v>
          </cell>
          <cell r="K19">
            <v>104.7</v>
          </cell>
          <cell r="L19">
            <v>-5.3</v>
          </cell>
          <cell r="M19">
            <v>355.8</v>
          </cell>
          <cell r="N19">
            <v>-16.5</v>
          </cell>
          <cell r="O19">
            <v>111.8</v>
          </cell>
          <cell r="P19">
            <v>3.3</v>
          </cell>
          <cell r="Q19">
            <v>18.2</v>
          </cell>
          <cell r="R19">
            <v>1.8</v>
          </cell>
          <cell r="S19">
            <v>0.26</v>
          </cell>
          <cell r="T19">
            <v>0.09</v>
          </cell>
          <cell r="U19">
            <v>0.79</v>
          </cell>
          <cell r="V19">
            <v>0.54</v>
          </cell>
          <cell r="W19">
            <v>92.9</v>
          </cell>
          <cell r="X19">
            <v>-5.7</v>
          </cell>
          <cell r="Y19">
            <v>107.4</v>
          </cell>
          <cell r="Z19">
            <v>-6</v>
          </cell>
          <cell r="AA19">
            <v>27.7</v>
          </cell>
          <cell r="AB19">
            <v>30</v>
          </cell>
          <cell r="AC19">
            <v>24.5</v>
          </cell>
          <cell r="AD19">
            <v>6.5</v>
          </cell>
        </row>
        <row r="20">
          <cell r="B20" t="str">
            <v>医療，福祉</v>
          </cell>
          <cell r="C20">
            <v>86.5</v>
          </cell>
          <cell r="D20">
            <v>1.1000000000000001</v>
          </cell>
          <cell r="E20">
            <v>93.2</v>
          </cell>
          <cell r="F20">
            <v>-2</v>
          </cell>
          <cell r="G20">
            <v>91.8</v>
          </cell>
          <cell r="H20">
            <v>-0.4</v>
          </cell>
          <cell r="I20">
            <v>95.1</v>
          </cell>
          <cell r="J20">
            <v>0.1</v>
          </cell>
          <cell r="K20">
            <v>95.2</v>
          </cell>
          <cell r="L20">
            <v>0.6</v>
          </cell>
          <cell r="M20">
            <v>93.6</v>
          </cell>
          <cell r="N20">
            <v>-13.7</v>
          </cell>
          <cell r="O20">
            <v>99.9</v>
          </cell>
          <cell r="P20">
            <v>-1.4</v>
          </cell>
          <cell r="Q20">
            <v>24</v>
          </cell>
          <cell r="R20">
            <v>2.6</v>
          </cell>
          <cell r="S20">
            <v>1.1200000000000001</v>
          </cell>
          <cell r="T20">
            <v>0.15</v>
          </cell>
          <cell r="U20">
            <v>1.24</v>
          </cell>
          <cell r="V20">
            <v>-0.37</v>
          </cell>
          <cell r="W20">
            <v>81.900000000000006</v>
          </cell>
          <cell r="X20">
            <v>-2.5</v>
          </cell>
          <cell r="Y20">
            <v>88.3</v>
          </cell>
          <cell r="Z20">
            <v>-5.4</v>
          </cell>
          <cell r="AA20">
            <v>132.80000000000001</v>
          </cell>
          <cell r="AB20">
            <v>-24.6</v>
          </cell>
          <cell r="AC20">
            <v>56.1</v>
          </cell>
          <cell r="AD20">
            <v>31.1</v>
          </cell>
        </row>
        <row r="21">
          <cell r="B21" t="str">
            <v>複合サービス事業</v>
          </cell>
          <cell r="C21">
            <v>143.1</v>
          </cell>
          <cell r="D21">
            <v>38.5</v>
          </cell>
          <cell r="E21">
            <v>93.8</v>
          </cell>
          <cell r="F21">
            <v>6.6</v>
          </cell>
          <cell r="G21">
            <v>96</v>
          </cell>
          <cell r="H21">
            <v>8</v>
          </cell>
          <cell r="I21">
            <v>98.9</v>
          </cell>
          <cell r="J21">
            <v>-1.9</v>
          </cell>
          <cell r="K21">
            <v>101.6</v>
          </cell>
          <cell r="L21">
            <v>0.1</v>
          </cell>
          <cell r="M21">
            <v>54.8</v>
          </cell>
          <cell r="N21">
            <v>-38.6</v>
          </cell>
          <cell r="O21">
            <v>96.3</v>
          </cell>
          <cell r="P21">
            <v>1.7</v>
          </cell>
          <cell r="Q21">
            <v>5</v>
          </cell>
          <cell r="R21">
            <v>0.7</v>
          </cell>
          <cell r="S21">
            <v>0.45</v>
          </cell>
          <cell r="T21">
            <v>-0.08</v>
          </cell>
          <cell r="U21">
            <v>1</v>
          </cell>
          <cell r="V21">
            <v>0.33</v>
          </cell>
          <cell r="W21">
            <v>135.5</v>
          </cell>
          <cell r="X21">
            <v>33.6</v>
          </cell>
          <cell r="Y21">
            <v>88.8</v>
          </cell>
          <cell r="Z21">
            <v>2.8</v>
          </cell>
          <cell r="AA21">
            <v>58</v>
          </cell>
          <cell r="AB21">
            <v>-20.100000000000001</v>
          </cell>
          <cell r="AC21">
            <v>368.8</v>
          </cell>
          <cell r="AD21">
            <v>112.2</v>
          </cell>
        </row>
        <row r="22">
          <cell r="B22" t="str">
            <v>サービス業（他に分類されないもの）</v>
          </cell>
          <cell r="C22">
            <v>102.7</v>
          </cell>
          <cell r="D22">
            <v>-8.3000000000000007</v>
          </cell>
          <cell r="E22">
            <v>101.8</v>
          </cell>
          <cell r="F22">
            <v>-2.6</v>
          </cell>
          <cell r="G22">
            <v>101</v>
          </cell>
          <cell r="H22">
            <v>-2.5</v>
          </cell>
          <cell r="I22">
            <v>102.1</v>
          </cell>
          <cell r="J22">
            <v>-2.6</v>
          </cell>
          <cell r="K22">
            <v>101.5</v>
          </cell>
          <cell r="L22">
            <v>-2.2999999999999998</v>
          </cell>
          <cell r="M22">
            <v>111.4</v>
          </cell>
          <cell r="N22">
            <v>-6.4</v>
          </cell>
          <cell r="O22">
            <v>99.5</v>
          </cell>
          <cell r="P22">
            <v>-1.5</v>
          </cell>
          <cell r="Q22">
            <v>32.200000000000003</v>
          </cell>
          <cell r="R22">
            <v>3.6</v>
          </cell>
          <cell r="S22">
            <v>4.38</v>
          </cell>
          <cell r="T22">
            <v>0.03</v>
          </cell>
          <cell r="U22">
            <v>3.02</v>
          </cell>
          <cell r="V22">
            <v>-0.01</v>
          </cell>
          <cell r="W22">
            <v>97.3</v>
          </cell>
          <cell r="X22">
            <v>-11.5</v>
          </cell>
          <cell r="Y22">
            <v>96.4</v>
          </cell>
          <cell r="Z22">
            <v>-6</v>
          </cell>
          <cell r="AA22">
            <v>111.6</v>
          </cell>
          <cell r="AB22">
            <v>-4.5</v>
          </cell>
          <cell r="AC22">
            <v>110.2</v>
          </cell>
          <cell r="AD22">
            <v>-35.799999999999997</v>
          </cell>
        </row>
        <row r="23">
          <cell r="B23" t="str">
            <v>食料品・たばこ</v>
          </cell>
          <cell r="C23">
            <v>115.6</v>
          </cell>
          <cell r="D23">
            <v>-24.9</v>
          </cell>
          <cell r="E23">
            <v>101.6</v>
          </cell>
          <cell r="F23">
            <v>-11.2</v>
          </cell>
          <cell r="G23">
            <v>100.9</v>
          </cell>
          <cell r="H23">
            <v>-11.7</v>
          </cell>
          <cell r="I23">
            <v>97</v>
          </cell>
          <cell r="J23">
            <v>-3.1</v>
          </cell>
          <cell r="K23">
            <v>96.5</v>
          </cell>
          <cell r="L23">
            <v>-3.8</v>
          </cell>
          <cell r="M23">
            <v>102.5</v>
          </cell>
          <cell r="N23">
            <v>6.1</v>
          </cell>
          <cell r="O23">
            <v>92.5</v>
          </cell>
          <cell r="P23">
            <v>-3.9</v>
          </cell>
          <cell r="Q23">
            <v>17</v>
          </cell>
          <cell r="R23">
            <v>-4.7</v>
          </cell>
          <cell r="S23">
            <v>1.98</v>
          </cell>
          <cell r="T23">
            <v>0.19</v>
          </cell>
          <cell r="U23">
            <v>1.66</v>
          </cell>
          <cell r="V23">
            <v>0.34</v>
          </cell>
          <cell r="W23">
            <v>109.5</v>
          </cell>
          <cell r="X23">
            <v>-27.5</v>
          </cell>
          <cell r="Y23">
            <v>96.2</v>
          </cell>
          <cell r="Z23">
            <v>-14.3</v>
          </cell>
          <cell r="AA23">
            <v>109.3</v>
          </cell>
          <cell r="AB23">
            <v>-5.9</v>
          </cell>
          <cell r="AC23">
            <v>138.1</v>
          </cell>
          <cell r="AD23">
            <v>-47</v>
          </cell>
        </row>
        <row r="24">
          <cell r="B24" t="str">
            <v>繊維工業</v>
          </cell>
          <cell r="C24">
            <v>126.1</v>
          </cell>
          <cell r="D24">
            <v>6.2</v>
          </cell>
          <cell r="E24">
            <v>139.19999999999999</v>
          </cell>
          <cell r="F24">
            <v>7.1</v>
          </cell>
          <cell r="G24">
            <v>128.1</v>
          </cell>
          <cell r="H24">
            <v>2.7</v>
          </cell>
          <cell r="I24">
            <v>96.8</v>
          </cell>
          <cell r="J24">
            <v>8.4</v>
          </cell>
          <cell r="K24">
            <v>93.6</v>
          </cell>
          <cell r="L24">
            <v>6.2</v>
          </cell>
          <cell r="M24">
            <v>161.5</v>
          </cell>
          <cell r="N24">
            <v>39.9</v>
          </cell>
          <cell r="O24">
            <v>96.8</v>
          </cell>
          <cell r="P24">
            <v>0.3</v>
          </cell>
          <cell r="Q24">
            <v>11.2</v>
          </cell>
          <cell r="R24">
            <v>8.6</v>
          </cell>
          <cell r="S24">
            <v>1.03</v>
          </cell>
          <cell r="T24">
            <v>0.85</v>
          </cell>
          <cell r="U24">
            <v>0.85</v>
          </cell>
          <cell r="V24">
            <v>-0.28999999999999998</v>
          </cell>
          <cell r="W24">
            <v>119.4</v>
          </cell>
          <cell r="X24">
            <v>2.5</v>
          </cell>
          <cell r="Y24">
            <v>131.80000000000001</v>
          </cell>
          <cell r="Z24">
            <v>3.3</v>
          </cell>
          <cell r="AA24">
            <v>371.4</v>
          </cell>
          <cell r="AB24">
            <v>53.3</v>
          </cell>
          <cell r="AC24">
            <v>22.5</v>
          </cell>
          <cell r="AD24">
            <v>-12.5</v>
          </cell>
        </row>
        <row r="25">
          <cell r="B25" t="str">
            <v>木材・木製品</v>
          </cell>
          <cell r="C25">
            <v>115.5</v>
          </cell>
          <cell r="D25">
            <v>-29.5</v>
          </cell>
          <cell r="E25">
            <v>115.8</v>
          </cell>
          <cell r="F25">
            <v>-2.9</v>
          </cell>
          <cell r="G25">
            <v>120.2</v>
          </cell>
          <cell r="H25">
            <v>-0.4</v>
          </cell>
          <cell r="I25">
            <v>92</v>
          </cell>
          <cell r="J25">
            <v>-15</v>
          </cell>
          <cell r="K25">
            <v>97.9</v>
          </cell>
          <cell r="L25">
            <v>-8.6999999999999993</v>
          </cell>
          <cell r="M25">
            <v>47</v>
          </cell>
          <cell r="N25">
            <v>-59.4</v>
          </cell>
          <cell r="O25">
            <v>100.7</v>
          </cell>
          <cell r="P25">
            <v>7.2</v>
          </cell>
          <cell r="Q25">
            <v>9.6999999999999993</v>
          </cell>
          <cell r="R25">
            <v>4.8</v>
          </cell>
          <cell r="S25">
            <v>1.57</v>
          </cell>
          <cell r="T25">
            <v>0.14000000000000001</v>
          </cell>
          <cell r="U25">
            <v>0.82</v>
          </cell>
          <cell r="V25">
            <v>-0.93</v>
          </cell>
          <cell r="W25">
            <v>109.4</v>
          </cell>
          <cell r="X25">
            <v>-32</v>
          </cell>
          <cell r="Y25">
            <v>109.7</v>
          </cell>
          <cell r="Z25">
            <v>-6.3</v>
          </cell>
          <cell r="AA25">
            <v>78.2</v>
          </cell>
          <cell r="AB25">
            <v>-26.8</v>
          </cell>
          <cell r="AC25">
            <v>66.5</v>
          </cell>
          <cell r="AD25">
            <v>-72.599999999999994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87.9</v>
          </cell>
          <cell r="D28">
            <v>-25.9</v>
          </cell>
          <cell r="E28">
            <v>94.1</v>
          </cell>
          <cell r="F28">
            <v>-30.7</v>
          </cell>
          <cell r="G28">
            <v>89</v>
          </cell>
          <cell r="H28">
            <v>-30.2</v>
          </cell>
          <cell r="I28">
            <v>82.5</v>
          </cell>
          <cell r="J28">
            <v>7.8</v>
          </cell>
          <cell r="K28">
            <v>83.1</v>
          </cell>
          <cell r="L28">
            <v>2.6</v>
          </cell>
          <cell r="M28">
            <v>74.8</v>
          </cell>
          <cell r="N28">
            <v>308.7</v>
          </cell>
          <cell r="O28">
            <v>101.3</v>
          </cell>
          <cell r="P28">
            <v>-1.1000000000000001</v>
          </cell>
          <cell r="Q28">
            <v>28.7</v>
          </cell>
          <cell r="R28">
            <v>3.8</v>
          </cell>
          <cell r="S28">
            <v>0.87</v>
          </cell>
          <cell r="T28">
            <v>0.66</v>
          </cell>
          <cell r="U28">
            <v>1.31</v>
          </cell>
          <cell r="V28">
            <v>0.02</v>
          </cell>
          <cell r="W28">
            <v>83.2</v>
          </cell>
          <cell r="X28">
            <v>-28.6</v>
          </cell>
          <cell r="Y28">
            <v>89.1</v>
          </cell>
          <cell r="Z28">
            <v>-33.1</v>
          </cell>
          <cell r="AA28">
            <v>159.19999999999999</v>
          </cell>
          <cell r="AB28">
            <v>-33.5</v>
          </cell>
          <cell r="AC28">
            <v>8.1</v>
          </cell>
          <cell r="AD28">
            <v>0</v>
          </cell>
        </row>
        <row r="29">
          <cell r="B29" t="str">
            <v>化学、石油・石炭</v>
          </cell>
          <cell r="C29">
            <v>97.4</v>
          </cell>
          <cell r="D29">
            <v>-14.9</v>
          </cell>
          <cell r="E29">
            <v>118.3</v>
          </cell>
          <cell r="F29">
            <v>3.7</v>
          </cell>
          <cell r="G29">
            <v>117.7</v>
          </cell>
          <cell r="H29">
            <v>6.9</v>
          </cell>
          <cell r="I29">
            <v>101.9</v>
          </cell>
          <cell r="J29">
            <v>-0.7</v>
          </cell>
          <cell r="K29">
            <v>98.6</v>
          </cell>
          <cell r="L29">
            <v>-0.4</v>
          </cell>
          <cell r="M29">
            <v>133.1</v>
          </cell>
          <cell r="N29">
            <v>-2.4</v>
          </cell>
          <cell r="O29">
            <v>105.4</v>
          </cell>
          <cell r="P29">
            <v>-5</v>
          </cell>
          <cell r="Q29">
            <v>2.2000000000000002</v>
          </cell>
          <cell r="R29">
            <v>0.8</v>
          </cell>
          <cell r="S29">
            <v>0.77</v>
          </cell>
          <cell r="T29">
            <v>0.55000000000000004</v>
          </cell>
          <cell r="U29">
            <v>1.01</v>
          </cell>
          <cell r="V29">
            <v>0.24</v>
          </cell>
          <cell r="W29">
            <v>92.2</v>
          </cell>
          <cell r="X29">
            <v>-17.899999999999999</v>
          </cell>
          <cell r="Y29">
            <v>112</v>
          </cell>
          <cell r="Z29">
            <v>0</v>
          </cell>
          <cell r="AA29">
            <v>122.4</v>
          </cell>
          <cell r="AB29">
            <v>-12.2</v>
          </cell>
          <cell r="AC29">
            <v>18.5</v>
          </cell>
          <cell r="AD29">
            <v>-72.5</v>
          </cell>
        </row>
        <row r="30">
          <cell r="B30" t="str">
            <v>プラスチック製品</v>
          </cell>
          <cell r="C30">
            <v>120.6</v>
          </cell>
          <cell r="D30">
            <v>-23</v>
          </cell>
          <cell r="E30">
            <v>111.6</v>
          </cell>
          <cell r="F30">
            <v>-16</v>
          </cell>
          <cell r="G30">
            <v>107.9</v>
          </cell>
          <cell r="H30">
            <v>-13.7</v>
          </cell>
          <cell r="I30">
            <v>102.8</v>
          </cell>
          <cell r="J30">
            <v>-3.8</v>
          </cell>
          <cell r="K30">
            <v>102.1</v>
          </cell>
          <cell r="L30">
            <v>-1.9</v>
          </cell>
          <cell r="M30">
            <v>113.7</v>
          </cell>
          <cell r="N30">
            <v>-23.9</v>
          </cell>
          <cell r="O30">
            <v>305.5</v>
          </cell>
          <cell r="P30">
            <v>3.6</v>
          </cell>
          <cell r="Q30">
            <v>22.7</v>
          </cell>
          <cell r="R30">
            <v>18.7</v>
          </cell>
          <cell r="S30">
            <v>0.93</v>
          </cell>
          <cell r="T30">
            <v>0.93</v>
          </cell>
          <cell r="U30">
            <v>0</v>
          </cell>
          <cell r="V30">
            <v>-1.45</v>
          </cell>
          <cell r="W30">
            <v>114.2</v>
          </cell>
          <cell r="X30">
            <v>-25.7</v>
          </cell>
          <cell r="Y30">
            <v>105.7</v>
          </cell>
          <cell r="Z30">
            <v>-18.899999999999999</v>
          </cell>
          <cell r="AA30">
            <v>158.4</v>
          </cell>
          <cell r="AB30">
            <v>-31.9</v>
          </cell>
          <cell r="AC30">
            <v>70.2</v>
          </cell>
          <cell r="AD30">
            <v>-46.4</v>
          </cell>
        </row>
        <row r="31">
          <cell r="B31" t="str">
            <v>ゴム製品</v>
          </cell>
          <cell r="C31">
            <v>108.4</v>
          </cell>
          <cell r="D31">
            <v>-3.4</v>
          </cell>
          <cell r="E31">
            <v>120.8</v>
          </cell>
          <cell r="F31">
            <v>3.2</v>
          </cell>
          <cell r="G31">
            <v>113.9</v>
          </cell>
          <cell r="H31">
            <v>2.4</v>
          </cell>
          <cell r="I31">
            <v>107.3</v>
          </cell>
          <cell r="J31">
            <v>0.2</v>
          </cell>
          <cell r="K31">
            <v>103.2</v>
          </cell>
          <cell r="L31">
            <v>-0.4</v>
          </cell>
          <cell r="M31">
            <v>150.69999999999999</v>
          </cell>
          <cell r="N31">
            <v>4</v>
          </cell>
          <cell r="O31">
            <v>98.9</v>
          </cell>
          <cell r="P31">
            <v>-0.9</v>
          </cell>
          <cell r="Q31">
            <v>1.4</v>
          </cell>
          <cell r="R31">
            <v>-0.5</v>
          </cell>
          <cell r="S31">
            <v>0.05</v>
          </cell>
          <cell r="T31">
            <v>-0.1</v>
          </cell>
          <cell r="U31">
            <v>0.73</v>
          </cell>
          <cell r="V31">
            <v>0.2</v>
          </cell>
          <cell r="W31">
            <v>102.7</v>
          </cell>
          <cell r="X31">
            <v>-6.7</v>
          </cell>
          <cell r="Y31">
            <v>114.4</v>
          </cell>
          <cell r="Z31">
            <v>-0.3</v>
          </cell>
          <cell r="AA31">
            <v>161</v>
          </cell>
          <cell r="AB31">
            <v>7.1</v>
          </cell>
          <cell r="AC31">
            <v>43.5</v>
          </cell>
          <cell r="AD31">
            <v>-31.6</v>
          </cell>
        </row>
        <row r="32">
          <cell r="B32" t="str">
            <v>窯業・土石製品</v>
          </cell>
          <cell r="C32">
            <v>103.1</v>
          </cell>
          <cell r="D32">
            <v>-18.5</v>
          </cell>
          <cell r="E32">
            <v>96.9</v>
          </cell>
          <cell r="F32">
            <v>-3</v>
          </cell>
          <cell r="G32">
            <v>97.9</v>
          </cell>
          <cell r="H32">
            <v>-3.9</v>
          </cell>
          <cell r="I32">
            <v>95.4</v>
          </cell>
          <cell r="J32">
            <v>-3.2</v>
          </cell>
          <cell r="K32">
            <v>96.3</v>
          </cell>
          <cell r="L32">
            <v>-3.2</v>
          </cell>
          <cell r="M32">
            <v>83</v>
          </cell>
          <cell r="N32">
            <v>-3.2</v>
          </cell>
          <cell r="O32">
            <v>77.099999999999994</v>
          </cell>
          <cell r="P32">
            <v>-0.9</v>
          </cell>
          <cell r="Q32">
            <v>12.7</v>
          </cell>
          <cell r="R32">
            <v>-1.2</v>
          </cell>
          <cell r="S32">
            <v>0</v>
          </cell>
          <cell r="T32">
            <v>-0.8</v>
          </cell>
          <cell r="U32">
            <v>0.54</v>
          </cell>
          <cell r="V32">
            <v>-0.26</v>
          </cell>
          <cell r="W32">
            <v>97.6</v>
          </cell>
          <cell r="X32">
            <v>-21.4</v>
          </cell>
          <cell r="Y32">
            <v>91.8</v>
          </cell>
          <cell r="Z32">
            <v>-6.3</v>
          </cell>
          <cell r="AA32">
            <v>84</v>
          </cell>
          <cell r="AB32">
            <v>11.9</v>
          </cell>
          <cell r="AC32">
            <v>91.1</v>
          </cell>
          <cell r="AD32">
            <v>-49.4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126.5</v>
          </cell>
          <cell r="D35">
            <v>1</v>
          </cell>
          <cell r="E35">
            <v>95.6</v>
          </cell>
          <cell r="F35">
            <v>2.2000000000000002</v>
          </cell>
          <cell r="G35">
            <v>94.8</v>
          </cell>
          <cell r="H35">
            <v>7.4</v>
          </cell>
          <cell r="I35">
            <v>98.4</v>
          </cell>
          <cell r="J35">
            <v>-7.1</v>
          </cell>
          <cell r="K35">
            <v>99.2</v>
          </cell>
          <cell r="L35">
            <v>-3.3</v>
          </cell>
          <cell r="M35">
            <v>87.5</v>
          </cell>
          <cell r="N35">
            <v>-41</v>
          </cell>
          <cell r="O35">
            <v>157.4</v>
          </cell>
          <cell r="P35">
            <v>0.5</v>
          </cell>
          <cell r="Q35">
            <v>16.600000000000001</v>
          </cell>
          <cell r="R35">
            <v>2.8</v>
          </cell>
          <cell r="S35">
            <v>1.86</v>
          </cell>
          <cell r="T35">
            <v>-1.18</v>
          </cell>
          <cell r="U35">
            <v>2.2799999999999998</v>
          </cell>
          <cell r="V35">
            <v>1.24</v>
          </cell>
          <cell r="W35">
            <v>119.8</v>
          </cell>
          <cell r="X35">
            <v>-2.6</v>
          </cell>
          <cell r="Y35">
            <v>90.5</v>
          </cell>
          <cell r="Z35">
            <v>-1.4</v>
          </cell>
          <cell r="AA35">
            <v>111.2</v>
          </cell>
          <cell r="AB35">
            <v>-42.6</v>
          </cell>
          <cell r="AC35">
            <v>100</v>
          </cell>
          <cell r="AD35">
            <v>-1.6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178.4</v>
          </cell>
          <cell r="D38">
            <v>107.9</v>
          </cell>
          <cell r="E38">
            <v>113.9</v>
          </cell>
          <cell r="F38">
            <v>11.1</v>
          </cell>
          <cell r="G38">
            <v>113.7</v>
          </cell>
          <cell r="H38">
            <v>13.5</v>
          </cell>
          <cell r="I38">
            <v>103.1</v>
          </cell>
          <cell r="J38">
            <v>-4.5</v>
          </cell>
          <cell r="K38">
            <v>102.8</v>
          </cell>
          <cell r="L38">
            <v>-1.8</v>
          </cell>
          <cell r="M38">
            <v>108.6</v>
          </cell>
          <cell r="N38">
            <v>-34.9</v>
          </cell>
          <cell r="O38">
            <v>210.1</v>
          </cell>
          <cell r="P38">
            <v>-1</v>
          </cell>
          <cell r="Q38">
            <v>2.6</v>
          </cell>
          <cell r="R38">
            <v>-4</v>
          </cell>
          <cell r="S38">
            <v>0.11</v>
          </cell>
          <cell r="T38">
            <v>-0.93</v>
          </cell>
          <cell r="U38">
            <v>0.82</v>
          </cell>
          <cell r="V38">
            <v>-0.38</v>
          </cell>
          <cell r="W38">
            <v>168.9</v>
          </cell>
          <cell r="X38">
            <v>100.6</v>
          </cell>
          <cell r="Y38">
            <v>107.9</v>
          </cell>
          <cell r="Z38">
            <v>7.3</v>
          </cell>
          <cell r="AA38">
            <v>115.3</v>
          </cell>
          <cell r="AB38">
            <v>-9.9</v>
          </cell>
          <cell r="AC38">
            <v>118.5</v>
          </cell>
          <cell r="AD38">
            <v>4837.5</v>
          </cell>
        </row>
        <row r="39">
          <cell r="B39" t="str">
            <v>電子・デバイス</v>
          </cell>
          <cell r="C39">
            <v>74.7</v>
          </cell>
          <cell r="D39">
            <v>-3.1</v>
          </cell>
          <cell r="E39">
            <v>84.4</v>
          </cell>
          <cell r="F39">
            <v>-2.4</v>
          </cell>
          <cell r="G39">
            <v>84.1</v>
          </cell>
          <cell r="H39">
            <v>1.3</v>
          </cell>
          <cell r="I39">
            <v>99.8</v>
          </cell>
          <cell r="J39">
            <v>-4.9000000000000004</v>
          </cell>
          <cell r="K39">
            <v>101.5</v>
          </cell>
          <cell r="L39">
            <v>-1.9</v>
          </cell>
          <cell r="M39">
            <v>83.3</v>
          </cell>
          <cell r="N39">
            <v>-29.8</v>
          </cell>
          <cell r="O39">
            <v>76.099999999999994</v>
          </cell>
          <cell r="P39">
            <v>-2.6</v>
          </cell>
          <cell r="Q39">
            <v>6.3</v>
          </cell>
          <cell r="R39">
            <v>1.9</v>
          </cell>
          <cell r="S39">
            <v>0.35</v>
          </cell>
          <cell r="T39">
            <v>-0.6</v>
          </cell>
          <cell r="U39">
            <v>1.38</v>
          </cell>
          <cell r="V39">
            <v>0.6</v>
          </cell>
          <cell r="W39">
            <v>70.7</v>
          </cell>
          <cell r="X39">
            <v>-6.6</v>
          </cell>
          <cell r="Y39">
            <v>79.900000000000006</v>
          </cell>
          <cell r="Z39">
            <v>-5.9</v>
          </cell>
          <cell r="AA39">
            <v>87</v>
          </cell>
          <cell r="AB39">
            <v>-24.3</v>
          </cell>
          <cell r="AC39">
            <v>4.3</v>
          </cell>
          <cell r="AD39">
            <v>-41.1</v>
          </cell>
        </row>
        <row r="40">
          <cell r="B40" t="str">
            <v>電気機械器具</v>
          </cell>
          <cell r="C40">
            <v>228.3</v>
          </cell>
          <cell r="D40">
            <v>34.200000000000003</v>
          </cell>
          <cell r="E40">
            <v>139.80000000000001</v>
          </cell>
          <cell r="F40">
            <v>-0.8</v>
          </cell>
          <cell r="G40">
            <v>139.5</v>
          </cell>
          <cell r="H40">
            <v>0.8</v>
          </cell>
          <cell r="I40">
            <v>113</v>
          </cell>
          <cell r="J40">
            <v>-2.7</v>
          </cell>
          <cell r="K40">
            <v>114.9</v>
          </cell>
          <cell r="L40">
            <v>0.9</v>
          </cell>
          <cell r="M40">
            <v>75.7</v>
          </cell>
          <cell r="N40">
            <v>-53.5</v>
          </cell>
          <cell r="O40">
            <v>89.9</v>
          </cell>
          <cell r="P40">
            <v>-0.4</v>
          </cell>
          <cell r="Q40">
            <v>4</v>
          </cell>
          <cell r="R40">
            <v>-0.5</v>
          </cell>
          <cell r="S40">
            <v>0</v>
          </cell>
          <cell r="T40">
            <v>-0.68</v>
          </cell>
          <cell r="U40">
            <v>0.49</v>
          </cell>
          <cell r="V40">
            <v>-0.97</v>
          </cell>
          <cell r="W40">
            <v>216.2</v>
          </cell>
          <cell r="X40">
            <v>29.5</v>
          </cell>
          <cell r="Y40">
            <v>132.4</v>
          </cell>
          <cell r="Z40">
            <v>-4.3</v>
          </cell>
          <cell r="AA40">
            <v>148</v>
          </cell>
          <cell r="AB40">
            <v>-32</v>
          </cell>
          <cell r="AC40">
            <v>313.39999999999998</v>
          </cell>
          <cell r="AD40">
            <v>132</v>
          </cell>
        </row>
        <row r="41">
          <cell r="B41" t="str">
            <v>情報通信機械器具</v>
          </cell>
          <cell r="C41">
            <v>114.4</v>
          </cell>
          <cell r="D41">
            <v>17.899999999999999</v>
          </cell>
          <cell r="E41">
            <v>97.7</v>
          </cell>
          <cell r="F41">
            <v>-8.1999999999999993</v>
          </cell>
          <cell r="G41">
            <v>96.5</v>
          </cell>
          <cell r="H41">
            <v>-12.5</v>
          </cell>
          <cell r="I41">
            <v>103.7</v>
          </cell>
          <cell r="J41">
            <v>-12.2</v>
          </cell>
          <cell r="K41">
            <v>104.9</v>
          </cell>
          <cell r="L41">
            <v>-9.3000000000000007</v>
          </cell>
          <cell r="M41">
            <v>81.5</v>
          </cell>
          <cell r="N41">
            <v>-49.2</v>
          </cell>
          <cell r="O41">
            <v>15.9</v>
          </cell>
          <cell r="P41">
            <v>-88.8</v>
          </cell>
          <cell r="Q41">
            <v>5.8</v>
          </cell>
          <cell r="R41">
            <v>4.5</v>
          </cell>
          <cell r="S41">
            <v>5.6</v>
          </cell>
          <cell r="T41">
            <v>4.2</v>
          </cell>
          <cell r="U41">
            <v>9.6</v>
          </cell>
          <cell r="V41">
            <v>8.57</v>
          </cell>
          <cell r="W41">
            <v>108.3</v>
          </cell>
          <cell r="X41">
            <v>13.8</v>
          </cell>
          <cell r="Y41">
            <v>92.5</v>
          </cell>
          <cell r="Z41">
            <v>-11.4</v>
          </cell>
          <cell r="AA41">
            <v>121.1</v>
          </cell>
          <cell r="AB41">
            <v>337.2</v>
          </cell>
          <cell r="AC41">
            <v>235.1</v>
          </cell>
          <cell r="AD41">
            <v>722</v>
          </cell>
        </row>
        <row r="42">
          <cell r="B42" t="str">
            <v>輸送用機械器具</v>
          </cell>
          <cell r="C42">
            <v>191.1</v>
          </cell>
          <cell r="D42">
            <v>12.3</v>
          </cell>
          <cell r="E42">
            <v>128.1</v>
          </cell>
          <cell r="F42">
            <v>5.9</v>
          </cell>
          <cell r="G42">
            <v>119</v>
          </cell>
          <cell r="H42">
            <v>3.8</v>
          </cell>
          <cell r="I42">
            <v>117</v>
          </cell>
          <cell r="J42">
            <v>5.4</v>
          </cell>
          <cell r="K42">
            <v>109.4</v>
          </cell>
          <cell r="L42">
            <v>2.1</v>
          </cell>
          <cell r="M42">
            <v>212.8</v>
          </cell>
          <cell r="N42">
            <v>32.5</v>
          </cell>
          <cell r="O42">
            <v>73.7</v>
          </cell>
          <cell r="P42">
            <v>-3</v>
          </cell>
          <cell r="Q42">
            <v>0.6</v>
          </cell>
          <cell r="R42">
            <v>-0.2</v>
          </cell>
          <cell r="S42">
            <v>0.99</v>
          </cell>
          <cell r="T42">
            <v>0.81</v>
          </cell>
          <cell r="U42">
            <v>0.38</v>
          </cell>
          <cell r="V42">
            <v>-0.21</v>
          </cell>
          <cell r="W42">
            <v>181</v>
          </cell>
          <cell r="X42">
            <v>8.4</v>
          </cell>
          <cell r="Y42">
            <v>121.3</v>
          </cell>
          <cell r="Z42">
            <v>2.2000000000000002</v>
          </cell>
          <cell r="AA42">
            <v>270.3</v>
          </cell>
          <cell r="AB42">
            <v>23</v>
          </cell>
          <cell r="AC42">
            <v>136.1</v>
          </cell>
          <cell r="AD42">
            <v>20.2</v>
          </cell>
        </row>
        <row r="43">
          <cell r="B43" t="str">
            <v>その他の製造業</v>
          </cell>
          <cell r="C43">
            <v>163.30000000000001</v>
          </cell>
          <cell r="D43">
            <v>12.2</v>
          </cell>
          <cell r="E43">
            <v>134.5</v>
          </cell>
          <cell r="F43">
            <v>17.8</v>
          </cell>
          <cell r="G43">
            <v>128.19999999999999</v>
          </cell>
          <cell r="H43">
            <v>12.6</v>
          </cell>
          <cell r="I43">
            <v>117.2</v>
          </cell>
          <cell r="J43">
            <v>6.1</v>
          </cell>
          <cell r="K43">
            <v>108</v>
          </cell>
          <cell r="L43">
            <v>-0.2</v>
          </cell>
          <cell r="M43">
            <v>243.3</v>
          </cell>
          <cell r="N43">
            <v>69.8</v>
          </cell>
          <cell r="O43">
            <v>88.1</v>
          </cell>
          <cell r="P43">
            <v>-0.1</v>
          </cell>
          <cell r="Q43">
            <v>5.4</v>
          </cell>
          <cell r="R43">
            <v>-8.6999999999999993</v>
          </cell>
          <cell r="S43">
            <v>4.51</v>
          </cell>
          <cell r="T43">
            <v>4.51</v>
          </cell>
          <cell r="U43">
            <v>1.64</v>
          </cell>
          <cell r="V43">
            <v>0.27</v>
          </cell>
          <cell r="W43">
            <v>154.6</v>
          </cell>
          <cell r="X43">
            <v>8.1999999999999993</v>
          </cell>
          <cell r="Y43">
            <v>127.4</v>
          </cell>
          <cell r="Z43">
            <v>13.6</v>
          </cell>
          <cell r="AA43">
            <v>220.9</v>
          </cell>
          <cell r="AB43">
            <v>87.7</v>
          </cell>
          <cell r="AC43">
            <v>171.6</v>
          </cell>
          <cell r="AD43">
            <v>0.5</v>
          </cell>
        </row>
        <row r="44">
          <cell r="B44" t="str">
            <v>Ｅ一括分１</v>
          </cell>
          <cell r="C44">
            <v>118.5</v>
          </cell>
          <cell r="D44">
            <v>41.1</v>
          </cell>
          <cell r="E44">
            <v>91.4</v>
          </cell>
          <cell r="F44">
            <v>0.6</v>
          </cell>
          <cell r="G44">
            <v>90.5</v>
          </cell>
          <cell r="H44">
            <v>2.6</v>
          </cell>
          <cell r="I44">
            <v>96.4</v>
          </cell>
          <cell r="J44">
            <v>-4.5999999999999996</v>
          </cell>
          <cell r="K44">
            <v>98.2</v>
          </cell>
          <cell r="L44">
            <v>-2.6</v>
          </cell>
          <cell r="M44">
            <v>74.8</v>
          </cell>
          <cell r="N44">
            <v>-28.6</v>
          </cell>
          <cell r="O44">
            <v>143</v>
          </cell>
          <cell r="P44">
            <v>1.6</v>
          </cell>
          <cell r="Q44">
            <v>2.5</v>
          </cell>
          <cell r="R44">
            <v>0.7</v>
          </cell>
          <cell r="S44">
            <v>0.69</v>
          </cell>
          <cell r="T44">
            <v>0.69</v>
          </cell>
          <cell r="U44">
            <v>0.98</v>
          </cell>
          <cell r="V44">
            <v>-0.12</v>
          </cell>
          <cell r="W44">
            <v>112.2</v>
          </cell>
          <cell r="X44">
            <v>36.200000000000003</v>
          </cell>
          <cell r="Y44">
            <v>86.6</v>
          </cell>
          <cell r="Z44">
            <v>-2.9</v>
          </cell>
          <cell r="AA44">
            <v>101.1</v>
          </cell>
          <cell r="AB44">
            <v>-15.5</v>
          </cell>
          <cell r="AC44">
            <v>235.2</v>
          </cell>
          <cell r="AD44">
            <v>421.5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212.3</v>
          </cell>
          <cell r="D47">
            <v>46.5</v>
          </cell>
          <cell r="E47">
            <v>111.3</v>
          </cell>
          <cell r="F47">
            <v>8.3000000000000007</v>
          </cell>
          <cell r="G47">
            <v>111.5</v>
          </cell>
          <cell r="H47">
            <v>10.7</v>
          </cell>
          <cell r="I47">
            <v>107.1</v>
          </cell>
          <cell r="J47">
            <v>3.5</v>
          </cell>
          <cell r="K47">
            <v>106.1</v>
          </cell>
          <cell r="L47">
            <v>5.7</v>
          </cell>
          <cell r="M47">
            <v>131.30000000000001</v>
          </cell>
          <cell r="N47">
            <v>-24.8</v>
          </cell>
          <cell r="O47">
            <v>98.5</v>
          </cell>
          <cell r="P47">
            <v>-2.6</v>
          </cell>
          <cell r="Q47">
            <v>21.3</v>
          </cell>
          <cell r="R47">
            <v>2.8</v>
          </cell>
          <cell r="S47">
            <v>1.28</v>
          </cell>
          <cell r="T47">
            <v>0</v>
          </cell>
          <cell r="U47">
            <v>2.98</v>
          </cell>
          <cell r="V47">
            <v>2.75</v>
          </cell>
          <cell r="W47">
            <v>201</v>
          </cell>
          <cell r="X47">
            <v>41.4</v>
          </cell>
          <cell r="Y47">
            <v>105.4</v>
          </cell>
          <cell r="Z47">
            <v>4.5</v>
          </cell>
          <cell r="AA47">
            <v>107.3</v>
          </cell>
          <cell r="AB47">
            <v>-20.5</v>
          </cell>
          <cell r="AC47">
            <v>352.2</v>
          </cell>
          <cell r="AD47">
            <v>96.1</v>
          </cell>
        </row>
        <row r="48">
          <cell r="B48" t="str">
            <v>小売業</v>
          </cell>
          <cell r="C48">
            <v>95.2</v>
          </cell>
          <cell r="D48">
            <v>11</v>
          </cell>
          <cell r="E48">
            <v>83.8</v>
          </cell>
          <cell r="F48">
            <v>5.7</v>
          </cell>
          <cell r="G48">
            <v>83.2</v>
          </cell>
          <cell r="H48">
            <v>5.3</v>
          </cell>
          <cell r="I48">
            <v>89.5</v>
          </cell>
          <cell r="J48">
            <v>-2.2000000000000002</v>
          </cell>
          <cell r="K48">
            <v>87.3</v>
          </cell>
          <cell r="L48">
            <v>-2.2999999999999998</v>
          </cell>
          <cell r="M48">
            <v>139.30000000000001</v>
          </cell>
          <cell r="N48">
            <v>1.3</v>
          </cell>
          <cell r="O48">
            <v>107.2</v>
          </cell>
          <cell r="P48">
            <v>-2.4</v>
          </cell>
          <cell r="Q48">
            <v>71.599999999999994</v>
          </cell>
          <cell r="R48">
            <v>-1.3</v>
          </cell>
          <cell r="S48">
            <v>2.95</v>
          </cell>
          <cell r="T48">
            <v>0.99</v>
          </cell>
          <cell r="U48">
            <v>1.1399999999999999</v>
          </cell>
          <cell r="V48">
            <v>-0.6</v>
          </cell>
          <cell r="W48">
            <v>90.2</v>
          </cell>
          <cell r="X48">
            <v>7.1</v>
          </cell>
          <cell r="Y48">
            <v>79.400000000000006</v>
          </cell>
          <cell r="Z48">
            <v>2.1</v>
          </cell>
          <cell r="AA48">
            <v>95.4</v>
          </cell>
          <cell r="AB48">
            <v>11.1</v>
          </cell>
          <cell r="AC48">
            <v>197.7</v>
          </cell>
          <cell r="AD48">
            <v>37.6</v>
          </cell>
        </row>
        <row r="49">
          <cell r="B49" t="str">
            <v>宿泊業</v>
          </cell>
          <cell r="C49">
            <v>109.7</v>
          </cell>
          <cell r="D49">
            <v>11.1</v>
          </cell>
          <cell r="E49">
            <v>95</v>
          </cell>
          <cell r="F49">
            <v>-9.5</v>
          </cell>
          <cell r="G49">
            <v>94.4</v>
          </cell>
          <cell r="H49">
            <v>-10.9</v>
          </cell>
          <cell r="I49">
            <v>106.2</v>
          </cell>
          <cell r="J49">
            <v>-6.6</v>
          </cell>
          <cell r="K49">
            <v>103</v>
          </cell>
          <cell r="L49">
            <v>-7</v>
          </cell>
          <cell r="M49">
            <v>171.4</v>
          </cell>
          <cell r="N49">
            <v>-1</v>
          </cell>
          <cell r="O49">
            <v>98.3</v>
          </cell>
          <cell r="P49">
            <v>51.5</v>
          </cell>
          <cell r="Q49">
            <v>54.6</v>
          </cell>
          <cell r="R49">
            <v>-5.2</v>
          </cell>
          <cell r="S49">
            <v>1.82</v>
          </cell>
          <cell r="T49">
            <v>-2.12</v>
          </cell>
          <cell r="U49">
            <v>3.45</v>
          </cell>
          <cell r="V49">
            <v>0.95</v>
          </cell>
          <cell r="W49">
            <v>103.9</v>
          </cell>
          <cell r="X49">
            <v>7.2</v>
          </cell>
          <cell r="Y49">
            <v>90</v>
          </cell>
          <cell r="Z49">
            <v>-12.6</v>
          </cell>
          <cell r="AA49">
            <v>106.3</v>
          </cell>
          <cell r="AB49">
            <v>22.2</v>
          </cell>
          <cell r="AC49">
            <v>56.6</v>
          </cell>
          <cell r="AD49">
            <v>0</v>
          </cell>
        </row>
        <row r="50">
          <cell r="B50" t="str">
            <v>Ｍ一括分</v>
          </cell>
          <cell r="C50">
            <v>99</v>
          </cell>
          <cell r="D50">
            <v>-1.5</v>
          </cell>
          <cell r="E50">
            <v>100.4</v>
          </cell>
          <cell r="F50">
            <v>-1.6</v>
          </cell>
          <cell r="G50">
            <v>99.1</v>
          </cell>
          <cell r="H50">
            <v>-1.8</v>
          </cell>
          <cell r="I50">
            <v>90.4</v>
          </cell>
          <cell r="J50">
            <v>-4.8</v>
          </cell>
          <cell r="K50">
            <v>89.3</v>
          </cell>
          <cell r="L50">
            <v>-4.5</v>
          </cell>
          <cell r="M50">
            <v>122.2</v>
          </cell>
          <cell r="N50">
            <v>-13.1</v>
          </cell>
          <cell r="O50">
            <v>105.9</v>
          </cell>
          <cell r="P50">
            <v>0.4</v>
          </cell>
          <cell r="Q50">
            <v>93</v>
          </cell>
          <cell r="R50">
            <v>-2.6</v>
          </cell>
          <cell r="S50">
            <v>4.75</v>
          </cell>
          <cell r="T50">
            <v>0.37</v>
          </cell>
          <cell r="U50">
            <v>1.94</v>
          </cell>
          <cell r="V50">
            <v>1.44</v>
          </cell>
          <cell r="W50">
            <v>93.8</v>
          </cell>
          <cell r="X50">
            <v>-4.9000000000000004</v>
          </cell>
          <cell r="Y50">
            <v>95.1</v>
          </cell>
          <cell r="Z50">
            <v>-5</v>
          </cell>
          <cell r="AA50">
            <v>130.69999999999999</v>
          </cell>
          <cell r="AB50">
            <v>3.7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94.3</v>
          </cell>
          <cell r="D51">
            <v>11.5</v>
          </cell>
          <cell r="E51">
            <v>95.2</v>
          </cell>
          <cell r="F51">
            <v>7.3</v>
          </cell>
          <cell r="G51">
            <v>92.5</v>
          </cell>
          <cell r="H51">
            <v>9.5</v>
          </cell>
          <cell r="I51">
            <v>95</v>
          </cell>
          <cell r="J51">
            <v>0.4</v>
          </cell>
          <cell r="K51">
            <v>94.7</v>
          </cell>
          <cell r="L51">
            <v>0.7</v>
          </cell>
          <cell r="M51">
            <v>106.3</v>
          </cell>
          <cell r="N51">
            <v>-5.5</v>
          </cell>
          <cell r="O51">
            <v>96.9</v>
          </cell>
          <cell r="P51">
            <v>-0.9</v>
          </cell>
          <cell r="Q51">
            <v>20.8</v>
          </cell>
          <cell r="R51">
            <v>-3.4</v>
          </cell>
          <cell r="S51">
            <v>0.71</v>
          </cell>
          <cell r="T51">
            <v>0.08</v>
          </cell>
          <cell r="U51">
            <v>0.77</v>
          </cell>
          <cell r="V51">
            <v>-1.1399999999999999</v>
          </cell>
          <cell r="W51">
            <v>89.3</v>
          </cell>
          <cell r="X51">
            <v>7.6</v>
          </cell>
          <cell r="Y51">
            <v>90.2</v>
          </cell>
          <cell r="Z51">
            <v>3.7</v>
          </cell>
          <cell r="AA51">
            <v>177.1</v>
          </cell>
          <cell r="AB51">
            <v>-18.600000000000001</v>
          </cell>
          <cell r="AC51">
            <v>37.6</v>
          </cell>
          <cell r="AD51">
            <v>40.299999999999997</v>
          </cell>
        </row>
        <row r="52">
          <cell r="B52" t="str">
            <v>Ｐ一括分</v>
          </cell>
          <cell r="C52">
            <v>75.5</v>
          </cell>
          <cell r="D52">
            <v>-16</v>
          </cell>
          <cell r="E52">
            <v>93</v>
          </cell>
          <cell r="F52">
            <v>-15.3</v>
          </cell>
          <cell r="G52">
            <v>93.8</v>
          </cell>
          <cell r="H52">
            <v>-14.2</v>
          </cell>
          <cell r="I52">
            <v>95.9</v>
          </cell>
          <cell r="J52">
            <v>-0.1</v>
          </cell>
          <cell r="K52">
            <v>96.6</v>
          </cell>
          <cell r="L52">
            <v>0.7</v>
          </cell>
          <cell r="M52">
            <v>76.599999999999994</v>
          </cell>
          <cell r="N52">
            <v>-21.8</v>
          </cell>
          <cell r="O52">
            <v>103.8</v>
          </cell>
          <cell r="P52">
            <v>-2.1</v>
          </cell>
          <cell r="Q52">
            <v>28.3</v>
          </cell>
          <cell r="R52">
            <v>10.5</v>
          </cell>
          <cell r="S52">
            <v>1.67</v>
          </cell>
          <cell r="T52">
            <v>0.24</v>
          </cell>
          <cell r="U52">
            <v>1.86</v>
          </cell>
          <cell r="V52">
            <v>0.64</v>
          </cell>
          <cell r="W52">
            <v>71.5</v>
          </cell>
          <cell r="X52">
            <v>-18.899999999999999</v>
          </cell>
          <cell r="Y52">
            <v>88.1</v>
          </cell>
          <cell r="Z52">
            <v>-18.3</v>
          </cell>
          <cell r="AA52">
            <v>73.099999999999994</v>
          </cell>
          <cell r="AB52">
            <v>-39.299999999999997</v>
          </cell>
          <cell r="AC52">
            <v>7.3</v>
          </cell>
          <cell r="AD52">
            <v>-40.700000000000003</v>
          </cell>
        </row>
        <row r="53">
          <cell r="B53" t="str">
            <v>職業紹介・派遣業</v>
          </cell>
          <cell r="C53">
            <v>115.3</v>
          </cell>
          <cell r="D53">
            <v>11.1</v>
          </cell>
          <cell r="E53">
            <v>109.8</v>
          </cell>
          <cell r="F53">
            <v>7.9</v>
          </cell>
          <cell r="G53">
            <v>109.1</v>
          </cell>
          <cell r="H53">
            <v>5.0999999999999996</v>
          </cell>
          <cell r="I53">
            <v>107.4</v>
          </cell>
          <cell r="J53">
            <v>7.9</v>
          </cell>
          <cell r="K53">
            <v>107.1</v>
          </cell>
          <cell r="L53">
            <v>6.3</v>
          </cell>
          <cell r="M53">
            <v>113</v>
          </cell>
          <cell r="N53">
            <v>45.1</v>
          </cell>
          <cell r="O53">
            <v>117</v>
          </cell>
          <cell r="P53">
            <v>-6</v>
          </cell>
          <cell r="Q53">
            <v>22</v>
          </cell>
          <cell r="R53">
            <v>-0.7</v>
          </cell>
          <cell r="S53">
            <v>4.76</v>
          </cell>
          <cell r="T53">
            <v>-4.2</v>
          </cell>
          <cell r="U53">
            <v>6.03</v>
          </cell>
          <cell r="V53">
            <v>-1.43</v>
          </cell>
          <cell r="W53">
            <v>109.2</v>
          </cell>
          <cell r="X53">
            <v>7.2</v>
          </cell>
          <cell r="Y53">
            <v>104</v>
          </cell>
          <cell r="Z53">
            <v>4.0999999999999996</v>
          </cell>
          <cell r="AA53">
            <v>117.8</v>
          </cell>
          <cell r="AB53">
            <v>46.2</v>
          </cell>
          <cell r="AC53">
            <v>324.89999999999998</v>
          </cell>
          <cell r="AD53">
            <v>81.400000000000006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100.4</v>
          </cell>
          <cell r="D55">
            <v>-12.4</v>
          </cell>
          <cell r="E55">
            <v>99.9</v>
          </cell>
          <cell r="F55">
            <v>-5.2</v>
          </cell>
          <cell r="G55">
            <v>99.2</v>
          </cell>
          <cell r="H55">
            <v>-4.4000000000000004</v>
          </cell>
          <cell r="I55">
            <v>100.7</v>
          </cell>
          <cell r="J55">
            <v>-5.2</v>
          </cell>
          <cell r="K55">
            <v>100.1</v>
          </cell>
          <cell r="L55">
            <v>-4.5</v>
          </cell>
          <cell r="M55">
            <v>110</v>
          </cell>
          <cell r="N55">
            <v>-14.6</v>
          </cell>
          <cell r="O55">
            <v>95.7</v>
          </cell>
          <cell r="P55">
            <v>-0.2</v>
          </cell>
          <cell r="Q55">
            <v>34.799999999999997</v>
          </cell>
          <cell r="R55">
            <v>4.5999999999999996</v>
          </cell>
          <cell r="S55">
            <v>4.2699999999999996</v>
          </cell>
          <cell r="T55">
            <v>1.17</v>
          </cell>
          <cell r="U55">
            <v>2.23</v>
          </cell>
          <cell r="V55">
            <v>0.39</v>
          </cell>
          <cell r="W55">
            <v>95.1</v>
          </cell>
          <cell r="X55">
            <v>-15.5</v>
          </cell>
          <cell r="Y55">
            <v>94.6</v>
          </cell>
          <cell r="Z55">
            <v>-8.5</v>
          </cell>
          <cell r="AA55">
            <v>109.2</v>
          </cell>
          <cell r="AB55">
            <v>-14.3</v>
          </cell>
          <cell r="AC55">
            <v>103.7</v>
          </cell>
          <cell r="AD55">
            <v>-41.6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105.7</v>
          </cell>
          <cell r="D198">
            <v>2.2000000000000002</v>
          </cell>
          <cell r="E198">
            <v>101.7</v>
          </cell>
          <cell r="F198">
            <v>-1.1000000000000001</v>
          </cell>
          <cell r="G198">
            <v>101.2</v>
          </cell>
          <cell r="H198">
            <v>-0.3</v>
          </cell>
          <cell r="I198">
            <v>101</v>
          </cell>
          <cell r="J198">
            <v>-1.3</v>
          </cell>
          <cell r="K198">
            <v>99.3</v>
          </cell>
          <cell r="L198">
            <v>-0.2</v>
          </cell>
          <cell r="M198">
            <v>125</v>
          </cell>
          <cell r="N198">
            <v>-11.4</v>
          </cell>
          <cell r="O198">
            <v>93.7</v>
          </cell>
          <cell r="P198">
            <v>-2.2999999999999998</v>
          </cell>
          <cell r="Q198" t="str">
            <v>-</v>
          </cell>
          <cell r="R198" t="str">
            <v>-</v>
          </cell>
          <cell r="S198">
            <v>1.1200000000000001</v>
          </cell>
          <cell r="T198">
            <v>0.04</v>
          </cell>
          <cell r="U198">
            <v>1.29</v>
          </cell>
          <cell r="V198">
            <v>7.0000000000000007E-2</v>
          </cell>
          <cell r="W198">
            <v>100.1</v>
          </cell>
          <cell r="X198">
            <v>-1.4</v>
          </cell>
          <cell r="Y198">
            <v>96.3</v>
          </cell>
          <cell r="Z198">
            <v>-4.5999999999999996</v>
          </cell>
          <cell r="AA198">
            <v>108.6</v>
          </cell>
          <cell r="AB198">
            <v>-10.6</v>
          </cell>
          <cell r="AC198">
            <v>124</v>
          </cell>
          <cell r="AD198">
            <v>16.7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66.099999999999994</v>
          </cell>
          <cell r="D200">
            <v>-13.5</v>
          </cell>
          <cell r="E200">
            <v>77.3</v>
          </cell>
          <cell r="F200">
            <v>-10.7</v>
          </cell>
          <cell r="G200">
            <v>79.7</v>
          </cell>
          <cell r="H200">
            <v>-6.8</v>
          </cell>
          <cell r="I200">
            <v>103.8</v>
          </cell>
          <cell r="J200">
            <v>-5.2</v>
          </cell>
          <cell r="K200">
            <v>107.2</v>
          </cell>
          <cell r="L200">
            <v>-1.1000000000000001</v>
          </cell>
          <cell r="M200">
            <v>67.400000000000006</v>
          </cell>
          <cell r="N200">
            <v>-44.1</v>
          </cell>
          <cell r="O200">
            <v>86.8</v>
          </cell>
          <cell r="P200">
            <v>5.9</v>
          </cell>
          <cell r="Q200" t="str">
            <v>-</v>
          </cell>
          <cell r="R200" t="str">
            <v>-</v>
          </cell>
          <cell r="S200">
            <v>0.34</v>
          </cell>
          <cell r="T200">
            <v>-3.43</v>
          </cell>
          <cell r="U200">
            <v>0.16</v>
          </cell>
          <cell r="V200">
            <v>-1.62</v>
          </cell>
          <cell r="W200">
            <v>62.6</v>
          </cell>
          <cell r="X200">
            <v>-16.5</v>
          </cell>
          <cell r="Y200">
            <v>73.2</v>
          </cell>
          <cell r="Z200">
            <v>-13.9</v>
          </cell>
          <cell r="AA200">
            <v>47.6</v>
          </cell>
          <cell r="AB200">
            <v>-53</v>
          </cell>
          <cell r="AC200">
            <v>19.899999999999999</v>
          </cell>
          <cell r="AD200">
            <v>-37.200000000000003</v>
          </cell>
        </row>
        <row r="201">
          <cell r="B201" t="str">
            <v>製造業</v>
          </cell>
          <cell r="C201">
            <v>120.7</v>
          </cell>
          <cell r="D201">
            <v>-4.0999999999999996</v>
          </cell>
          <cell r="E201">
            <v>107.1</v>
          </cell>
          <cell r="F201">
            <v>-1.9</v>
          </cell>
          <cell r="G201">
            <v>105.1</v>
          </cell>
          <cell r="H201">
            <v>-1.8</v>
          </cell>
          <cell r="I201">
            <v>100.4</v>
          </cell>
          <cell r="J201">
            <v>-1.6</v>
          </cell>
          <cell r="K201">
            <v>99.7</v>
          </cell>
          <cell r="L201">
            <v>-1.2</v>
          </cell>
          <cell r="M201">
            <v>108.3</v>
          </cell>
          <cell r="N201">
            <v>-5.8</v>
          </cell>
          <cell r="O201">
            <v>92.8</v>
          </cell>
          <cell r="P201">
            <v>-4.5999999999999996</v>
          </cell>
          <cell r="Q201" t="str">
            <v>-</v>
          </cell>
          <cell r="R201" t="str">
            <v>-</v>
          </cell>
          <cell r="S201">
            <v>1.03</v>
          </cell>
          <cell r="T201">
            <v>0.3</v>
          </cell>
          <cell r="U201">
            <v>1.1100000000000001</v>
          </cell>
          <cell r="V201">
            <v>0.13</v>
          </cell>
          <cell r="W201">
            <v>114.3</v>
          </cell>
          <cell r="X201">
            <v>-7.5</v>
          </cell>
          <cell r="Y201">
            <v>101.4</v>
          </cell>
          <cell r="Z201">
            <v>-5.4</v>
          </cell>
          <cell r="AA201">
            <v>126.1</v>
          </cell>
          <cell r="AB201">
            <v>-3.7</v>
          </cell>
          <cell r="AC201">
            <v>183.3</v>
          </cell>
          <cell r="AD201">
            <v>-9.6999999999999993</v>
          </cell>
        </row>
        <row r="202">
          <cell r="B202" t="str">
            <v>電気・ガス・熱供給・水道業</v>
          </cell>
          <cell r="C202">
            <v>96.5</v>
          </cell>
          <cell r="D202">
            <v>-10.6</v>
          </cell>
          <cell r="E202">
            <v>122.3</v>
          </cell>
          <cell r="F202">
            <v>14.4</v>
          </cell>
          <cell r="G202">
            <v>111.8</v>
          </cell>
          <cell r="H202">
            <v>3.6</v>
          </cell>
          <cell r="I202">
            <v>100.4</v>
          </cell>
          <cell r="J202">
            <v>6</v>
          </cell>
          <cell r="K202">
            <v>96.7</v>
          </cell>
          <cell r="L202">
            <v>2.2999999999999998</v>
          </cell>
          <cell r="M202">
            <v>148.6</v>
          </cell>
          <cell r="N202">
            <v>51.3</v>
          </cell>
          <cell r="O202">
            <v>105.7</v>
          </cell>
          <cell r="P202">
            <v>1.3</v>
          </cell>
          <cell r="Q202" t="str">
            <v>-</v>
          </cell>
          <cell r="R202" t="str">
            <v>-</v>
          </cell>
          <cell r="S202">
            <v>5.92</v>
          </cell>
          <cell r="T202">
            <v>2.85</v>
          </cell>
          <cell r="U202">
            <v>9.08</v>
          </cell>
          <cell r="V202">
            <v>1.94</v>
          </cell>
          <cell r="W202">
            <v>91.4</v>
          </cell>
          <cell r="X202">
            <v>-13.8</v>
          </cell>
          <cell r="Y202">
            <v>115.8</v>
          </cell>
          <cell r="Z202">
            <v>10.4</v>
          </cell>
          <cell r="AA202">
            <v>249.9</v>
          </cell>
          <cell r="AB202">
            <v>162.80000000000001</v>
          </cell>
          <cell r="AC202">
            <v>0</v>
          </cell>
          <cell r="AD202">
            <v>-100</v>
          </cell>
        </row>
        <row r="203">
          <cell r="B203" t="str">
            <v>情報通信業</v>
          </cell>
          <cell r="C203">
            <v>139.1</v>
          </cell>
          <cell r="D203">
            <v>23.8</v>
          </cell>
          <cell r="E203">
            <v>118.9</v>
          </cell>
          <cell r="F203">
            <v>-16.5</v>
          </cell>
          <cell r="G203">
            <v>120.1</v>
          </cell>
          <cell r="H203">
            <v>-12.9</v>
          </cell>
          <cell r="I203">
            <v>96.2</v>
          </cell>
          <cell r="J203">
            <v>1.6</v>
          </cell>
          <cell r="K203">
            <v>95.9</v>
          </cell>
          <cell r="L203">
            <v>1.6</v>
          </cell>
          <cell r="M203">
            <v>100.9</v>
          </cell>
          <cell r="N203">
            <v>1.8</v>
          </cell>
          <cell r="O203">
            <v>125.1</v>
          </cell>
          <cell r="P203">
            <v>-0.8</v>
          </cell>
          <cell r="Q203" t="str">
            <v>-</v>
          </cell>
          <cell r="R203" t="str">
            <v>-</v>
          </cell>
          <cell r="S203">
            <v>1.1599999999999999</v>
          </cell>
          <cell r="T203">
            <v>1.1599999999999999</v>
          </cell>
          <cell r="U203">
            <v>0.67</v>
          </cell>
          <cell r="V203">
            <v>0.59</v>
          </cell>
          <cell r="W203">
            <v>131.69999999999999</v>
          </cell>
          <cell r="X203">
            <v>19.399999999999999</v>
          </cell>
          <cell r="Y203">
            <v>112.6</v>
          </cell>
          <cell r="Z203">
            <v>-19.399999999999999</v>
          </cell>
          <cell r="AA203">
            <v>99.1</v>
          </cell>
          <cell r="AB203">
            <v>-53.5</v>
          </cell>
          <cell r="AC203">
            <v>213.7</v>
          </cell>
          <cell r="AD203">
            <v>10585</v>
          </cell>
        </row>
        <row r="204">
          <cell r="B204" t="str">
            <v>運輸業，郵便業</v>
          </cell>
          <cell r="C204">
            <v>100.6</v>
          </cell>
          <cell r="D204">
            <v>-6.4</v>
          </cell>
          <cell r="E204">
            <v>87.3</v>
          </cell>
          <cell r="F204">
            <v>-6.5</v>
          </cell>
          <cell r="G204">
            <v>89.7</v>
          </cell>
          <cell r="H204">
            <v>-4.5999999999999996</v>
          </cell>
          <cell r="I204">
            <v>97.5</v>
          </cell>
          <cell r="J204">
            <v>-5.4</v>
          </cell>
          <cell r="K204">
            <v>102.2</v>
          </cell>
          <cell r="L204">
            <v>-1.4</v>
          </cell>
          <cell r="M204">
            <v>77.099999999999994</v>
          </cell>
          <cell r="N204">
            <v>-23.5</v>
          </cell>
          <cell r="O204">
            <v>106.4</v>
          </cell>
          <cell r="P204">
            <v>-7.7</v>
          </cell>
          <cell r="Q204" t="str">
            <v>-</v>
          </cell>
          <cell r="R204" t="str">
            <v>-</v>
          </cell>
          <cell r="S204">
            <v>0.82</v>
          </cell>
          <cell r="T204">
            <v>0.5</v>
          </cell>
          <cell r="U204">
            <v>0.3</v>
          </cell>
          <cell r="V204">
            <v>-0.02</v>
          </cell>
          <cell r="W204">
            <v>95.3</v>
          </cell>
          <cell r="X204">
            <v>-9.6999999999999993</v>
          </cell>
          <cell r="Y204">
            <v>82.7</v>
          </cell>
          <cell r="Z204">
            <v>-9.8000000000000007</v>
          </cell>
          <cell r="AA204">
            <v>77.2</v>
          </cell>
          <cell r="AB204">
            <v>-14.9</v>
          </cell>
          <cell r="AC204">
            <v>157.80000000000001</v>
          </cell>
          <cell r="AD204">
            <v>-6</v>
          </cell>
        </row>
        <row r="205">
          <cell r="B205" t="str">
            <v>卸売業，小売業</v>
          </cell>
          <cell r="C205">
            <v>167.6</v>
          </cell>
          <cell r="D205">
            <v>31</v>
          </cell>
          <cell r="E205">
            <v>98.8</v>
          </cell>
          <cell r="F205">
            <v>2.2999999999999998</v>
          </cell>
          <cell r="G205">
            <v>96.8</v>
          </cell>
          <cell r="H205">
            <v>3.1</v>
          </cell>
          <cell r="I205">
            <v>102.3</v>
          </cell>
          <cell r="J205">
            <v>-4.7</v>
          </cell>
          <cell r="K205">
            <v>97.4</v>
          </cell>
          <cell r="L205">
            <v>-4.5</v>
          </cell>
          <cell r="M205">
            <v>182.3</v>
          </cell>
          <cell r="N205">
            <v>-5.9</v>
          </cell>
          <cell r="O205">
            <v>81.099999999999994</v>
          </cell>
          <cell r="P205">
            <v>-1.6</v>
          </cell>
          <cell r="Q205" t="str">
            <v>-</v>
          </cell>
          <cell r="R205" t="str">
            <v>-</v>
          </cell>
          <cell r="S205">
            <v>1.95</v>
          </cell>
          <cell r="T205">
            <v>0.08</v>
          </cell>
          <cell r="U205">
            <v>2.29</v>
          </cell>
          <cell r="V205">
            <v>0.93</v>
          </cell>
          <cell r="W205">
            <v>158.69999999999999</v>
          </cell>
          <cell r="X205">
            <v>26.5</v>
          </cell>
          <cell r="Y205">
            <v>93.6</v>
          </cell>
          <cell r="Z205">
            <v>-1.3</v>
          </cell>
          <cell r="AA205">
            <v>126</v>
          </cell>
          <cell r="AB205">
            <v>-6.5</v>
          </cell>
          <cell r="AC205">
            <v>503.9</v>
          </cell>
          <cell r="AD205">
            <v>79.5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163</v>
          </cell>
          <cell r="D207">
            <v>26.9</v>
          </cell>
          <cell r="E207">
            <v>122.5</v>
          </cell>
          <cell r="F207">
            <v>-3.5</v>
          </cell>
          <cell r="G207">
            <v>124.1</v>
          </cell>
          <cell r="H207">
            <v>2.1</v>
          </cell>
          <cell r="I207">
            <v>106.2</v>
          </cell>
          <cell r="J207">
            <v>8.6</v>
          </cell>
          <cell r="K207">
            <v>105.5</v>
          </cell>
          <cell r="L207">
            <v>16.8</v>
          </cell>
          <cell r="M207">
            <v>141.19999999999999</v>
          </cell>
          <cell r="N207">
            <v>-68.8</v>
          </cell>
          <cell r="O207">
            <v>110.4</v>
          </cell>
          <cell r="P207">
            <v>31.6</v>
          </cell>
          <cell r="Q207" t="str">
            <v>-</v>
          </cell>
          <cell r="R207" t="str">
            <v>-</v>
          </cell>
          <cell r="S207">
            <v>0</v>
          </cell>
          <cell r="T207">
            <v>-1.84</v>
          </cell>
          <cell r="U207">
            <v>0</v>
          </cell>
          <cell r="V207">
            <v>-1.99</v>
          </cell>
          <cell r="W207">
            <v>154.4</v>
          </cell>
          <cell r="X207">
            <v>22.5</v>
          </cell>
          <cell r="Y207">
            <v>116</v>
          </cell>
          <cell r="Z207">
            <v>-6.9</v>
          </cell>
          <cell r="AA207">
            <v>55.7</v>
          </cell>
          <cell r="AB207">
            <v>-84</v>
          </cell>
          <cell r="AC207">
            <v>211</v>
          </cell>
          <cell r="AD207">
            <v>136.80000000000001</v>
          </cell>
        </row>
        <row r="208">
          <cell r="B208" t="str">
            <v>学術研究，専門・技術サービス業</v>
          </cell>
          <cell r="C208">
            <v>88.8</v>
          </cell>
          <cell r="D208">
            <v>-22</v>
          </cell>
          <cell r="E208">
            <v>108.5</v>
          </cell>
          <cell r="F208">
            <v>0.7</v>
          </cell>
          <cell r="G208">
            <v>107.6</v>
          </cell>
          <cell r="H208">
            <v>-0.7</v>
          </cell>
          <cell r="I208">
            <v>103</v>
          </cell>
          <cell r="J208">
            <v>4.0999999999999996</v>
          </cell>
          <cell r="K208">
            <v>103.2</v>
          </cell>
          <cell r="L208">
            <v>2.2000000000000002</v>
          </cell>
          <cell r="M208">
            <v>100.7</v>
          </cell>
          <cell r="N208">
            <v>29.9</v>
          </cell>
          <cell r="O208">
            <v>125.7</v>
          </cell>
          <cell r="P208">
            <v>9</v>
          </cell>
          <cell r="Q208" t="str">
            <v>-</v>
          </cell>
          <cell r="R208" t="str">
            <v>-</v>
          </cell>
          <cell r="S208">
            <v>0.12</v>
          </cell>
          <cell r="T208">
            <v>0.06</v>
          </cell>
          <cell r="U208">
            <v>0.36</v>
          </cell>
          <cell r="V208">
            <v>-0.74</v>
          </cell>
          <cell r="W208">
            <v>84.1</v>
          </cell>
          <cell r="X208">
            <v>-24.7</v>
          </cell>
          <cell r="Y208">
            <v>102.7</v>
          </cell>
          <cell r="Z208">
            <v>-2.8</v>
          </cell>
          <cell r="AA208">
            <v>123.1</v>
          </cell>
          <cell r="AB208">
            <v>30.1</v>
          </cell>
          <cell r="AC208">
            <v>0.1</v>
          </cell>
          <cell r="AD208">
            <v>-99.9</v>
          </cell>
        </row>
        <row r="209">
          <cell r="B209" t="str">
            <v>宿泊業，飲食サービス業</v>
          </cell>
          <cell r="C209">
            <v>121.7</v>
          </cell>
          <cell r="D209">
            <v>1.4</v>
          </cell>
          <cell r="E209">
            <v>106.4</v>
          </cell>
          <cell r="F209">
            <v>-17.5</v>
          </cell>
          <cell r="G209">
            <v>104.8</v>
          </cell>
          <cell r="H209">
            <v>-18.3</v>
          </cell>
          <cell r="I209">
            <v>107.8</v>
          </cell>
          <cell r="J209">
            <v>-6.2</v>
          </cell>
          <cell r="K209">
            <v>103.1</v>
          </cell>
          <cell r="L209">
            <v>-5.5</v>
          </cell>
          <cell r="M209">
            <v>174.5</v>
          </cell>
          <cell r="N209">
            <v>-11.5</v>
          </cell>
          <cell r="O209">
            <v>88.3</v>
          </cell>
          <cell r="P209">
            <v>69.5</v>
          </cell>
          <cell r="Q209" t="str">
            <v>-</v>
          </cell>
          <cell r="R209" t="str">
            <v>-</v>
          </cell>
          <cell r="S209">
            <v>0.27</v>
          </cell>
          <cell r="T209">
            <v>-2.2200000000000002</v>
          </cell>
          <cell r="U209">
            <v>3.43</v>
          </cell>
          <cell r="V209">
            <v>2.38</v>
          </cell>
          <cell r="W209">
            <v>115.2</v>
          </cell>
          <cell r="X209">
            <v>-2.2000000000000002</v>
          </cell>
          <cell r="Y209">
            <v>100.8</v>
          </cell>
          <cell r="Z209">
            <v>-20.3</v>
          </cell>
          <cell r="AA209">
            <v>125.4</v>
          </cell>
          <cell r="AB209">
            <v>-8.9</v>
          </cell>
          <cell r="AC209">
            <v>163.30000000000001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</v>
          </cell>
          <cell r="D210">
            <v>25.4</v>
          </cell>
          <cell r="E210">
            <v>84.4</v>
          </cell>
          <cell r="F210">
            <v>25.6</v>
          </cell>
          <cell r="G210">
            <v>84.4</v>
          </cell>
          <cell r="H210">
            <v>22.3</v>
          </cell>
          <cell r="I210">
            <v>94.5</v>
          </cell>
          <cell r="J210">
            <v>9</v>
          </cell>
          <cell r="K210">
            <v>96.6</v>
          </cell>
          <cell r="L210">
            <v>5.2</v>
          </cell>
          <cell r="M210">
            <v>72.5</v>
          </cell>
          <cell r="N210">
            <v>130.19999999999999</v>
          </cell>
          <cell r="O210">
            <v>151.19999999999999</v>
          </cell>
          <cell r="P210">
            <v>10.6</v>
          </cell>
          <cell r="Q210" t="str">
            <v>-</v>
          </cell>
          <cell r="R210" t="str">
            <v>-</v>
          </cell>
          <cell r="S210">
            <v>1.24</v>
          </cell>
          <cell r="T210">
            <v>1.24</v>
          </cell>
          <cell r="U210">
            <v>3.41</v>
          </cell>
          <cell r="V210">
            <v>3.41</v>
          </cell>
          <cell r="W210">
            <v>71</v>
          </cell>
          <cell r="X210">
            <v>21</v>
          </cell>
          <cell r="Y210">
            <v>79.900000000000006</v>
          </cell>
          <cell r="Z210">
            <v>21.2</v>
          </cell>
          <cell r="AA210">
            <v>82.9</v>
          </cell>
          <cell r="AB210">
            <v>118.2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89.3</v>
          </cell>
          <cell r="D211">
            <v>-1.1000000000000001</v>
          </cell>
          <cell r="E211">
            <v>104.6</v>
          </cell>
          <cell r="F211">
            <v>-1.7</v>
          </cell>
          <cell r="G211">
            <v>107.2</v>
          </cell>
          <cell r="H211">
            <v>-1.8</v>
          </cell>
          <cell r="I211">
            <v>110.3</v>
          </cell>
          <cell r="J211">
            <v>-6.3</v>
          </cell>
          <cell r="K211">
            <v>95</v>
          </cell>
          <cell r="L211">
            <v>-4</v>
          </cell>
          <cell r="M211">
            <v>330.7</v>
          </cell>
          <cell r="N211">
            <v>-14.8</v>
          </cell>
          <cell r="O211">
            <v>115.5</v>
          </cell>
          <cell r="P211">
            <v>1</v>
          </cell>
          <cell r="Q211" t="str">
            <v>-</v>
          </cell>
          <cell r="R211" t="str">
            <v>-</v>
          </cell>
          <cell r="S211">
            <v>0.22</v>
          </cell>
          <cell r="T211">
            <v>0.11</v>
          </cell>
          <cell r="U211">
            <v>0.89</v>
          </cell>
          <cell r="V211">
            <v>0.69</v>
          </cell>
          <cell r="W211">
            <v>84.6</v>
          </cell>
          <cell r="X211">
            <v>-4.5</v>
          </cell>
          <cell r="Y211">
            <v>99.1</v>
          </cell>
          <cell r="Z211">
            <v>-5.0999999999999996</v>
          </cell>
          <cell r="AA211">
            <v>25.2</v>
          </cell>
          <cell r="AB211">
            <v>35.5</v>
          </cell>
          <cell r="AC211">
            <v>21.9</v>
          </cell>
          <cell r="AD211">
            <v>9</v>
          </cell>
        </row>
        <row r="212">
          <cell r="B212" t="str">
            <v>医療，福祉</v>
          </cell>
          <cell r="C212">
            <v>92.7</v>
          </cell>
          <cell r="D212">
            <v>3.5</v>
          </cell>
          <cell r="E212">
            <v>99.5</v>
          </cell>
          <cell r="F212">
            <v>0.1</v>
          </cell>
          <cell r="G212">
            <v>97.9</v>
          </cell>
          <cell r="H212">
            <v>1.1000000000000001</v>
          </cell>
          <cell r="I212">
            <v>98.4</v>
          </cell>
          <cell r="J212">
            <v>2</v>
          </cell>
          <cell r="K212">
            <v>98.3</v>
          </cell>
          <cell r="L212">
            <v>2.4</v>
          </cell>
          <cell r="M212">
            <v>100</v>
          </cell>
          <cell r="N212">
            <v>-10</v>
          </cell>
          <cell r="O212">
            <v>83.5</v>
          </cell>
          <cell r="P212">
            <v>-4.7</v>
          </cell>
          <cell r="Q212" t="str">
            <v>-</v>
          </cell>
          <cell r="R212" t="str">
            <v>-</v>
          </cell>
          <cell r="S212">
            <v>0.9</v>
          </cell>
          <cell r="T212">
            <v>0.13</v>
          </cell>
          <cell r="U212">
            <v>0.99</v>
          </cell>
          <cell r="V212">
            <v>-0.37</v>
          </cell>
          <cell r="W212">
            <v>87.8</v>
          </cell>
          <cell r="X212">
            <v>-0.1</v>
          </cell>
          <cell r="Y212">
            <v>94.2</v>
          </cell>
          <cell r="Z212">
            <v>-3.4</v>
          </cell>
          <cell r="AA212">
            <v>142.9</v>
          </cell>
          <cell r="AB212">
            <v>-15.2</v>
          </cell>
          <cell r="AC212">
            <v>63.2</v>
          </cell>
          <cell r="AD212">
            <v>33.6</v>
          </cell>
        </row>
        <row r="213">
          <cell r="B213" t="str">
            <v>複合サービス事業</v>
          </cell>
          <cell r="C213">
            <v>145.6</v>
          </cell>
          <cell r="D213">
            <v>40.1</v>
          </cell>
          <cell r="E213">
            <v>94.8</v>
          </cell>
          <cell r="F213">
            <v>7.5</v>
          </cell>
          <cell r="G213">
            <v>97</v>
          </cell>
          <cell r="H213">
            <v>8.9</v>
          </cell>
          <cell r="I213">
            <v>99.6</v>
          </cell>
          <cell r="J213">
            <v>-1.5</v>
          </cell>
          <cell r="K213">
            <v>102.3</v>
          </cell>
          <cell r="L213">
            <v>0.6</v>
          </cell>
          <cell r="M213">
            <v>55.8</v>
          </cell>
          <cell r="N213">
            <v>-38.299999999999997</v>
          </cell>
          <cell r="O213">
            <v>95.2</v>
          </cell>
          <cell r="P213">
            <v>0.7</v>
          </cell>
          <cell r="Q213" t="str">
            <v>-</v>
          </cell>
          <cell r="R213" t="str">
            <v>-</v>
          </cell>
          <cell r="S213">
            <v>0.47</v>
          </cell>
          <cell r="T213">
            <v>-0.08</v>
          </cell>
          <cell r="U213">
            <v>1.06</v>
          </cell>
          <cell r="V213">
            <v>0.47</v>
          </cell>
          <cell r="W213">
            <v>137.9</v>
          </cell>
          <cell r="X213">
            <v>35.200000000000003</v>
          </cell>
          <cell r="Y213">
            <v>89.8</v>
          </cell>
          <cell r="Z213">
            <v>3.7</v>
          </cell>
          <cell r="AA213">
            <v>59.5</v>
          </cell>
          <cell r="AB213">
            <v>-18.8</v>
          </cell>
          <cell r="AC213">
            <v>378.3</v>
          </cell>
          <cell r="AD213">
            <v>115.1</v>
          </cell>
        </row>
        <row r="214">
          <cell r="B214" t="str">
            <v>サービス業（他に分類されないもの）</v>
          </cell>
          <cell r="C214">
            <v>102</v>
          </cell>
          <cell r="D214">
            <v>-5.7</v>
          </cell>
          <cell r="E214">
            <v>100.8</v>
          </cell>
          <cell r="F214">
            <v>0.8</v>
          </cell>
          <cell r="G214">
            <v>99.8</v>
          </cell>
          <cell r="H214">
            <v>0.7</v>
          </cell>
          <cell r="I214">
            <v>103</v>
          </cell>
          <cell r="J214">
            <v>0.9</v>
          </cell>
          <cell r="K214">
            <v>102.2</v>
          </cell>
          <cell r="L214">
            <v>0.9</v>
          </cell>
          <cell r="M214">
            <v>115.5</v>
          </cell>
          <cell r="N214">
            <v>0.8</v>
          </cell>
          <cell r="O214">
            <v>98.4</v>
          </cell>
          <cell r="P214">
            <v>-6.4</v>
          </cell>
          <cell r="Q214" t="str">
            <v>-</v>
          </cell>
          <cell r="R214" t="str">
            <v>-</v>
          </cell>
          <cell r="S214">
            <v>2.98</v>
          </cell>
          <cell r="T214">
            <v>-0.44</v>
          </cell>
          <cell r="U214">
            <v>2.29</v>
          </cell>
          <cell r="V214">
            <v>-0.57999999999999996</v>
          </cell>
          <cell r="W214">
            <v>96.6</v>
          </cell>
          <cell r="X214">
            <v>-9</v>
          </cell>
          <cell r="Y214">
            <v>95.5</v>
          </cell>
          <cell r="Z214">
            <v>-2.7</v>
          </cell>
          <cell r="AA214">
            <v>112.7</v>
          </cell>
          <cell r="AB214">
            <v>2.2000000000000002</v>
          </cell>
          <cell r="AC214">
            <v>110.2</v>
          </cell>
          <cell r="AD214">
            <v>-32.9</v>
          </cell>
        </row>
        <row r="215">
          <cell r="B215" t="str">
            <v>食料品・たばこ</v>
          </cell>
          <cell r="C215">
            <v>112.7</v>
          </cell>
          <cell r="D215">
            <v>-28.8</v>
          </cell>
          <cell r="E215">
            <v>99.3</v>
          </cell>
          <cell r="F215">
            <v>-14</v>
          </cell>
          <cell r="G215">
            <v>98.6</v>
          </cell>
          <cell r="H215">
            <v>-14.6</v>
          </cell>
          <cell r="I215">
            <v>97.2</v>
          </cell>
          <cell r="J215">
            <v>-3</v>
          </cell>
          <cell r="K215">
            <v>96.3</v>
          </cell>
          <cell r="L215">
            <v>-3.7</v>
          </cell>
          <cell r="M215">
            <v>106.1</v>
          </cell>
          <cell r="N215">
            <v>4.5</v>
          </cell>
          <cell r="O215">
            <v>97.7</v>
          </cell>
          <cell r="P215">
            <v>1.8</v>
          </cell>
          <cell r="Q215" t="str">
            <v>-</v>
          </cell>
          <cell r="R215" t="str">
            <v>-</v>
          </cell>
          <cell r="S215">
            <v>1.94</v>
          </cell>
          <cell r="T215">
            <v>0.72</v>
          </cell>
          <cell r="U215">
            <v>1.7</v>
          </cell>
          <cell r="V215">
            <v>0.74</v>
          </cell>
          <cell r="W215">
            <v>106.7</v>
          </cell>
          <cell r="X215">
            <v>-31.3</v>
          </cell>
          <cell r="Y215">
            <v>94</v>
          </cell>
          <cell r="Z215">
            <v>-17</v>
          </cell>
          <cell r="AA215">
            <v>107.6</v>
          </cell>
          <cell r="AB215">
            <v>-7.8</v>
          </cell>
          <cell r="AC215">
            <v>127.2</v>
          </cell>
          <cell r="AD215">
            <v>-50.1</v>
          </cell>
        </row>
        <row r="216">
          <cell r="B216" t="str">
            <v>繊維工業</v>
          </cell>
          <cell r="C216">
            <v>128.4</v>
          </cell>
          <cell r="D216">
            <v>11</v>
          </cell>
          <cell r="E216">
            <v>142</v>
          </cell>
          <cell r="F216">
            <v>11.4</v>
          </cell>
          <cell r="G216">
            <v>130.69999999999999</v>
          </cell>
          <cell r="H216">
            <v>6.9</v>
          </cell>
          <cell r="I216">
            <v>95.8</v>
          </cell>
          <cell r="J216">
            <v>9.1</v>
          </cell>
          <cell r="K216">
            <v>92.3</v>
          </cell>
          <cell r="L216">
            <v>6.6</v>
          </cell>
          <cell r="M216">
            <v>163.1</v>
          </cell>
          <cell r="N216">
            <v>47.3</v>
          </cell>
          <cell r="O216">
            <v>91.8</v>
          </cell>
          <cell r="P216">
            <v>-8.5</v>
          </cell>
          <cell r="Q216" t="str">
            <v>-</v>
          </cell>
          <cell r="R216" t="str">
            <v>-</v>
          </cell>
          <cell r="S216">
            <v>0.95</v>
          </cell>
          <cell r="T216">
            <v>0.77</v>
          </cell>
          <cell r="U216">
            <v>0.81</v>
          </cell>
          <cell r="V216">
            <v>-0.27</v>
          </cell>
          <cell r="W216">
            <v>121.6</v>
          </cell>
          <cell r="X216">
            <v>7.1</v>
          </cell>
          <cell r="Y216">
            <v>134.5</v>
          </cell>
          <cell r="Z216">
            <v>7.5</v>
          </cell>
          <cell r="AA216">
            <v>371.3</v>
          </cell>
          <cell r="AB216">
            <v>60.2</v>
          </cell>
          <cell r="AC216">
            <v>23.4</v>
          </cell>
          <cell r="AD216">
            <v>0</v>
          </cell>
        </row>
        <row r="217">
          <cell r="B217" t="str">
            <v>木材・木製品</v>
          </cell>
          <cell r="C217">
            <v>110.2</v>
          </cell>
          <cell r="D217">
            <v>-26.8</v>
          </cell>
          <cell r="E217">
            <v>110.5</v>
          </cell>
          <cell r="F217">
            <v>1.1000000000000001</v>
          </cell>
          <cell r="G217">
            <v>114.9</v>
          </cell>
          <cell r="H217">
            <v>3.7</v>
          </cell>
          <cell r="I217">
            <v>87.7</v>
          </cell>
          <cell r="J217">
            <v>-13</v>
          </cell>
          <cell r="K217">
            <v>93.5</v>
          </cell>
          <cell r="L217">
            <v>-6.7</v>
          </cell>
          <cell r="M217">
            <v>45.4</v>
          </cell>
          <cell r="N217">
            <v>-56.7</v>
          </cell>
          <cell r="O217">
            <v>105.2</v>
          </cell>
          <cell r="P217">
            <v>1.8</v>
          </cell>
          <cell r="Q217" t="str">
            <v>-</v>
          </cell>
          <cell r="R217" t="str">
            <v>-</v>
          </cell>
          <cell r="S217">
            <v>1.75</v>
          </cell>
          <cell r="T217">
            <v>0.24</v>
          </cell>
          <cell r="U217">
            <v>0.5</v>
          </cell>
          <cell r="V217">
            <v>-1.34</v>
          </cell>
          <cell r="W217">
            <v>104.4</v>
          </cell>
          <cell r="X217">
            <v>-29.4</v>
          </cell>
          <cell r="Y217">
            <v>104.6</v>
          </cell>
          <cell r="Z217">
            <v>-2.5</v>
          </cell>
          <cell r="AA217">
            <v>73.7</v>
          </cell>
          <cell r="AB217">
            <v>-24.1</v>
          </cell>
          <cell r="AC217">
            <v>63.6</v>
          </cell>
          <cell r="AD217">
            <v>-71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108.3</v>
          </cell>
          <cell r="D220">
            <v>-23.7</v>
          </cell>
          <cell r="E220">
            <v>116.5</v>
          </cell>
          <cell r="F220">
            <v>-28.8</v>
          </cell>
          <cell r="G220">
            <v>109</v>
          </cell>
          <cell r="H220">
            <v>-28.7</v>
          </cell>
          <cell r="I220">
            <v>96.3</v>
          </cell>
          <cell r="J220">
            <v>16.899999999999999</v>
          </cell>
          <cell r="K220">
            <v>95.9</v>
          </cell>
          <cell r="L220">
            <v>10</v>
          </cell>
          <cell r="M220">
            <v>100.8</v>
          </cell>
          <cell r="N220">
            <v>348</v>
          </cell>
          <cell r="O220">
            <v>86.9</v>
          </cell>
          <cell r="P220">
            <v>-6.1</v>
          </cell>
          <cell r="Q220" t="str">
            <v>-</v>
          </cell>
          <cell r="R220" t="str">
            <v>-</v>
          </cell>
          <cell r="S220">
            <v>0.61</v>
          </cell>
          <cell r="T220">
            <v>0.61</v>
          </cell>
          <cell r="U220">
            <v>1.22</v>
          </cell>
          <cell r="V220">
            <v>0.94</v>
          </cell>
          <cell r="W220">
            <v>102.6</v>
          </cell>
          <cell r="X220">
            <v>-26.3</v>
          </cell>
          <cell r="Y220">
            <v>110.3</v>
          </cell>
          <cell r="Z220">
            <v>-31.3</v>
          </cell>
          <cell r="AA220">
            <v>210.8</v>
          </cell>
          <cell r="AB220">
            <v>-29.7</v>
          </cell>
          <cell r="AC220">
            <v>9.9</v>
          </cell>
          <cell r="AD220">
            <v>0</v>
          </cell>
        </row>
        <row r="221">
          <cell r="B221" t="str">
            <v>化学、石油・石炭</v>
          </cell>
          <cell r="C221">
            <v>97.9</v>
          </cell>
          <cell r="D221">
            <v>-14.9</v>
          </cell>
          <cell r="E221">
            <v>118.9</v>
          </cell>
          <cell r="F221">
            <v>3.5</v>
          </cell>
          <cell r="G221">
            <v>118.1</v>
          </cell>
          <cell r="H221">
            <v>6.6</v>
          </cell>
          <cell r="I221">
            <v>102.1</v>
          </cell>
          <cell r="J221">
            <v>-0.9</v>
          </cell>
          <cell r="K221">
            <v>98.6</v>
          </cell>
          <cell r="L221">
            <v>-0.7</v>
          </cell>
          <cell r="M221">
            <v>134.80000000000001</v>
          </cell>
          <cell r="N221">
            <v>-1.5</v>
          </cell>
          <cell r="O221">
            <v>104.3</v>
          </cell>
          <cell r="P221">
            <v>-5.7</v>
          </cell>
          <cell r="Q221" t="str">
            <v>-</v>
          </cell>
          <cell r="R221" t="str">
            <v>-</v>
          </cell>
          <cell r="S221">
            <v>0.24</v>
          </cell>
          <cell r="T221">
            <v>0.02</v>
          </cell>
          <cell r="U221">
            <v>1.02</v>
          </cell>
          <cell r="V221">
            <v>0.24</v>
          </cell>
          <cell r="W221">
            <v>92.7</v>
          </cell>
          <cell r="X221">
            <v>-18</v>
          </cell>
          <cell r="Y221">
            <v>112.6</v>
          </cell>
          <cell r="Z221">
            <v>-0.2</v>
          </cell>
          <cell r="AA221">
            <v>123.9</v>
          </cell>
          <cell r="AB221">
            <v>-11.8</v>
          </cell>
          <cell r="AC221">
            <v>16</v>
          </cell>
          <cell r="AD221">
            <v>-72.400000000000006</v>
          </cell>
        </row>
        <row r="222">
          <cell r="B222" t="str">
            <v>プラスチック製品</v>
          </cell>
          <cell r="C222">
            <v>132.5</v>
          </cell>
          <cell r="D222">
            <v>-11.5</v>
          </cell>
          <cell r="E222">
            <v>121</v>
          </cell>
          <cell r="F222">
            <v>-4.9000000000000004</v>
          </cell>
          <cell r="G222">
            <v>115.9</v>
          </cell>
          <cell r="H222">
            <v>-3.3</v>
          </cell>
          <cell r="I222">
            <v>104.1</v>
          </cell>
          <cell r="J222">
            <v>1.9</v>
          </cell>
          <cell r="K222">
            <v>102.2</v>
          </cell>
          <cell r="L222">
            <v>2.6</v>
          </cell>
          <cell r="M222">
            <v>131.69999999999999</v>
          </cell>
          <cell r="N222">
            <v>-5.5</v>
          </cell>
          <cell r="O222">
            <v>111.3</v>
          </cell>
          <cell r="P222">
            <v>-16.600000000000001</v>
          </cell>
          <cell r="Q222" t="str">
            <v>-</v>
          </cell>
          <cell r="R222" t="str">
            <v>-</v>
          </cell>
          <cell r="S222">
            <v>0.71</v>
          </cell>
          <cell r="T222">
            <v>0.71</v>
          </cell>
          <cell r="U222">
            <v>0</v>
          </cell>
          <cell r="V222">
            <v>-1.5</v>
          </cell>
          <cell r="W222">
            <v>125.5</v>
          </cell>
          <cell r="X222">
            <v>-14.6</v>
          </cell>
          <cell r="Y222">
            <v>114.6</v>
          </cell>
          <cell r="Z222">
            <v>-8.1999999999999993</v>
          </cell>
          <cell r="AA222">
            <v>184.2</v>
          </cell>
          <cell r="AB222">
            <v>-15.2</v>
          </cell>
          <cell r="AC222">
            <v>82.4</v>
          </cell>
          <cell r="AD222">
            <v>-34.200000000000003</v>
          </cell>
        </row>
        <row r="223">
          <cell r="B223" t="str">
            <v>ゴム製品</v>
          </cell>
          <cell r="C223">
            <v>107</v>
          </cell>
          <cell r="D223">
            <v>-3.9</v>
          </cell>
          <cell r="E223">
            <v>119.4</v>
          </cell>
          <cell r="F223">
            <v>2.8</v>
          </cell>
          <cell r="G223">
            <v>112.5</v>
          </cell>
          <cell r="H223">
            <v>2</v>
          </cell>
          <cell r="I223">
            <v>106.6</v>
          </cell>
          <cell r="J223">
            <v>0.1</v>
          </cell>
          <cell r="K223">
            <v>102.5</v>
          </cell>
          <cell r="L223">
            <v>-0.5</v>
          </cell>
          <cell r="M223">
            <v>148.6</v>
          </cell>
          <cell r="N223">
            <v>4</v>
          </cell>
          <cell r="O223">
            <v>100.4</v>
          </cell>
          <cell r="P223">
            <v>-0.3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-0.1</v>
          </cell>
          <cell r="U223">
            <v>0.74</v>
          </cell>
          <cell r="V223">
            <v>0.2</v>
          </cell>
          <cell r="W223">
            <v>101.3</v>
          </cell>
          <cell r="X223">
            <v>-7.2</v>
          </cell>
          <cell r="Y223">
            <v>113.1</v>
          </cell>
          <cell r="Z223">
            <v>-0.7</v>
          </cell>
          <cell r="AA223">
            <v>158.30000000000001</v>
          </cell>
          <cell r="AB223">
            <v>6.5</v>
          </cell>
          <cell r="AC223">
            <v>42.8</v>
          </cell>
          <cell r="AD223">
            <v>-32.200000000000003</v>
          </cell>
        </row>
        <row r="224">
          <cell r="B224" t="str">
            <v>窯業・土石製品</v>
          </cell>
          <cell r="C224">
            <v>108.4</v>
          </cell>
          <cell r="D224">
            <v>-20.100000000000001</v>
          </cell>
          <cell r="E224">
            <v>100.8</v>
          </cell>
          <cell r="F224">
            <v>-4.4000000000000004</v>
          </cell>
          <cell r="G224">
            <v>101.7</v>
          </cell>
          <cell r="H224">
            <v>-5.2</v>
          </cell>
          <cell r="I224">
            <v>98.1</v>
          </cell>
          <cell r="J224">
            <v>-3.7</v>
          </cell>
          <cell r="K224">
            <v>98.7</v>
          </cell>
          <cell r="L224">
            <v>-3.6</v>
          </cell>
          <cell r="M224">
            <v>88.9</v>
          </cell>
          <cell r="N224">
            <v>-5.4</v>
          </cell>
          <cell r="O224">
            <v>86.2</v>
          </cell>
          <cell r="P224">
            <v>0.7</v>
          </cell>
          <cell r="Q224" t="str">
            <v>-</v>
          </cell>
          <cell r="R224" t="str">
            <v>-</v>
          </cell>
          <cell r="S224">
            <v>0</v>
          </cell>
          <cell r="T224">
            <v>-0.93</v>
          </cell>
          <cell r="U224">
            <v>0.31</v>
          </cell>
          <cell r="V224">
            <v>-0.62</v>
          </cell>
          <cell r="W224">
            <v>102.7</v>
          </cell>
          <cell r="X224">
            <v>-22.9</v>
          </cell>
          <cell r="Y224">
            <v>95.5</v>
          </cell>
          <cell r="Z224">
            <v>-7.6</v>
          </cell>
          <cell r="AA224">
            <v>90</v>
          </cell>
          <cell r="AB224">
            <v>9.6</v>
          </cell>
          <cell r="AC224">
            <v>99.1</v>
          </cell>
          <cell r="AD224">
            <v>-49.9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132.9</v>
          </cell>
          <cell r="D227">
            <v>4.9000000000000004</v>
          </cell>
          <cell r="E227">
            <v>98.5</v>
          </cell>
          <cell r="F227">
            <v>5.8</v>
          </cell>
          <cell r="G227">
            <v>98.1</v>
          </cell>
          <cell r="H227">
            <v>10.1</v>
          </cell>
          <cell r="I227">
            <v>98.8</v>
          </cell>
          <cell r="J227">
            <v>-4.9000000000000004</v>
          </cell>
          <cell r="K227">
            <v>100.2</v>
          </cell>
          <cell r="L227">
            <v>-2.1</v>
          </cell>
          <cell r="M227">
            <v>80.8</v>
          </cell>
          <cell r="N227">
            <v>-34.4</v>
          </cell>
          <cell r="O227">
            <v>153.80000000000001</v>
          </cell>
          <cell r="P227">
            <v>-2.8</v>
          </cell>
          <cell r="Q227" t="str">
            <v>-</v>
          </cell>
          <cell r="R227" t="str">
            <v>-</v>
          </cell>
          <cell r="S227">
            <v>1.53</v>
          </cell>
          <cell r="T227">
            <v>0.03</v>
          </cell>
          <cell r="U227">
            <v>1.33</v>
          </cell>
          <cell r="V227">
            <v>0.13</v>
          </cell>
          <cell r="W227">
            <v>125.9</v>
          </cell>
          <cell r="X227">
            <v>1.3</v>
          </cell>
          <cell r="Y227">
            <v>93.3</v>
          </cell>
          <cell r="Z227">
            <v>2.1</v>
          </cell>
          <cell r="AA227">
            <v>105.5</v>
          </cell>
          <cell r="AB227">
            <v>-37</v>
          </cell>
          <cell r="AC227">
            <v>108.1</v>
          </cell>
          <cell r="AD227">
            <v>3.3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173.2</v>
          </cell>
          <cell r="D230">
            <v>106.4</v>
          </cell>
          <cell r="E230">
            <v>110.5</v>
          </cell>
          <cell r="F230">
            <v>10</v>
          </cell>
          <cell r="G230">
            <v>110.7</v>
          </cell>
          <cell r="H230">
            <v>12.7</v>
          </cell>
          <cell r="I230">
            <v>101</v>
          </cell>
          <cell r="J230">
            <v>-5.2</v>
          </cell>
          <cell r="K230">
            <v>100.9</v>
          </cell>
          <cell r="L230">
            <v>-2.2000000000000002</v>
          </cell>
          <cell r="M230">
            <v>102.3</v>
          </cell>
          <cell r="N230">
            <v>-37</v>
          </cell>
          <cell r="O230">
            <v>106.7</v>
          </cell>
          <cell r="P230">
            <v>3.3</v>
          </cell>
          <cell r="Q230" t="str">
            <v>-</v>
          </cell>
          <cell r="R230" t="str">
            <v>-</v>
          </cell>
          <cell r="S230">
            <v>0</v>
          </cell>
          <cell r="T230">
            <v>-0.99</v>
          </cell>
          <cell r="U230">
            <v>0.84</v>
          </cell>
          <cell r="V230">
            <v>-0.33</v>
          </cell>
          <cell r="W230">
            <v>164</v>
          </cell>
          <cell r="X230">
            <v>99.3</v>
          </cell>
          <cell r="Y230">
            <v>104.6</v>
          </cell>
          <cell r="Z230">
            <v>6.1</v>
          </cell>
          <cell r="AA230">
            <v>108.9</v>
          </cell>
          <cell r="AB230">
            <v>-12.9</v>
          </cell>
          <cell r="AC230">
            <v>114.2</v>
          </cell>
          <cell r="AD230">
            <v>4865.2</v>
          </cell>
        </row>
        <row r="231">
          <cell r="B231" t="str">
            <v>電子・デバイス</v>
          </cell>
          <cell r="C231">
            <v>77.099999999999994</v>
          </cell>
          <cell r="D231">
            <v>-2</v>
          </cell>
          <cell r="E231">
            <v>87.1</v>
          </cell>
          <cell r="F231">
            <v>-1.5</v>
          </cell>
          <cell r="G231">
            <v>86.5</v>
          </cell>
          <cell r="H231">
            <v>2.2000000000000002</v>
          </cell>
          <cell r="I231">
            <v>102.3</v>
          </cell>
          <cell r="J231">
            <v>-3.9</v>
          </cell>
          <cell r="K231">
            <v>103.7</v>
          </cell>
          <cell r="L231">
            <v>-1</v>
          </cell>
          <cell r="M231">
            <v>88.1</v>
          </cell>
          <cell r="N231">
            <v>-28.5</v>
          </cell>
          <cell r="O231">
            <v>73.099999999999994</v>
          </cell>
          <cell r="P231">
            <v>-4.4000000000000004</v>
          </cell>
          <cell r="Q231" t="str">
            <v>-</v>
          </cell>
          <cell r="R231" t="str">
            <v>-</v>
          </cell>
          <cell r="S231">
            <v>0.12</v>
          </cell>
          <cell r="T231">
            <v>-0.79</v>
          </cell>
          <cell r="U231">
            <v>1.1200000000000001</v>
          </cell>
          <cell r="V231">
            <v>0.3</v>
          </cell>
          <cell r="W231">
            <v>73</v>
          </cell>
          <cell r="X231">
            <v>-5.4</v>
          </cell>
          <cell r="Y231">
            <v>82.5</v>
          </cell>
          <cell r="Z231">
            <v>-5</v>
          </cell>
          <cell r="AA231">
            <v>91.9</v>
          </cell>
          <cell r="AB231">
            <v>-22.8</v>
          </cell>
          <cell r="AC231">
            <v>4</v>
          </cell>
          <cell r="AD231">
            <v>-43.7</v>
          </cell>
        </row>
        <row r="232">
          <cell r="B232" t="str">
            <v>電気機械器具</v>
          </cell>
          <cell r="C232">
            <v>181.4</v>
          </cell>
          <cell r="D232">
            <v>33.9</v>
          </cell>
          <cell r="E232">
            <v>113.8</v>
          </cell>
          <cell r="F232">
            <v>-1.5</v>
          </cell>
          <cell r="G232">
            <v>114.8</v>
          </cell>
          <cell r="H232">
            <v>0.3</v>
          </cell>
          <cell r="I232">
            <v>101.1</v>
          </cell>
          <cell r="J232">
            <v>-3.3</v>
          </cell>
          <cell r="K232">
            <v>105.2</v>
          </cell>
          <cell r="L232">
            <v>0.5</v>
          </cell>
          <cell r="M232">
            <v>47</v>
          </cell>
          <cell r="N232">
            <v>-53.8</v>
          </cell>
          <cell r="O232">
            <v>152.69999999999999</v>
          </cell>
          <cell r="P232">
            <v>0.1</v>
          </cell>
          <cell r="Q232" t="str">
            <v>-</v>
          </cell>
          <cell r="R232" t="str">
            <v>-</v>
          </cell>
          <cell r="S232">
            <v>0</v>
          </cell>
          <cell r="T232">
            <v>-0.71</v>
          </cell>
          <cell r="U232">
            <v>0.51</v>
          </cell>
          <cell r="V232">
            <v>-1.01</v>
          </cell>
          <cell r="W232">
            <v>171.8</v>
          </cell>
          <cell r="X232">
            <v>29.2</v>
          </cell>
          <cell r="Y232">
            <v>107.8</v>
          </cell>
          <cell r="Z232">
            <v>-4.9000000000000004</v>
          </cell>
          <cell r="AA232">
            <v>93</v>
          </cell>
          <cell r="AB232">
            <v>-31.8</v>
          </cell>
          <cell r="AC232">
            <v>199.3</v>
          </cell>
          <cell r="AD232">
            <v>130.69999999999999</v>
          </cell>
        </row>
        <row r="233">
          <cell r="B233" t="str">
            <v>情報通信機械器具</v>
          </cell>
          <cell r="C233">
            <v>114</v>
          </cell>
          <cell r="D233">
            <v>21.1</v>
          </cell>
          <cell r="E233">
            <v>96.7</v>
          </cell>
          <cell r="F233">
            <v>-6.7</v>
          </cell>
          <cell r="G233">
            <v>95.6</v>
          </cell>
          <cell r="H233">
            <v>-11.2</v>
          </cell>
          <cell r="I233">
            <v>102.7</v>
          </cell>
          <cell r="J233">
            <v>-11.7</v>
          </cell>
          <cell r="K233">
            <v>104</v>
          </cell>
          <cell r="L233">
            <v>-8.8000000000000007</v>
          </cell>
          <cell r="M233">
            <v>79.8</v>
          </cell>
          <cell r="N233">
            <v>-48.4</v>
          </cell>
          <cell r="O233">
            <v>3.4</v>
          </cell>
          <cell r="P233">
            <v>-89.3</v>
          </cell>
          <cell r="Q233" t="str">
            <v>-</v>
          </cell>
          <cell r="R233" t="str">
            <v>-</v>
          </cell>
          <cell r="S233">
            <v>5.98</v>
          </cell>
          <cell r="T233">
            <v>4.5599999999999996</v>
          </cell>
          <cell r="U233">
            <v>9.4</v>
          </cell>
          <cell r="V233">
            <v>8.36</v>
          </cell>
          <cell r="W233">
            <v>108</v>
          </cell>
          <cell r="X233">
            <v>17</v>
          </cell>
          <cell r="Y233">
            <v>91.6</v>
          </cell>
          <cell r="Z233">
            <v>-9.9</v>
          </cell>
          <cell r="AA233">
            <v>117.5</v>
          </cell>
          <cell r="AB233">
            <v>383.5</v>
          </cell>
          <cell r="AC233">
            <v>236.1</v>
          </cell>
          <cell r="AD233">
            <v>764.8</v>
          </cell>
        </row>
        <row r="234">
          <cell r="B234" t="str">
            <v>輸送用機械器具</v>
          </cell>
          <cell r="C234">
            <v>174.9</v>
          </cell>
          <cell r="D234">
            <v>12</v>
          </cell>
          <cell r="E234">
            <v>118.5</v>
          </cell>
          <cell r="F234">
            <v>5.6</v>
          </cell>
          <cell r="G234">
            <v>110.3</v>
          </cell>
          <cell r="H234">
            <v>3.5</v>
          </cell>
          <cell r="I234">
            <v>111.7</v>
          </cell>
          <cell r="J234">
            <v>5.2</v>
          </cell>
          <cell r="K234">
            <v>105</v>
          </cell>
          <cell r="L234">
            <v>1.9</v>
          </cell>
          <cell r="M234">
            <v>191</v>
          </cell>
          <cell r="N234">
            <v>32.4</v>
          </cell>
          <cell r="O234">
            <v>81.599999999999994</v>
          </cell>
          <cell r="P234">
            <v>-2.7</v>
          </cell>
          <cell r="Q234" t="str">
            <v>-</v>
          </cell>
          <cell r="R234" t="str">
            <v>-</v>
          </cell>
          <cell r="S234">
            <v>0.85</v>
          </cell>
          <cell r="T234">
            <v>0.67</v>
          </cell>
          <cell r="U234">
            <v>0.38</v>
          </cell>
          <cell r="V234">
            <v>-0.21</v>
          </cell>
          <cell r="W234">
            <v>165.6</v>
          </cell>
          <cell r="X234">
            <v>8</v>
          </cell>
          <cell r="Y234">
            <v>112.2</v>
          </cell>
          <cell r="Z234">
            <v>1.9</v>
          </cell>
          <cell r="AA234">
            <v>240.2</v>
          </cell>
          <cell r="AB234">
            <v>22.6</v>
          </cell>
          <cell r="AC234">
            <v>119.9</v>
          </cell>
          <cell r="AD234">
            <v>19.8</v>
          </cell>
        </row>
        <row r="235">
          <cell r="B235" t="str">
            <v>その他の製造業</v>
          </cell>
          <cell r="C235">
            <v>156.6</v>
          </cell>
          <cell r="D235">
            <v>3.8</v>
          </cell>
          <cell r="E235">
            <v>129.19999999999999</v>
          </cell>
          <cell r="F235">
            <v>10.1</v>
          </cell>
          <cell r="G235">
            <v>123.3</v>
          </cell>
          <cell r="H235">
            <v>5.6</v>
          </cell>
          <cell r="I235">
            <v>115.2</v>
          </cell>
          <cell r="J235">
            <v>1.8</v>
          </cell>
          <cell r="K235">
            <v>106.1</v>
          </cell>
          <cell r="L235">
            <v>-3.9</v>
          </cell>
          <cell r="M235">
            <v>231</v>
          </cell>
          <cell r="N235">
            <v>54</v>
          </cell>
          <cell r="O235">
            <v>94.4</v>
          </cell>
          <cell r="P235">
            <v>9.9</v>
          </cell>
          <cell r="Q235" t="str">
            <v>-</v>
          </cell>
          <cell r="R235" t="str">
            <v>-</v>
          </cell>
          <cell r="S235">
            <v>4.7699999999999996</v>
          </cell>
          <cell r="T235">
            <v>4.7699999999999996</v>
          </cell>
          <cell r="U235">
            <v>1.74</v>
          </cell>
          <cell r="V235">
            <v>1.51</v>
          </cell>
          <cell r="W235">
            <v>148.30000000000001</v>
          </cell>
          <cell r="X235">
            <v>0.1</v>
          </cell>
          <cell r="Y235">
            <v>122.3</v>
          </cell>
          <cell r="Z235">
            <v>6.3</v>
          </cell>
          <cell r="AA235">
            <v>209</v>
          </cell>
          <cell r="AB235">
            <v>70.099999999999994</v>
          </cell>
          <cell r="AC235">
            <v>160.9</v>
          </cell>
          <cell r="AD235">
            <v>-9.1999999999999993</v>
          </cell>
        </row>
        <row r="236">
          <cell r="B236" t="str">
            <v>Ｅ一括分１</v>
          </cell>
          <cell r="C236">
            <v>118.3</v>
          </cell>
          <cell r="D236">
            <v>41.5</v>
          </cell>
          <cell r="E236">
            <v>91.4</v>
          </cell>
          <cell r="F236">
            <v>1.1000000000000001</v>
          </cell>
          <cell r="G236">
            <v>90.5</v>
          </cell>
          <cell r="H236">
            <v>3.2</v>
          </cell>
          <cell r="I236">
            <v>96.1</v>
          </cell>
          <cell r="J236">
            <v>-4.5</v>
          </cell>
          <cell r="K236">
            <v>98</v>
          </cell>
          <cell r="L236">
            <v>-2.4</v>
          </cell>
          <cell r="M236">
            <v>74</v>
          </cell>
          <cell r="N236">
            <v>-28.2</v>
          </cell>
          <cell r="O236">
            <v>112.9</v>
          </cell>
          <cell r="P236">
            <v>0.9</v>
          </cell>
          <cell r="Q236" t="str">
            <v>-</v>
          </cell>
          <cell r="R236" t="str">
            <v>-</v>
          </cell>
          <cell r="S236">
            <v>0.71</v>
          </cell>
          <cell r="T236">
            <v>0.71</v>
          </cell>
          <cell r="U236">
            <v>1</v>
          </cell>
          <cell r="V236">
            <v>-0.12</v>
          </cell>
          <cell r="W236">
            <v>112</v>
          </cell>
          <cell r="X236">
            <v>36.6</v>
          </cell>
          <cell r="Y236">
            <v>86.6</v>
          </cell>
          <cell r="Z236">
            <v>-2.4</v>
          </cell>
          <cell r="AA236">
            <v>101.2</v>
          </cell>
          <cell r="AB236">
            <v>-14.9</v>
          </cell>
          <cell r="AC236">
            <v>233.8</v>
          </cell>
          <cell r="AD236">
            <v>418.4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214</v>
          </cell>
          <cell r="D239">
            <v>42.3</v>
          </cell>
          <cell r="E239">
            <v>106.7</v>
          </cell>
          <cell r="F239">
            <v>1.5</v>
          </cell>
          <cell r="G239">
            <v>106.1</v>
          </cell>
          <cell r="H239">
            <v>3.1</v>
          </cell>
          <cell r="I239">
            <v>102</v>
          </cell>
          <cell r="J239">
            <v>-2.9</v>
          </cell>
          <cell r="K239">
            <v>100</v>
          </cell>
          <cell r="L239">
            <v>-2.1</v>
          </cell>
          <cell r="M239">
            <v>142.9</v>
          </cell>
          <cell r="N239">
            <v>-14.7</v>
          </cell>
          <cell r="O239">
            <v>95.6</v>
          </cell>
          <cell r="P239">
            <v>-5.9</v>
          </cell>
          <cell r="Q239" t="str">
            <v>-</v>
          </cell>
          <cell r="R239" t="str">
            <v>-</v>
          </cell>
          <cell r="S239">
            <v>0.95</v>
          </cell>
          <cell r="T239">
            <v>-0.48</v>
          </cell>
          <cell r="U239">
            <v>3.75</v>
          </cell>
          <cell r="V239">
            <v>3.61</v>
          </cell>
          <cell r="W239">
            <v>202.7</v>
          </cell>
          <cell r="X239">
            <v>37.299999999999997</v>
          </cell>
          <cell r="Y239">
            <v>101</v>
          </cell>
          <cell r="Z239">
            <v>-2</v>
          </cell>
          <cell r="AA239">
            <v>115.6</v>
          </cell>
          <cell r="AB239">
            <v>-15.6</v>
          </cell>
          <cell r="AC239">
            <v>357.7</v>
          </cell>
          <cell r="AD239">
            <v>92</v>
          </cell>
        </row>
        <row r="240">
          <cell r="B240" t="str">
            <v>小売業</v>
          </cell>
          <cell r="C240">
            <v>120.7</v>
          </cell>
          <cell r="D240">
            <v>18</v>
          </cell>
          <cell r="E240">
            <v>91.2</v>
          </cell>
          <cell r="F240">
            <v>3.5</v>
          </cell>
          <cell r="G240">
            <v>87.9</v>
          </cell>
          <cell r="H240">
            <v>3.9</v>
          </cell>
          <cell r="I240">
            <v>102.7</v>
          </cell>
          <cell r="J240">
            <v>-6</v>
          </cell>
          <cell r="K240">
            <v>95.2</v>
          </cell>
          <cell r="L240">
            <v>-6.5</v>
          </cell>
          <cell r="M240">
            <v>213.1</v>
          </cell>
          <cell r="N240">
            <v>-2.6</v>
          </cell>
          <cell r="O240">
            <v>72</v>
          </cell>
          <cell r="P240">
            <v>2.2999999999999998</v>
          </cell>
          <cell r="Q240" t="str">
            <v>-</v>
          </cell>
          <cell r="R240" t="str">
            <v>-</v>
          </cell>
          <cell r="S240">
            <v>2.78</v>
          </cell>
          <cell r="T240">
            <v>0.54</v>
          </cell>
          <cell r="U240">
            <v>1.1000000000000001</v>
          </cell>
          <cell r="V240">
            <v>-1.29</v>
          </cell>
          <cell r="W240">
            <v>114.3</v>
          </cell>
          <cell r="X240">
            <v>13.8</v>
          </cell>
          <cell r="Y240">
            <v>86.4</v>
          </cell>
          <cell r="Z240">
            <v>-0.1</v>
          </cell>
          <cell r="AA240">
            <v>135.1</v>
          </cell>
          <cell r="AB240">
            <v>0.4</v>
          </cell>
          <cell r="AC240">
            <v>298.89999999999998</v>
          </cell>
          <cell r="AD240">
            <v>58.6</v>
          </cell>
        </row>
        <row r="241">
          <cell r="B241" t="str">
            <v>宿泊業</v>
          </cell>
          <cell r="C241">
            <v>122.8</v>
          </cell>
          <cell r="D241">
            <v>12.2</v>
          </cell>
          <cell r="E241">
            <v>102.3</v>
          </cell>
          <cell r="F241">
            <v>-12.9</v>
          </cell>
          <cell r="G241">
            <v>101</v>
          </cell>
          <cell r="H241">
            <v>-15.2</v>
          </cell>
          <cell r="I241">
            <v>107.6</v>
          </cell>
          <cell r="J241">
            <v>-4.7</v>
          </cell>
          <cell r="K241">
            <v>102.7</v>
          </cell>
          <cell r="L241">
            <v>-4.7</v>
          </cell>
          <cell r="M241">
            <v>186.5</v>
          </cell>
          <cell r="N241">
            <v>-4.5999999999999996</v>
          </cell>
          <cell r="O241">
            <v>81</v>
          </cell>
          <cell r="P241">
            <v>71.2</v>
          </cell>
          <cell r="Q241" t="str">
            <v>-</v>
          </cell>
          <cell r="R241" t="str">
            <v>-</v>
          </cell>
          <cell r="S241">
            <v>0.33</v>
          </cell>
          <cell r="T241">
            <v>0.42</v>
          </cell>
          <cell r="U241">
            <v>3.2</v>
          </cell>
          <cell r="V241">
            <v>1.97</v>
          </cell>
          <cell r="W241">
            <v>116.3</v>
          </cell>
          <cell r="X241">
            <v>8.3000000000000007</v>
          </cell>
          <cell r="Y241">
            <v>96.9</v>
          </cell>
          <cell r="Z241">
            <v>-15.9</v>
          </cell>
          <cell r="AA241">
            <v>121.1</v>
          </cell>
          <cell r="AB241">
            <v>31.1</v>
          </cell>
          <cell r="AC241">
            <v>67.400000000000006</v>
          </cell>
          <cell r="AD241">
            <v>0</v>
          </cell>
        </row>
        <row r="242">
          <cell r="B242" t="str">
            <v>Ｍ一括分</v>
          </cell>
          <cell r="C242">
            <v>112.7</v>
          </cell>
          <cell r="D242">
            <v>-32.299999999999997</v>
          </cell>
          <cell r="E242">
            <v>122.2</v>
          </cell>
          <cell r="F242">
            <v>-32.299999999999997</v>
          </cell>
          <cell r="G242">
            <v>125.4</v>
          </cell>
          <cell r="H242">
            <v>-29.6</v>
          </cell>
          <cell r="I242">
            <v>100.9</v>
          </cell>
          <cell r="J242">
            <v>-13</v>
          </cell>
          <cell r="K242">
            <v>99.4</v>
          </cell>
          <cell r="L242">
            <v>-9.6</v>
          </cell>
          <cell r="M242">
            <v>114.1</v>
          </cell>
          <cell r="N242">
            <v>-31.6</v>
          </cell>
          <cell r="O242">
            <v>145.4</v>
          </cell>
          <cell r="P242">
            <v>60.8</v>
          </cell>
          <cell r="Q242" t="str">
            <v>-</v>
          </cell>
          <cell r="R242" t="str">
            <v>-</v>
          </cell>
          <cell r="S242">
            <v>0</v>
          </cell>
          <cell r="T242">
            <v>-17.3</v>
          </cell>
          <cell r="U242">
            <v>4.53</v>
          </cell>
          <cell r="V242">
            <v>4.53</v>
          </cell>
          <cell r="W242">
            <v>106.7</v>
          </cell>
          <cell r="X242">
            <v>-34.700000000000003</v>
          </cell>
          <cell r="Y242">
            <v>115.7</v>
          </cell>
          <cell r="Z242">
            <v>-34.700000000000003</v>
          </cell>
          <cell r="AA242">
            <v>106.5</v>
          </cell>
          <cell r="AB242">
            <v>-44.7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101.1</v>
          </cell>
          <cell r="D243">
            <v>8.5</v>
          </cell>
          <cell r="E243">
            <v>101</v>
          </cell>
          <cell r="F243">
            <v>4.3</v>
          </cell>
          <cell r="G243">
            <v>98.1</v>
          </cell>
          <cell r="H243">
            <v>5.6</v>
          </cell>
          <cell r="I243">
            <v>96.5</v>
          </cell>
          <cell r="J243">
            <v>-1.5</v>
          </cell>
          <cell r="K243">
            <v>95.9</v>
          </cell>
          <cell r="L243">
            <v>-1.2</v>
          </cell>
          <cell r="M243">
            <v>111.5</v>
          </cell>
          <cell r="N243">
            <v>-9.4</v>
          </cell>
          <cell r="O243">
            <v>79.400000000000006</v>
          </cell>
          <cell r="P243">
            <v>3.5</v>
          </cell>
          <cell r="Q243" t="str">
            <v>-</v>
          </cell>
          <cell r="R243" t="str">
            <v>-</v>
          </cell>
          <cell r="S243">
            <v>0.47</v>
          </cell>
          <cell r="T243">
            <v>-0.28000000000000003</v>
          </cell>
          <cell r="U243">
            <v>0.41</v>
          </cell>
          <cell r="V243">
            <v>-1.23</v>
          </cell>
          <cell r="W243">
            <v>95.7</v>
          </cell>
          <cell r="X243">
            <v>4.5999999999999996</v>
          </cell>
          <cell r="Y243">
            <v>95.6</v>
          </cell>
          <cell r="Z243">
            <v>0.6</v>
          </cell>
          <cell r="AA243">
            <v>190.5</v>
          </cell>
          <cell r="AB243">
            <v>-11</v>
          </cell>
          <cell r="AC243">
            <v>42.2</v>
          </cell>
          <cell r="AD243">
            <v>32.299999999999997</v>
          </cell>
        </row>
        <row r="244">
          <cell r="B244" t="str">
            <v>Ｐ一括分</v>
          </cell>
          <cell r="C244">
            <v>79.900000000000006</v>
          </cell>
          <cell r="D244">
            <v>-8.8000000000000007</v>
          </cell>
          <cell r="E244">
            <v>99.3</v>
          </cell>
          <cell r="F244">
            <v>-8.1</v>
          </cell>
          <cell r="G244">
            <v>100.2</v>
          </cell>
          <cell r="H244">
            <v>-7</v>
          </cell>
          <cell r="I244">
            <v>101.5</v>
          </cell>
          <cell r="J244">
            <v>6.8</v>
          </cell>
          <cell r="K244">
            <v>102.3</v>
          </cell>
          <cell r="L244">
            <v>7.7</v>
          </cell>
          <cell r="M244">
            <v>82.8</v>
          </cell>
          <cell r="N244">
            <v>-12.7</v>
          </cell>
          <cell r="O244">
            <v>90.7</v>
          </cell>
          <cell r="P244">
            <v>-14.5</v>
          </cell>
          <cell r="Q244" t="str">
            <v>-</v>
          </cell>
          <cell r="R244" t="str">
            <v>-</v>
          </cell>
          <cell r="S244">
            <v>1.54</v>
          </cell>
          <cell r="T244">
            <v>0.75</v>
          </cell>
          <cell r="U244">
            <v>1.84</v>
          </cell>
          <cell r="V244">
            <v>0.82</v>
          </cell>
          <cell r="W244">
            <v>75.7</v>
          </cell>
          <cell r="X244">
            <v>-12</v>
          </cell>
          <cell r="Y244">
            <v>94</v>
          </cell>
          <cell r="Z244">
            <v>-11.4</v>
          </cell>
          <cell r="AA244">
            <v>79.8</v>
          </cell>
          <cell r="AB244">
            <v>-31.2</v>
          </cell>
          <cell r="AC244">
            <v>8.1999999999999993</v>
          </cell>
          <cell r="AD244">
            <v>-31.1</v>
          </cell>
        </row>
        <row r="245">
          <cell r="B245" t="str">
            <v>職業紹介・派遣業</v>
          </cell>
          <cell r="C245">
            <v>114.9</v>
          </cell>
          <cell r="D245">
            <v>12.4</v>
          </cell>
          <cell r="E245">
            <v>108.8</v>
          </cell>
          <cell r="F245">
            <v>8.8000000000000007</v>
          </cell>
          <cell r="G245">
            <v>108</v>
          </cell>
          <cell r="H245">
            <v>5.5</v>
          </cell>
          <cell r="I245">
            <v>109</v>
          </cell>
          <cell r="J245">
            <v>10</v>
          </cell>
          <cell r="K245">
            <v>108.8</v>
          </cell>
          <cell r="L245">
            <v>7.9</v>
          </cell>
          <cell r="M245">
            <v>111.6</v>
          </cell>
          <cell r="N245">
            <v>51.4</v>
          </cell>
          <cell r="O245">
            <v>122.3</v>
          </cell>
          <cell r="P245">
            <v>-5.0999999999999996</v>
          </cell>
          <cell r="Q245" t="str">
            <v>-</v>
          </cell>
          <cell r="R245" t="str">
            <v>-</v>
          </cell>
          <cell r="S245">
            <v>4.09</v>
          </cell>
          <cell r="T245">
            <v>-5.88</v>
          </cell>
          <cell r="U245">
            <v>4.2699999999999996</v>
          </cell>
          <cell r="V245">
            <v>-2.68</v>
          </cell>
          <cell r="W245">
            <v>108.8</v>
          </cell>
          <cell r="X245">
            <v>8.5</v>
          </cell>
          <cell r="Y245">
            <v>103</v>
          </cell>
          <cell r="Z245">
            <v>5</v>
          </cell>
          <cell r="AA245">
            <v>116.3</v>
          </cell>
          <cell r="AB245">
            <v>50.6</v>
          </cell>
          <cell r="AC245">
            <v>312.3</v>
          </cell>
          <cell r="AD245">
            <v>81.599999999999994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100.3</v>
          </cell>
          <cell r="D247">
            <v>-9.4</v>
          </cell>
          <cell r="E247">
            <v>99.5</v>
          </cell>
          <cell r="F247">
            <v>-1.1000000000000001</v>
          </cell>
          <cell r="G247">
            <v>98.5</v>
          </cell>
          <cell r="H247">
            <v>-0.4</v>
          </cell>
          <cell r="I247">
            <v>101.7</v>
          </cell>
          <cell r="J247">
            <v>-1.5</v>
          </cell>
          <cell r="K247">
            <v>100.7</v>
          </cell>
          <cell r="L247">
            <v>-1.1000000000000001</v>
          </cell>
          <cell r="M247">
            <v>117.1</v>
          </cell>
          <cell r="N247">
            <v>-6.8</v>
          </cell>
          <cell r="O247">
            <v>92.6</v>
          </cell>
          <cell r="P247">
            <v>-6.8</v>
          </cell>
          <cell r="Q247" t="str">
            <v>-</v>
          </cell>
          <cell r="R247" t="str">
            <v>-</v>
          </cell>
          <cell r="S247">
            <v>2.64</v>
          </cell>
          <cell r="T247">
            <v>1.1399999999999999</v>
          </cell>
          <cell r="U247">
            <v>1.68</v>
          </cell>
          <cell r="V247">
            <v>0</v>
          </cell>
          <cell r="W247">
            <v>95</v>
          </cell>
          <cell r="X247">
            <v>-12.5</v>
          </cell>
          <cell r="Y247">
            <v>94.2</v>
          </cell>
          <cell r="Z247">
            <v>-4.5999999999999996</v>
          </cell>
          <cell r="AA247">
            <v>111.5</v>
          </cell>
          <cell r="AB247">
            <v>-7.3</v>
          </cell>
          <cell r="AC247">
            <v>105.4</v>
          </cell>
          <cell r="AD247">
            <v>-38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103.1</v>
          </cell>
          <cell r="D262">
            <v>1.5</v>
          </cell>
          <cell r="E262">
            <v>102.4</v>
          </cell>
          <cell r="F262">
            <v>0.4</v>
          </cell>
          <cell r="G262">
            <v>102.7</v>
          </cell>
          <cell r="H262">
            <v>2.5</v>
          </cell>
          <cell r="I262">
            <v>98.5</v>
          </cell>
          <cell r="J262">
            <v>-4.2</v>
          </cell>
          <cell r="K262">
            <v>99.1</v>
          </cell>
          <cell r="L262">
            <v>-3.4</v>
          </cell>
          <cell r="M262">
            <v>77.3</v>
          </cell>
          <cell r="N262">
            <v>-32</v>
          </cell>
          <cell r="O262">
            <v>104</v>
          </cell>
          <cell r="P262">
            <v>4.5999999999999996</v>
          </cell>
          <cell r="Q262" t="str">
            <v>-</v>
          </cell>
          <cell r="R262" t="str">
            <v>-</v>
          </cell>
          <cell r="S262">
            <v>3.72</v>
          </cell>
          <cell r="T262">
            <v>0.96</v>
          </cell>
          <cell r="U262">
            <v>2.1800000000000002</v>
          </cell>
          <cell r="V262">
            <v>-0.22</v>
          </cell>
          <cell r="W262">
            <v>97.6</v>
          </cell>
          <cell r="X262">
            <v>-2.1</v>
          </cell>
          <cell r="Y262">
            <v>97</v>
          </cell>
          <cell r="Z262">
            <v>-3.1</v>
          </cell>
          <cell r="AA262">
            <v>88.9</v>
          </cell>
          <cell r="AB262">
            <v>-48.9</v>
          </cell>
          <cell r="AC262">
            <v>121</v>
          </cell>
          <cell r="AD262">
            <v>30.5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95.7</v>
          </cell>
          <cell r="D264">
            <v>-36.4</v>
          </cell>
          <cell r="E264">
            <v>97.3</v>
          </cell>
          <cell r="F264">
            <v>-36.4</v>
          </cell>
          <cell r="G264">
            <v>94</v>
          </cell>
          <cell r="H264">
            <v>-33.700000000000003</v>
          </cell>
          <cell r="I264">
            <v>102.5</v>
          </cell>
          <cell r="J264">
            <v>-25.7</v>
          </cell>
          <cell r="K264">
            <v>101.1</v>
          </cell>
          <cell r="L264">
            <v>-22.6</v>
          </cell>
          <cell r="M264">
            <v>244.4</v>
          </cell>
          <cell r="N264">
            <v>-73.2</v>
          </cell>
          <cell r="O264">
            <v>48.3</v>
          </cell>
          <cell r="P264">
            <v>3.4</v>
          </cell>
          <cell r="Q264" t="str">
            <v>-</v>
          </cell>
          <cell r="R264" t="str">
            <v>-</v>
          </cell>
          <cell r="S264">
            <v>1.53</v>
          </cell>
          <cell r="T264">
            <v>1.53</v>
          </cell>
          <cell r="U264">
            <v>5.34</v>
          </cell>
          <cell r="V264">
            <v>5.34</v>
          </cell>
          <cell r="W264">
            <v>90.6</v>
          </cell>
          <cell r="X264">
            <v>-38.700000000000003</v>
          </cell>
          <cell r="Y264">
            <v>92.1</v>
          </cell>
          <cell r="Z264">
            <v>-38.6</v>
          </cell>
          <cell r="AA264">
            <v>426.6</v>
          </cell>
          <cell r="AB264">
            <v>-67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103.9</v>
          </cell>
          <cell r="D265">
            <v>-8.3000000000000007</v>
          </cell>
          <cell r="E265">
            <v>100.3</v>
          </cell>
          <cell r="F265">
            <v>-7.1</v>
          </cell>
          <cell r="G265">
            <v>100.6</v>
          </cell>
          <cell r="H265">
            <v>-5.7</v>
          </cell>
          <cell r="I265">
            <v>94.4</v>
          </cell>
          <cell r="J265">
            <v>-8.4</v>
          </cell>
          <cell r="K265">
            <v>96</v>
          </cell>
          <cell r="L265">
            <v>-6.9</v>
          </cell>
          <cell r="M265">
            <v>57.7</v>
          </cell>
          <cell r="N265">
            <v>-43.4</v>
          </cell>
          <cell r="O265">
            <v>81.2</v>
          </cell>
          <cell r="P265">
            <v>0.7</v>
          </cell>
          <cell r="Q265" t="str">
            <v>-</v>
          </cell>
          <cell r="R265" t="str">
            <v>-</v>
          </cell>
          <cell r="S265">
            <v>2.44</v>
          </cell>
          <cell r="T265">
            <v>-0.97</v>
          </cell>
          <cell r="U265">
            <v>1.81</v>
          </cell>
          <cell r="V265">
            <v>-0.45</v>
          </cell>
          <cell r="W265">
            <v>98.4</v>
          </cell>
          <cell r="X265">
            <v>-11.5</v>
          </cell>
          <cell r="Y265">
            <v>95</v>
          </cell>
          <cell r="Z265">
            <v>-10.4</v>
          </cell>
          <cell r="AA265">
            <v>92.1</v>
          </cell>
          <cell r="AB265">
            <v>-38.6</v>
          </cell>
          <cell r="AC265">
            <v>197.9</v>
          </cell>
          <cell r="AD265">
            <v>-21.4</v>
          </cell>
        </row>
        <row r="266">
          <cell r="B266" t="str">
            <v>電気・ガス・熱供給・水道業</v>
          </cell>
          <cell r="C266">
            <v>75.099999999999994</v>
          </cell>
          <cell r="D266">
            <v>-13.5</v>
          </cell>
          <cell r="E266">
            <v>83</v>
          </cell>
          <cell r="F266">
            <v>-13.5</v>
          </cell>
          <cell r="G266">
            <v>81.3</v>
          </cell>
          <cell r="H266">
            <v>-15.4</v>
          </cell>
          <cell r="I266">
            <v>93.8</v>
          </cell>
          <cell r="J266">
            <v>-2.2999999999999998</v>
          </cell>
          <cell r="K266">
            <v>94.1</v>
          </cell>
          <cell r="L266">
            <v>-1.9</v>
          </cell>
          <cell r="M266">
            <v>25</v>
          </cell>
          <cell r="N266">
            <v>-80</v>
          </cell>
          <cell r="O266">
            <v>70.5</v>
          </cell>
          <cell r="P266">
            <v>-25.9</v>
          </cell>
          <cell r="Q266" t="str">
            <v>-</v>
          </cell>
          <cell r="R266" t="str">
            <v>-</v>
          </cell>
          <cell r="S266">
            <v>1.27</v>
          </cell>
          <cell r="T266">
            <v>1.27</v>
          </cell>
          <cell r="U266">
            <v>1.27</v>
          </cell>
          <cell r="V266">
            <v>-0.11</v>
          </cell>
          <cell r="W266">
            <v>71.099999999999994</v>
          </cell>
          <cell r="X266">
            <v>-16.5</v>
          </cell>
          <cell r="Y266">
            <v>78.599999999999994</v>
          </cell>
          <cell r="Z266">
            <v>-16.600000000000001</v>
          </cell>
          <cell r="AA266">
            <v>467.8</v>
          </cell>
          <cell r="AB266">
            <v>738.4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121.3</v>
          </cell>
          <cell r="D267">
            <v>13.7</v>
          </cell>
          <cell r="E267">
            <v>114</v>
          </cell>
          <cell r="F267">
            <v>6.5</v>
          </cell>
          <cell r="G267">
            <v>116.5</v>
          </cell>
          <cell r="H267">
            <v>21.4</v>
          </cell>
          <cell r="I267">
            <v>115</v>
          </cell>
          <cell r="J267">
            <v>17.7</v>
          </cell>
          <cell r="K267">
            <v>116.5</v>
          </cell>
          <cell r="L267">
            <v>29.9</v>
          </cell>
          <cell r="M267">
            <v>21.4</v>
          </cell>
          <cell r="N267">
            <v>-96.5</v>
          </cell>
          <cell r="O267">
            <v>9.6</v>
          </cell>
          <cell r="P267">
            <v>-28.4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1.79</v>
          </cell>
          <cell r="V267">
            <v>1.79</v>
          </cell>
          <cell r="W267">
            <v>114.9</v>
          </cell>
          <cell r="X267">
            <v>9.6999999999999993</v>
          </cell>
          <cell r="Y267">
            <v>108</v>
          </cell>
          <cell r="Z267">
            <v>2.9</v>
          </cell>
          <cell r="AA267">
            <v>15.2</v>
          </cell>
          <cell r="AB267">
            <v>-97.2</v>
          </cell>
          <cell r="AC267">
            <v>152.9</v>
          </cell>
          <cell r="AD267">
            <v>388.5</v>
          </cell>
        </row>
        <row r="268">
          <cell r="B268" t="str">
            <v>運輸業，郵便業</v>
          </cell>
          <cell r="C268">
            <v>86</v>
          </cell>
          <cell r="D268">
            <v>9</v>
          </cell>
          <cell r="E268">
            <v>85.6</v>
          </cell>
          <cell r="F268">
            <v>18.100000000000001</v>
          </cell>
          <cell r="G268">
            <v>92.7</v>
          </cell>
          <cell r="H268">
            <v>18.100000000000001</v>
          </cell>
          <cell r="I268">
            <v>64.7</v>
          </cell>
          <cell r="J268">
            <v>-5.5</v>
          </cell>
          <cell r="K268">
            <v>68.099999999999994</v>
          </cell>
          <cell r="L268">
            <v>-3.9</v>
          </cell>
          <cell r="M268">
            <v>0</v>
          </cell>
          <cell r="N268">
            <v>-100</v>
          </cell>
          <cell r="O268">
            <v>80.099999999999994</v>
          </cell>
          <cell r="P268">
            <v>128.9</v>
          </cell>
          <cell r="Q268" t="str">
            <v>-</v>
          </cell>
          <cell r="R268" t="str">
            <v>-</v>
          </cell>
          <cell r="S268">
            <v>0.55000000000000004</v>
          </cell>
          <cell r="T268">
            <v>0.02</v>
          </cell>
          <cell r="U268">
            <v>3.04</v>
          </cell>
          <cell r="V268">
            <v>-24.02</v>
          </cell>
          <cell r="W268">
            <v>81.400000000000006</v>
          </cell>
          <cell r="X268">
            <v>5.2</v>
          </cell>
          <cell r="Y268">
            <v>81.099999999999994</v>
          </cell>
          <cell r="Z268">
            <v>14.1</v>
          </cell>
          <cell r="AA268">
            <v>0</v>
          </cell>
          <cell r="AB268">
            <v>0</v>
          </cell>
          <cell r="AC268">
            <v>49.2</v>
          </cell>
          <cell r="AD268">
            <v>-67.7</v>
          </cell>
        </row>
        <row r="269">
          <cell r="B269" t="str">
            <v>卸売業，小売業</v>
          </cell>
          <cell r="C269">
            <v>114.2</v>
          </cell>
          <cell r="D269">
            <v>13.9</v>
          </cell>
          <cell r="E269">
            <v>107.6</v>
          </cell>
          <cell r="F269">
            <v>13</v>
          </cell>
          <cell r="G269">
            <v>107.9</v>
          </cell>
          <cell r="H269">
            <v>12.7</v>
          </cell>
          <cell r="I269">
            <v>95.3</v>
          </cell>
          <cell r="J269">
            <v>3.6</v>
          </cell>
          <cell r="K269">
            <v>95.6</v>
          </cell>
          <cell r="L269">
            <v>4.0999999999999996</v>
          </cell>
          <cell r="M269">
            <v>85</v>
          </cell>
          <cell r="N269">
            <v>-19</v>
          </cell>
          <cell r="O269">
            <v>132.1</v>
          </cell>
          <cell r="P269">
            <v>-3.1</v>
          </cell>
          <cell r="Q269" t="str">
            <v>-</v>
          </cell>
          <cell r="R269" t="str">
            <v>-</v>
          </cell>
          <cell r="S269">
            <v>2.98</v>
          </cell>
          <cell r="T269">
            <v>1.21</v>
          </cell>
          <cell r="U269">
            <v>1.07</v>
          </cell>
          <cell r="V269">
            <v>-0.37</v>
          </cell>
          <cell r="W269">
            <v>108.1</v>
          </cell>
          <cell r="X269">
            <v>9.9</v>
          </cell>
          <cell r="Y269">
            <v>101.9</v>
          </cell>
          <cell r="Z269">
            <v>9.1</v>
          </cell>
          <cell r="AA269">
            <v>86.5</v>
          </cell>
          <cell r="AB269">
            <v>36.4</v>
          </cell>
          <cell r="AC269">
            <v>496.4</v>
          </cell>
          <cell r="AD269">
            <v>26.7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146.30000000000001</v>
          </cell>
          <cell r="D271">
            <v>26.4</v>
          </cell>
          <cell r="E271">
            <v>135.30000000000001</v>
          </cell>
          <cell r="F271">
            <v>23.3</v>
          </cell>
          <cell r="G271">
            <v>139.9</v>
          </cell>
          <cell r="H271">
            <v>26</v>
          </cell>
          <cell r="I271">
            <v>95.1</v>
          </cell>
          <cell r="J271">
            <v>-0.2</v>
          </cell>
          <cell r="K271">
            <v>97.5</v>
          </cell>
          <cell r="L271">
            <v>1.6</v>
          </cell>
          <cell r="M271">
            <v>0</v>
          </cell>
          <cell r="N271">
            <v>-100</v>
          </cell>
          <cell r="O271">
            <v>88.5</v>
          </cell>
          <cell r="P271">
            <v>-24</v>
          </cell>
          <cell r="Q271" t="str">
            <v>-</v>
          </cell>
          <cell r="R271" t="str">
            <v>-</v>
          </cell>
          <cell r="S271">
            <v>12.5</v>
          </cell>
          <cell r="T271">
            <v>8.4499999999999993</v>
          </cell>
          <cell r="U271">
            <v>0</v>
          </cell>
          <cell r="V271">
            <v>0</v>
          </cell>
          <cell r="W271">
            <v>138.5</v>
          </cell>
          <cell r="X271">
            <v>22</v>
          </cell>
          <cell r="Y271">
            <v>128.1</v>
          </cell>
          <cell r="Z271">
            <v>18.899999999999999</v>
          </cell>
          <cell r="AA271">
            <v>0.4</v>
          </cell>
          <cell r="AB271">
            <v>-99.5</v>
          </cell>
          <cell r="AC271">
            <v>444.1</v>
          </cell>
          <cell r="AD271">
            <v>75.5</v>
          </cell>
        </row>
        <row r="272">
          <cell r="B272" t="str">
            <v>学術研究，専門・技術サービス業</v>
          </cell>
          <cell r="C272">
            <v>61.1</v>
          </cell>
          <cell r="D272">
            <v>-47.6</v>
          </cell>
          <cell r="E272">
            <v>65.7</v>
          </cell>
          <cell r="F272">
            <v>-46.4</v>
          </cell>
          <cell r="G272">
            <v>68.599999999999994</v>
          </cell>
          <cell r="H272">
            <v>-44.4</v>
          </cell>
          <cell r="I272">
            <v>70.8</v>
          </cell>
          <cell r="J272">
            <v>-34.700000000000003</v>
          </cell>
          <cell r="K272">
            <v>74.900000000000006</v>
          </cell>
          <cell r="L272">
            <v>-28.6</v>
          </cell>
          <cell r="M272">
            <v>0</v>
          </cell>
          <cell r="N272">
            <v>-100</v>
          </cell>
          <cell r="O272">
            <v>25.7</v>
          </cell>
          <cell r="P272">
            <v>-55</v>
          </cell>
          <cell r="Q272" t="str">
            <v>-</v>
          </cell>
          <cell r="R272" t="str">
            <v>-</v>
          </cell>
          <cell r="S272">
            <v>1.05</v>
          </cell>
          <cell r="T272">
            <v>0.56999999999999995</v>
          </cell>
          <cell r="U272">
            <v>1.05</v>
          </cell>
          <cell r="V272">
            <v>0.56999999999999995</v>
          </cell>
          <cell r="W272">
            <v>57.9</v>
          </cell>
          <cell r="X272">
            <v>-49.4</v>
          </cell>
          <cell r="Y272">
            <v>62.2</v>
          </cell>
          <cell r="Z272">
            <v>-48.3</v>
          </cell>
          <cell r="AA272">
            <v>0</v>
          </cell>
          <cell r="AB272">
            <v>-100</v>
          </cell>
          <cell r="AC272">
            <v>0</v>
          </cell>
          <cell r="AD272">
            <v>-100</v>
          </cell>
        </row>
        <row r="273">
          <cell r="B273" t="str">
            <v>宿泊業，飲食サービス業</v>
          </cell>
          <cell r="C273">
            <v>107.7</v>
          </cell>
          <cell r="D273">
            <v>-1.8</v>
          </cell>
          <cell r="E273">
            <v>103.9</v>
          </cell>
          <cell r="F273">
            <v>-5.4</v>
          </cell>
          <cell r="G273">
            <v>102.6</v>
          </cell>
          <cell r="H273">
            <v>-5.6</v>
          </cell>
          <cell r="I273">
            <v>100.9</v>
          </cell>
          <cell r="J273">
            <v>-8.8000000000000007</v>
          </cell>
          <cell r="K273">
            <v>99.5</v>
          </cell>
          <cell r="L273">
            <v>-8.4</v>
          </cell>
          <cell r="M273">
            <v>184.6</v>
          </cell>
          <cell r="N273">
            <v>-20</v>
          </cell>
          <cell r="O273">
            <v>110.1</v>
          </cell>
          <cell r="P273">
            <v>7.5</v>
          </cell>
          <cell r="Q273" t="str">
            <v>-</v>
          </cell>
          <cell r="R273" t="str">
            <v>-</v>
          </cell>
          <cell r="S273">
            <v>4.4800000000000004</v>
          </cell>
          <cell r="T273">
            <v>-0.1</v>
          </cell>
          <cell r="U273">
            <v>2.35</v>
          </cell>
          <cell r="V273">
            <v>1.1200000000000001</v>
          </cell>
          <cell r="W273">
            <v>102</v>
          </cell>
          <cell r="X273">
            <v>-5.3</v>
          </cell>
          <cell r="Y273">
            <v>98.4</v>
          </cell>
          <cell r="Z273">
            <v>-8.6999999999999993</v>
          </cell>
          <cell r="AA273">
            <v>176.9</v>
          </cell>
          <cell r="AB273">
            <v>1.7</v>
          </cell>
          <cell r="AC273">
            <v>408.7</v>
          </cell>
          <cell r="AD273">
            <v>0</v>
          </cell>
        </row>
        <row r="274">
          <cell r="B274" t="str">
            <v>生活関連サービス業，娯楽業</v>
          </cell>
          <cell r="C274">
            <v>86.2</v>
          </cell>
          <cell r="D274">
            <v>-8.1</v>
          </cell>
          <cell r="E274">
            <v>86.3</v>
          </cell>
          <cell r="F274">
            <v>-8</v>
          </cell>
          <cell r="G274">
            <v>89.9</v>
          </cell>
          <cell r="H274">
            <v>-8.6</v>
          </cell>
          <cell r="I274">
            <v>90.7</v>
          </cell>
          <cell r="J274">
            <v>-18.100000000000001</v>
          </cell>
          <cell r="K274">
            <v>85.9</v>
          </cell>
          <cell r="L274">
            <v>-20.6</v>
          </cell>
          <cell r="M274">
            <v>1133.3</v>
          </cell>
          <cell r="N274">
            <v>70</v>
          </cell>
          <cell r="O274">
            <v>48</v>
          </cell>
          <cell r="P274">
            <v>-8.6999999999999993</v>
          </cell>
          <cell r="Q274" t="str">
            <v>-</v>
          </cell>
          <cell r="R274" t="str">
            <v>-</v>
          </cell>
          <cell r="S274">
            <v>26.79</v>
          </cell>
          <cell r="T274">
            <v>22.74</v>
          </cell>
          <cell r="U274">
            <v>11.13</v>
          </cell>
          <cell r="V274">
            <v>6.13</v>
          </cell>
          <cell r="W274">
            <v>81.599999999999994</v>
          </cell>
          <cell r="X274">
            <v>-11.4</v>
          </cell>
          <cell r="Y274">
            <v>81.7</v>
          </cell>
          <cell r="Z274">
            <v>-11.3</v>
          </cell>
          <cell r="AA274">
            <v>22.5</v>
          </cell>
          <cell r="AB274">
            <v>50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138.1</v>
          </cell>
          <cell r="D275">
            <v>4.5</v>
          </cell>
          <cell r="E275">
            <v>141.4</v>
          </cell>
          <cell r="F275">
            <v>4.4000000000000004</v>
          </cell>
          <cell r="G275">
            <v>142</v>
          </cell>
          <cell r="H275">
            <v>4.5999999999999996</v>
          </cell>
          <cell r="I275">
            <v>154.69999999999999</v>
          </cell>
          <cell r="J275">
            <v>-9.5</v>
          </cell>
          <cell r="K275">
            <v>156</v>
          </cell>
          <cell r="L275">
            <v>-9.5</v>
          </cell>
          <cell r="M275">
            <v>60</v>
          </cell>
          <cell r="N275">
            <v>-25</v>
          </cell>
          <cell r="O275">
            <v>100.6</v>
          </cell>
          <cell r="P275">
            <v>14.7</v>
          </cell>
          <cell r="Q275" t="str">
            <v>-</v>
          </cell>
          <cell r="R275" t="str">
            <v>-</v>
          </cell>
          <cell r="S275">
            <v>0.44</v>
          </cell>
          <cell r="T275">
            <v>-0.02</v>
          </cell>
          <cell r="U275">
            <v>0.34</v>
          </cell>
          <cell r="V275">
            <v>-0.16</v>
          </cell>
          <cell r="W275">
            <v>130.80000000000001</v>
          </cell>
          <cell r="X275">
            <v>0.8</v>
          </cell>
          <cell r="Y275">
            <v>133.9</v>
          </cell>
          <cell r="Z275">
            <v>0.8</v>
          </cell>
          <cell r="AA275">
            <v>54.2</v>
          </cell>
          <cell r="AB275">
            <v>-32.799999999999997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82.5</v>
          </cell>
          <cell r="D276">
            <v>-1.6</v>
          </cell>
          <cell r="E276">
            <v>87.7</v>
          </cell>
          <cell r="F276">
            <v>-3.3</v>
          </cell>
          <cell r="G276">
            <v>86.6</v>
          </cell>
          <cell r="H276">
            <v>3.1</v>
          </cell>
          <cell r="I276">
            <v>97.6</v>
          </cell>
          <cell r="J276">
            <v>-3</v>
          </cell>
          <cell r="K276">
            <v>97.3</v>
          </cell>
          <cell r="L276">
            <v>-2.6</v>
          </cell>
          <cell r="M276">
            <v>130</v>
          </cell>
          <cell r="N276">
            <v>-23.5</v>
          </cell>
          <cell r="O276">
            <v>110.4</v>
          </cell>
          <cell r="P276">
            <v>10.6</v>
          </cell>
          <cell r="Q276" t="str">
            <v>-</v>
          </cell>
          <cell r="R276" t="str">
            <v>-</v>
          </cell>
          <cell r="S276">
            <v>1.81</v>
          </cell>
          <cell r="T276">
            <v>0.1</v>
          </cell>
          <cell r="U276">
            <v>2.0099999999999998</v>
          </cell>
          <cell r="V276">
            <v>-0.53</v>
          </cell>
          <cell r="W276">
            <v>78.099999999999994</v>
          </cell>
          <cell r="X276">
            <v>-5</v>
          </cell>
          <cell r="Y276">
            <v>83</v>
          </cell>
          <cell r="Z276">
            <v>-6.7</v>
          </cell>
          <cell r="AA276">
            <v>155.4</v>
          </cell>
          <cell r="AB276">
            <v>-67.7</v>
          </cell>
          <cell r="AC276">
            <v>25.4</v>
          </cell>
          <cell r="AD276">
            <v>206</v>
          </cell>
        </row>
        <row r="277">
          <cell r="B277" t="str">
            <v>複合サービス事業</v>
          </cell>
          <cell r="C277">
            <v>94.5</v>
          </cell>
          <cell r="D277">
            <v>-13.8</v>
          </cell>
          <cell r="E277">
            <v>86</v>
          </cell>
          <cell r="F277">
            <v>-11.3</v>
          </cell>
          <cell r="G277">
            <v>90.2</v>
          </cell>
          <cell r="H277">
            <v>-9.6</v>
          </cell>
          <cell r="I277">
            <v>91</v>
          </cell>
          <cell r="J277">
            <v>-9</v>
          </cell>
          <cell r="K277">
            <v>94.5</v>
          </cell>
          <cell r="L277">
            <v>-7.8</v>
          </cell>
          <cell r="M277">
            <v>8.5</v>
          </cell>
          <cell r="N277">
            <v>-79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-2.42</v>
          </cell>
          <cell r="W277">
            <v>89.5</v>
          </cell>
          <cell r="X277">
            <v>-16.8</v>
          </cell>
          <cell r="Y277">
            <v>81.400000000000006</v>
          </cell>
          <cell r="Z277">
            <v>-14.5</v>
          </cell>
          <cell r="AA277">
            <v>2.5</v>
          </cell>
          <cell r="AB277">
            <v>-94</v>
          </cell>
          <cell r="AC277">
            <v>100.3</v>
          </cell>
          <cell r="AD277">
            <v>-24.7</v>
          </cell>
        </row>
        <row r="278">
          <cell r="B278" t="str">
            <v>サービス業（他に分類されないもの）</v>
          </cell>
          <cell r="C278">
            <v>101.9</v>
          </cell>
          <cell r="D278">
            <v>-6.3</v>
          </cell>
          <cell r="E278">
            <v>103.2</v>
          </cell>
          <cell r="F278">
            <v>-6.4</v>
          </cell>
          <cell r="G278">
            <v>103.9</v>
          </cell>
          <cell r="H278">
            <v>-5.3</v>
          </cell>
          <cell r="I278">
            <v>96.7</v>
          </cell>
          <cell r="J278">
            <v>-7.5</v>
          </cell>
          <cell r="K278">
            <v>97.5</v>
          </cell>
          <cell r="L278">
            <v>-6.5</v>
          </cell>
          <cell r="M278">
            <v>71</v>
          </cell>
          <cell r="N278">
            <v>-33.299999999999997</v>
          </cell>
          <cell r="O278">
            <v>102.1</v>
          </cell>
          <cell r="P278">
            <v>11</v>
          </cell>
          <cell r="Q278" t="str">
            <v>-</v>
          </cell>
          <cell r="R278" t="str">
            <v>-</v>
          </cell>
          <cell r="S278">
            <v>7.38</v>
          </cell>
          <cell r="T278">
            <v>0.68</v>
          </cell>
          <cell r="U278">
            <v>4.59</v>
          </cell>
          <cell r="V278">
            <v>1.1399999999999999</v>
          </cell>
          <cell r="W278">
            <v>96.5</v>
          </cell>
          <cell r="X278">
            <v>-9.6</v>
          </cell>
          <cell r="Y278">
            <v>97.7</v>
          </cell>
          <cell r="Z278">
            <v>-9.6999999999999993</v>
          </cell>
          <cell r="AA278">
            <v>83.7</v>
          </cell>
          <cell r="AB278">
            <v>-33.6</v>
          </cell>
          <cell r="AC278">
            <v>40</v>
          </cell>
          <cell r="AD278">
            <v>15.9</v>
          </cell>
        </row>
        <row r="279">
          <cell r="B279" t="str">
            <v>食料品・たばこ</v>
          </cell>
          <cell r="C279">
            <v>94.2</v>
          </cell>
          <cell r="D279">
            <v>-11</v>
          </cell>
          <cell r="E279">
            <v>91.5</v>
          </cell>
          <cell r="F279">
            <v>-10.3</v>
          </cell>
          <cell r="G279">
            <v>93.6</v>
          </cell>
          <cell r="H279">
            <v>-8.6</v>
          </cell>
          <cell r="I279">
            <v>84</v>
          </cell>
          <cell r="J279">
            <v>-13.8</v>
          </cell>
          <cell r="K279">
            <v>86.3</v>
          </cell>
          <cell r="L279">
            <v>-13.2</v>
          </cell>
          <cell r="M279">
            <v>50.6</v>
          </cell>
          <cell r="N279">
            <v>-25</v>
          </cell>
          <cell r="O279">
            <v>73.400000000000006</v>
          </cell>
          <cell r="P279">
            <v>-24.7</v>
          </cell>
          <cell r="Q279" t="str">
            <v>-</v>
          </cell>
          <cell r="R279" t="str">
            <v>-</v>
          </cell>
          <cell r="S279">
            <v>2.17</v>
          </cell>
          <cell r="T279">
            <v>-1.68</v>
          </cell>
          <cell r="U279">
            <v>1.51</v>
          </cell>
          <cell r="V279">
            <v>-1.0900000000000001</v>
          </cell>
          <cell r="W279">
            <v>89.2</v>
          </cell>
          <cell r="X279">
            <v>-14.1</v>
          </cell>
          <cell r="Y279">
            <v>86.6</v>
          </cell>
          <cell r="Z279">
            <v>-13.5</v>
          </cell>
          <cell r="AA279">
            <v>39.299999999999997</v>
          </cell>
          <cell r="AB279">
            <v>-57.7</v>
          </cell>
          <cell r="AC279">
            <v>99.2</v>
          </cell>
          <cell r="AD279">
            <v>-19.8</v>
          </cell>
        </row>
        <row r="280">
          <cell r="B280" t="str">
            <v>繊維工業</v>
          </cell>
          <cell r="C280">
            <v>130.9</v>
          </cell>
          <cell r="D280">
            <v>25.3</v>
          </cell>
          <cell r="E280">
            <v>135</v>
          </cell>
          <cell r="F280">
            <v>53.1</v>
          </cell>
          <cell r="G280">
            <v>124</v>
          </cell>
          <cell r="H280">
            <v>39.200000000000003</v>
          </cell>
          <cell r="I280">
            <v>126.8</v>
          </cell>
          <cell r="J280">
            <v>61.1</v>
          </cell>
          <cell r="K280">
            <v>125.1</v>
          </cell>
          <cell r="L280">
            <v>57.8</v>
          </cell>
          <cell r="M280">
            <v>300</v>
          </cell>
          <cell r="N280">
            <v>1400</v>
          </cell>
          <cell r="O280">
            <v>192.7</v>
          </cell>
          <cell r="P280">
            <v>330.1</v>
          </cell>
          <cell r="Q280" t="str">
            <v>-</v>
          </cell>
          <cell r="R280" t="str">
            <v>-</v>
          </cell>
          <cell r="S280">
            <v>1.67</v>
          </cell>
          <cell r="T280">
            <v>1.67</v>
          </cell>
          <cell r="U280">
            <v>1.1100000000000001</v>
          </cell>
          <cell r="V280">
            <v>-2.2599999999999998</v>
          </cell>
          <cell r="W280">
            <v>124</v>
          </cell>
          <cell r="X280">
            <v>20.9</v>
          </cell>
          <cell r="Y280">
            <v>127.8</v>
          </cell>
          <cell r="Z280">
            <v>47.6</v>
          </cell>
          <cell r="AA280">
            <v>898.2</v>
          </cell>
          <cell r="AB280">
            <v>5513.8</v>
          </cell>
          <cell r="AC280">
            <v>7.7</v>
          </cell>
          <cell r="AD280">
            <v>-95.6</v>
          </cell>
        </row>
        <row r="281">
          <cell r="B281" t="str">
            <v>木材・木製品</v>
          </cell>
          <cell r="C281">
            <v>148.6</v>
          </cell>
          <cell r="D281">
            <v>-29.3</v>
          </cell>
          <cell r="E281">
            <v>154.6</v>
          </cell>
          <cell r="F281">
            <v>-23.2</v>
          </cell>
          <cell r="G281">
            <v>153.30000000000001</v>
          </cell>
          <cell r="H281">
            <v>-25.9</v>
          </cell>
          <cell r="I281">
            <v>128.1</v>
          </cell>
          <cell r="J281">
            <v>-6.8</v>
          </cell>
          <cell r="K281">
            <v>130.6</v>
          </cell>
          <cell r="L281">
            <v>-6</v>
          </cell>
          <cell r="M281">
            <v>7.1</v>
          </cell>
          <cell r="N281">
            <v>-89</v>
          </cell>
          <cell r="O281">
            <v>85.1</v>
          </cell>
          <cell r="P281">
            <v>114.9</v>
          </cell>
          <cell r="Q281" t="str">
            <v>-</v>
          </cell>
          <cell r="R281" t="str">
            <v>-</v>
          </cell>
          <cell r="S281">
            <v>0</v>
          </cell>
          <cell r="T281">
            <v>0</v>
          </cell>
          <cell r="U281">
            <v>3.68</v>
          </cell>
          <cell r="V281">
            <v>3.68</v>
          </cell>
          <cell r="W281">
            <v>140.69999999999999</v>
          </cell>
          <cell r="X281">
            <v>-31.8</v>
          </cell>
          <cell r="Y281">
            <v>146.4</v>
          </cell>
          <cell r="Z281">
            <v>-25.9</v>
          </cell>
          <cell r="AA281">
            <v>202</v>
          </cell>
          <cell r="AB281">
            <v>0</v>
          </cell>
          <cell r="AC281">
            <v>1.4</v>
          </cell>
          <cell r="AD281">
            <v>-99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48.1</v>
          </cell>
          <cell r="D284">
            <v>-8.9</v>
          </cell>
          <cell r="E284">
            <v>56</v>
          </cell>
          <cell r="F284">
            <v>-11.1</v>
          </cell>
          <cell r="G284">
            <v>57.8</v>
          </cell>
          <cell r="H284">
            <v>-10.7</v>
          </cell>
          <cell r="I284">
            <v>54.4</v>
          </cell>
          <cell r="J284">
            <v>-18.2</v>
          </cell>
          <cell r="K284">
            <v>56.1</v>
          </cell>
          <cell r="L284">
            <v>-17.7</v>
          </cell>
          <cell r="M284">
            <v>0</v>
          </cell>
          <cell r="N284">
            <v>-100</v>
          </cell>
          <cell r="O284">
            <v>204.7</v>
          </cell>
          <cell r="P284">
            <v>13.9</v>
          </cell>
          <cell r="Q284" t="str">
            <v>-</v>
          </cell>
          <cell r="R284" t="str">
            <v>-</v>
          </cell>
          <cell r="S284">
            <v>1.53</v>
          </cell>
          <cell r="T284">
            <v>0.65</v>
          </cell>
          <cell r="U284">
            <v>1.53</v>
          </cell>
          <cell r="V284">
            <v>-2.86</v>
          </cell>
          <cell r="W284">
            <v>45.5</v>
          </cell>
          <cell r="X284">
            <v>-12.2</v>
          </cell>
          <cell r="Y284">
            <v>53</v>
          </cell>
          <cell r="Z284">
            <v>-14.2</v>
          </cell>
          <cell r="AA284">
            <v>1.4</v>
          </cell>
          <cell r="AB284">
            <v>-89.1</v>
          </cell>
          <cell r="AC284">
            <v>1.3</v>
          </cell>
          <cell r="AD284">
            <v>0</v>
          </cell>
        </row>
        <row r="285">
          <cell r="B285" t="str">
            <v>化学、石油・石炭</v>
          </cell>
          <cell r="C285">
            <v>112.1</v>
          </cell>
          <cell r="D285">
            <v>86.8</v>
          </cell>
          <cell r="E285">
            <v>122.7</v>
          </cell>
          <cell r="F285">
            <v>114.9</v>
          </cell>
          <cell r="G285">
            <v>126</v>
          </cell>
          <cell r="H285">
            <v>116.9</v>
          </cell>
          <cell r="I285">
            <v>128.1</v>
          </cell>
          <cell r="J285">
            <v>48.1</v>
          </cell>
          <cell r="K285">
            <v>129.1</v>
          </cell>
          <cell r="L285">
            <v>49.9</v>
          </cell>
          <cell r="M285">
            <v>40</v>
          </cell>
          <cell r="N285">
            <v>-57.1</v>
          </cell>
          <cell r="O285">
            <v>143.6</v>
          </cell>
          <cell r="P285">
            <v>51.3</v>
          </cell>
          <cell r="Q285" t="str">
            <v>-</v>
          </cell>
          <cell r="R285" t="str">
            <v>-</v>
          </cell>
          <cell r="S285">
            <v>34.15</v>
          </cell>
          <cell r="T285">
            <v>34.15</v>
          </cell>
          <cell r="U285">
            <v>0</v>
          </cell>
          <cell r="V285">
            <v>0</v>
          </cell>
          <cell r="W285">
            <v>106.2</v>
          </cell>
          <cell r="X285">
            <v>80.3</v>
          </cell>
          <cell r="Y285">
            <v>116.2</v>
          </cell>
          <cell r="Z285">
            <v>107.5</v>
          </cell>
          <cell r="AA285">
            <v>55.7</v>
          </cell>
          <cell r="AB285">
            <v>51.8</v>
          </cell>
          <cell r="AC285">
            <v>6</v>
          </cell>
          <cell r="AD285">
            <v>-63.6</v>
          </cell>
        </row>
        <row r="286">
          <cell r="B286" t="str">
            <v>プラスチック製品</v>
          </cell>
          <cell r="C286">
            <v>138.4</v>
          </cell>
          <cell r="D286">
            <v>-40.4</v>
          </cell>
          <cell r="E286">
            <v>138.69999999999999</v>
          </cell>
          <cell r="F286">
            <v>-25.2</v>
          </cell>
          <cell r="G286">
            <v>138.19999999999999</v>
          </cell>
          <cell r="H286">
            <v>-18.600000000000001</v>
          </cell>
          <cell r="I286">
            <v>161.19999999999999</v>
          </cell>
          <cell r="J286">
            <v>-10.7</v>
          </cell>
          <cell r="K286">
            <v>161.4</v>
          </cell>
          <cell r="L286">
            <v>-5.7</v>
          </cell>
          <cell r="M286">
            <v>100</v>
          </cell>
          <cell r="N286">
            <v>-92.3</v>
          </cell>
          <cell r="O286">
            <v>452.2</v>
          </cell>
          <cell r="P286">
            <v>494.2</v>
          </cell>
          <cell r="Q286" t="str">
            <v>-</v>
          </cell>
          <cell r="R286" t="str">
            <v>-</v>
          </cell>
          <cell r="S286">
            <v>1.71</v>
          </cell>
          <cell r="T286">
            <v>1.71</v>
          </cell>
          <cell r="U286">
            <v>0</v>
          </cell>
          <cell r="V286">
            <v>0</v>
          </cell>
          <cell r="W286">
            <v>131.1</v>
          </cell>
          <cell r="X286">
            <v>-42.5</v>
          </cell>
          <cell r="Y286">
            <v>131.30000000000001</v>
          </cell>
          <cell r="Z286">
            <v>-27.8</v>
          </cell>
          <cell r="AA286">
            <v>184.9</v>
          </cell>
          <cell r="AB286">
            <v>-91.6</v>
          </cell>
          <cell r="AC286">
            <v>33.5</v>
          </cell>
          <cell r="AD286">
            <v>-86.1</v>
          </cell>
        </row>
        <row r="287">
          <cell r="B287" t="str">
            <v>ゴム製品</v>
          </cell>
          <cell r="C287">
            <v>135.1</v>
          </cell>
          <cell r="D287">
            <v>9.1999999999999993</v>
          </cell>
          <cell r="E287">
            <v>135.30000000000001</v>
          </cell>
          <cell r="F287">
            <v>1.8</v>
          </cell>
          <cell r="G287">
            <v>134.19999999999999</v>
          </cell>
          <cell r="H287">
            <v>1.6</v>
          </cell>
          <cell r="I287">
            <v>113.2</v>
          </cell>
          <cell r="J287">
            <v>0.8</v>
          </cell>
          <cell r="K287">
            <v>111.9</v>
          </cell>
          <cell r="L287">
            <v>0.5</v>
          </cell>
          <cell r="M287">
            <v>237.5</v>
          </cell>
          <cell r="N287">
            <v>11.8</v>
          </cell>
          <cell r="O287">
            <v>48.3</v>
          </cell>
          <cell r="P287">
            <v>-30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127.9</v>
          </cell>
          <cell r="X287">
            <v>5.4</v>
          </cell>
          <cell r="Y287">
            <v>128.1</v>
          </cell>
          <cell r="Z287">
            <v>-1.8</v>
          </cell>
          <cell r="AA287">
            <v>222.1</v>
          </cell>
          <cell r="AB287">
            <v>15.6</v>
          </cell>
          <cell r="AC287">
            <v>66.7</v>
          </cell>
          <cell r="AD287">
            <v>204.6</v>
          </cell>
        </row>
        <row r="288">
          <cell r="B288" t="str">
            <v>窯業・土石製品</v>
          </cell>
          <cell r="C288">
            <v>109.6</v>
          </cell>
          <cell r="D288">
            <v>1.3</v>
          </cell>
          <cell r="E288">
            <v>114.3</v>
          </cell>
          <cell r="F288">
            <v>5.2</v>
          </cell>
          <cell r="G288">
            <v>115.3</v>
          </cell>
          <cell r="H288">
            <v>4.4000000000000004</v>
          </cell>
          <cell r="I288">
            <v>104.9</v>
          </cell>
          <cell r="J288">
            <v>-3.9</v>
          </cell>
          <cell r="K288">
            <v>105.5</v>
          </cell>
          <cell r="L288">
            <v>-4.7</v>
          </cell>
          <cell r="M288">
            <v>87</v>
          </cell>
          <cell r="N288">
            <v>66.7</v>
          </cell>
          <cell r="O288">
            <v>195.8</v>
          </cell>
          <cell r="P288">
            <v>-9.6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2.08</v>
          </cell>
          <cell r="V288">
            <v>2.08</v>
          </cell>
          <cell r="W288">
            <v>103.8</v>
          </cell>
          <cell r="X288">
            <v>-2.2999999999999998</v>
          </cell>
          <cell r="Y288">
            <v>108.2</v>
          </cell>
          <cell r="Z288">
            <v>1.5</v>
          </cell>
          <cell r="AA288">
            <v>80.2</v>
          </cell>
          <cell r="AB288">
            <v>62.3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156.19999999999999</v>
          </cell>
          <cell r="D291">
            <v>-16.8</v>
          </cell>
          <cell r="E291">
            <v>135.19999999999999</v>
          </cell>
          <cell r="F291">
            <v>-13</v>
          </cell>
          <cell r="G291">
            <v>125.4</v>
          </cell>
          <cell r="H291">
            <v>1.2</v>
          </cell>
          <cell r="I291">
            <v>126.8</v>
          </cell>
          <cell r="J291">
            <v>-17</v>
          </cell>
          <cell r="K291">
            <v>117.4</v>
          </cell>
          <cell r="L291">
            <v>-6.2</v>
          </cell>
          <cell r="M291">
            <v>3466.7</v>
          </cell>
          <cell r="N291">
            <v>-65.3</v>
          </cell>
          <cell r="O291">
            <v>153.1</v>
          </cell>
          <cell r="P291">
            <v>20.9</v>
          </cell>
          <cell r="Q291" t="str">
            <v>-</v>
          </cell>
          <cell r="R291" t="str">
            <v>-</v>
          </cell>
          <cell r="S291">
            <v>3.43</v>
          </cell>
          <cell r="T291">
            <v>-10.18</v>
          </cell>
          <cell r="U291">
            <v>6.86</v>
          </cell>
          <cell r="V291">
            <v>6.86</v>
          </cell>
          <cell r="W291">
            <v>147.9</v>
          </cell>
          <cell r="X291">
            <v>-19.7</v>
          </cell>
          <cell r="Y291">
            <v>128</v>
          </cell>
          <cell r="Z291">
            <v>-16.100000000000001</v>
          </cell>
          <cell r="AA291">
            <v>742.1</v>
          </cell>
          <cell r="AB291">
            <v>-64.599999999999994</v>
          </cell>
          <cell r="AC291">
            <v>154.1</v>
          </cell>
          <cell r="AD291">
            <v>-32.6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143.30000000000001</v>
          </cell>
          <cell r="D294">
            <v>7.3</v>
          </cell>
          <cell r="E294">
            <v>115.4</v>
          </cell>
          <cell r="F294">
            <v>-18.899999999999999</v>
          </cell>
          <cell r="G294">
            <v>114.4</v>
          </cell>
          <cell r="H294">
            <v>-17.8</v>
          </cell>
          <cell r="I294">
            <v>118.5</v>
          </cell>
          <cell r="J294">
            <v>-10.4</v>
          </cell>
          <cell r="K294">
            <v>117.8</v>
          </cell>
          <cell r="L294">
            <v>-9.1</v>
          </cell>
          <cell r="M294">
            <v>0</v>
          </cell>
          <cell r="N294">
            <v>0</v>
          </cell>
          <cell r="O294">
            <v>37.9</v>
          </cell>
          <cell r="P294">
            <v>-61.2</v>
          </cell>
          <cell r="Q294" t="str">
            <v>-</v>
          </cell>
          <cell r="R294" t="str">
            <v>-</v>
          </cell>
          <cell r="S294">
            <v>4.55</v>
          </cell>
          <cell r="T294">
            <v>2.9</v>
          </cell>
          <cell r="U294">
            <v>0</v>
          </cell>
          <cell r="V294">
            <v>-1.65</v>
          </cell>
          <cell r="W294">
            <v>135.69999999999999</v>
          </cell>
          <cell r="X294">
            <v>3.5</v>
          </cell>
          <cell r="Y294">
            <v>109.3</v>
          </cell>
          <cell r="Z294">
            <v>-21.7</v>
          </cell>
          <cell r="AA294">
            <v>0</v>
          </cell>
          <cell r="AB294">
            <v>0</v>
          </cell>
          <cell r="AC294">
            <v>75</v>
          </cell>
          <cell r="AD294">
            <v>1109.7</v>
          </cell>
        </row>
        <row r="295">
          <cell r="B295" t="str">
            <v>電子・デバイス</v>
          </cell>
          <cell r="C295">
            <v>102.5</v>
          </cell>
          <cell r="D295">
            <v>2.6</v>
          </cell>
          <cell r="E295">
            <v>101.9</v>
          </cell>
          <cell r="F295">
            <v>4.0999999999999996</v>
          </cell>
          <cell r="G295">
            <v>104.1</v>
          </cell>
          <cell r="H295">
            <v>4.3</v>
          </cell>
          <cell r="I295">
            <v>94.8</v>
          </cell>
          <cell r="J295">
            <v>-8.4</v>
          </cell>
          <cell r="K295">
            <v>96.6</v>
          </cell>
          <cell r="L295">
            <v>-8.1</v>
          </cell>
          <cell r="M295">
            <v>10.5</v>
          </cell>
          <cell r="N295">
            <v>-60.1</v>
          </cell>
          <cell r="O295">
            <v>311.8</v>
          </cell>
          <cell r="P295">
            <v>38.6</v>
          </cell>
          <cell r="Q295" t="str">
            <v>-</v>
          </cell>
          <cell r="R295" t="str">
            <v>-</v>
          </cell>
          <cell r="S295">
            <v>3.76</v>
          </cell>
          <cell r="T295">
            <v>1.8</v>
          </cell>
          <cell r="U295">
            <v>5.16</v>
          </cell>
          <cell r="V295">
            <v>5.16</v>
          </cell>
          <cell r="W295">
            <v>97.1</v>
          </cell>
          <cell r="X295">
            <v>-0.9</v>
          </cell>
          <cell r="Y295">
            <v>96.5</v>
          </cell>
          <cell r="Z295">
            <v>0.4</v>
          </cell>
          <cell r="AA295">
            <v>9.3000000000000007</v>
          </cell>
          <cell r="AB295">
            <v>-57.1</v>
          </cell>
          <cell r="AC295">
            <v>38.799999999999997</v>
          </cell>
          <cell r="AD295">
            <v>-19.3</v>
          </cell>
        </row>
        <row r="296">
          <cell r="B296" t="str">
            <v>電気機械器具</v>
          </cell>
          <cell r="C296">
            <v>106.8</v>
          </cell>
          <cell r="D296">
            <v>21.5</v>
          </cell>
          <cell r="E296">
            <v>103.2</v>
          </cell>
          <cell r="F296">
            <v>17.100000000000001</v>
          </cell>
          <cell r="G296">
            <v>103.5</v>
          </cell>
          <cell r="H296">
            <v>19.7</v>
          </cell>
          <cell r="I296">
            <v>95.4</v>
          </cell>
          <cell r="J296">
            <v>8.4</v>
          </cell>
          <cell r="K296">
            <v>95.6</v>
          </cell>
          <cell r="L296">
            <v>10.3</v>
          </cell>
          <cell r="M296">
            <v>0</v>
          </cell>
          <cell r="N296">
            <v>-100</v>
          </cell>
          <cell r="O296">
            <v>6.6</v>
          </cell>
          <cell r="P296">
            <v>-10.8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101.1</v>
          </cell>
          <cell r="X296">
            <v>17.100000000000001</v>
          </cell>
          <cell r="Y296">
            <v>97.7</v>
          </cell>
          <cell r="Z296">
            <v>12.9</v>
          </cell>
          <cell r="AA296">
            <v>0</v>
          </cell>
          <cell r="AB296">
            <v>-100</v>
          </cell>
          <cell r="AC296">
            <v>342.4</v>
          </cell>
          <cell r="AD296">
            <v>0</v>
          </cell>
        </row>
        <row r="297">
          <cell r="B297" t="str">
            <v>情報通信機械器具</v>
          </cell>
          <cell r="C297">
            <v>111.7</v>
          </cell>
          <cell r="D297">
            <v>-2.4</v>
          </cell>
          <cell r="E297">
            <v>126.6</v>
          </cell>
          <cell r="F297">
            <v>-2.2999999999999998</v>
          </cell>
          <cell r="G297">
            <v>122.1</v>
          </cell>
          <cell r="H297">
            <v>5.6</v>
          </cell>
          <cell r="I297">
            <v>125.7</v>
          </cell>
          <cell r="J297">
            <v>-6.2</v>
          </cell>
          <cell r="K297">
            <v>123.9</v>
          </cell>
          <cell r="L297">
            <v>0.6</v>
          </cell>
          <cell r="M297">
            <v>235.3</v>
          </cell>
          <cell r="N297">
            <v>-70.599999999999994</v>
          </cell>
          <cell r="O297">
            <v>24.1</v>
          </cell>
          <cell r="P297">
            <v>-50.1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12.5</v>
          </cell>
          <cell r="V297">
            <v>12.5</v>
          </cell>
          <cell r="W297">
            <v>105.8</v>
          </cell>
          <cell r="X297">
            <v>-5.8</v>
          </cell>
          <cell r="Y297">
            <v>119.9</v>
          </cell>
          <cell r="Z297">
            <v>-5.7</v>
          </cell>
          <cell r="AA297">
            <v>464.5</v>
          </cell>
          <cell r="AB297">
            <v>-64.3</v>
          </cell>
          <cell r="AC297">
            <v>0</v>
          </cell>
          <cell r="AD297">
            <v>0</v>
          </cell>
        </row>
        <row r="298">
          <cell r="B298" t="str">
            <v>輸送用機械器具</v>
          </cell>
          <cell r="C298">
            <v>109.7</v>
          </cell>
          <cell r="D298">
            <v>30</v>
          </cell>
          <cell r="E298">
            <v>114.1</v>
          </cell>
          <cell r="F298">
            <v>29.8</v>
          </cell>
          <cell r="G298">
            <v>116.3</v>
          </cell>
          <cell r="H298">
            <v>29.8</v>
          </cell>
          <cell r="I298">
            <v>118.9</v>
          </cell>
          <cell r="J298">
            <v>15.2</v>
          </cell>
          <cell r="K298">
            <v>121.2</v>
          </cell>
          <cell r="L298">
            <v>15.1</v>
          </cell>
          <cell r="M298">
            <v>0</v>
          </cell>
          <cell r="N298">
            <v>0</v>
          </cell>
          <cell r="O298">
            <v>7.2</v>
          </cell>
          <cell r="P298">
            <v>-33.299999999999997</v>
          </cell>
          <cell r="Q298" t="str">
            <v>-</v>
          </cell>
          <cell r="R298" t="str">
            <v>-</v>
          </cell>
          <cell r="S298">
            <v>33.33</v>
          </cell>
          <cell r="T298">
            <v>33.33</v>
          </cell>
          <cell r="U298">
            <v>0</v>
          </cell>
          <cell r="V298">
            <v>0</v>
          </cell>
          <cell r="W298">
            <v>103.9</v>
          </cell>
          <cell r="X298">
            <v>25.5</v>
          </cell>
          <cell r="Y298">
            <v>108</v>
          </cell>
          <cell r="Z298">
            <v>25.1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134.9</v>
          </cell>
          <cell r="D299">
            <v>22.1</v>
          </cell>
          <cell r="E299">
            <v>106.8</v>
          </cell>
          <cell r="F299">
            <v>4.7</v>
          </cell>
          <cell r="G299">
            <v>109.3</v>
          </cell>
          <cell r="H299">
            <v>5.2</v>
          </cell>
          <cell r="I299">
            <v>97.7</v>
          </cell>
          <cell r="J299">
            <v>-0.7</v>
          </cell>
          <cell r="K299">
            <v>99</v>
          </cell>
          <cell r="L299">
            <v>-0.4</v>
          </cell>
          <cell r="M299">
            <v>0</v>
          </cell>
          <cell r="N299">
            <v>-100</v>
          </cell>
          <cell r="O299">
            <v>40.299999999999997</v>
          </cell>
          <cell r="P299">
            <v>-62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-7.79</v>
          </cell>
          <cell r="W299">
            <v>127.7</v>
          </cell>
          <cell r="X299">
            <v>17.8</v>
          </cell>
          <cell r="Y299">
            <v>101.1</v>
          </cell>
          <cell r="Z299">
            <v>1</v>
          </cell>
          <cell r="AA299">
            <v>0</v>
          </cell>
          <cell r="AB299">
            <v>-100</v>
          </cell>
          <cell r="AC299">
            <v>376</v>
          </cell>
          <cell r="AD299">
            <v>188.8</v>
          </cell>
        </row>
        <row r="300">
          <cell r="B300" t="str">
            <v>Ｅ一括分１</v>
          </cell>
          <cell r="C300">
            <v>141.6</v>
          </cell>
          <cell r="D300">
            <v>42.5</v>
          </cell>
          <cell r="E300">
            <v>90.2</v>
          </cell>
          <cell r="F300">
            <v>-16.600000000000001</v>
          </cell>
          <cell r="G300">
            <v>90.3</v>
          </cell>
          <cell r="H300">
            <v>-16.5</v>
          </cell>
          <cell r="I300">
            <v>116.2</v>
          </cell>
          <cell r="J300">
            <v>-2.2000000000000002</v>
          </cell>
          <cell r="K300">
            <v>116.3</v>
          </cell>
          <cell r="L300">
            <v>-2.2000000000000002</v>
          </cell>
          <cell r="M300">
            <v>0</v>
          </cell>
          <cell r="N300">
            <v>0</v>
          </cell>
          <cell r="O300">
            <v>48.3</v>
          </cell>
          <cell r="P300">
            <v>43.3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134.1</v>
          </cell>
          <cell r="X300">
            <v>37.5</v>
          </cell>
          <cell r="Y300">
            <v>85.4</v>
          </cell>
          <cell r="Z300">
            <v>-19.5</v>
          </cell>
          <cell r="AA300">
            <v>0</v>
          </cell>
          <cell r="AB300">
            <v>0</v>
          </cell>
          <cell r="AC300">
            <v>243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352.5</v>
          </cell>
          <cell r="D303">
            <v>201.3</v>
          </cell>
          <cell r="E303">
            <v>233.5</v>
          </cell>
          <cell r="F303">
            <v>119.7</v>
          </cell>
          <cell r="G303">
            <v>238.7</v>
          </cell>
          <cell r="H303">
            <v>130</v>
          </cell>
          <cell r="I303">
            <v>162.5</v>
          </cell>
          <cell r="J303">
            <v>56.4</v>
          </cell>
          <cell r="K303">
            <v>165.1</v>
          </cell>
          <cell r="L303">
            <v>66.8</v>
          </cell>
          <cell r="M303">
            <v>27.8</v>
          </cell>
          <cell r="N303">
            <v>-92.1</v>
          </cell>
          <cell r="O303">
            <v>150.1</v>
          </cell>
          <cell r="P303">
            <v>12.2</v>
          </cell>
          <cell r="Q303" t="str">
            <v>-</v>
          </cell>
          <cell r="R303" t="str">
            <v>-</v>
          </cell>
          <cell r="S303">
            <v>2.56</v>
          </cell>
          <cell r="T303">
            <v>1.94</v>
          </cell>
          <cell r="U303">
            <v>0</v>
          </cell>
          <cell r="V303">
            <v>-0.62</v>
          </cell>
          <cell r="W303">
            <v>333.8</v>
          </cell>
          <cell r="X303">
            <v>190.8</v>
          </cell>
          <cell r="Y303">
            <v>221.1</v>
          </cell>
          <cell r="Z303">
            <v>112</v>
          </cell>
          <cell r="AA303">
            <v>35.299999999999997</v>
          </cell>
          <cell r="AB303">
            <v>-82.5</v>
          </cell>
          <cell r="AC303">
            <v>1121.3</v>
          </cell>
          <cell r="AD303">
            <v>768.6</v>
          </cell>
        </row>
        <row r="304">
          <cell r="B304" t="str">
            <v>小売業</v>
          </cell>
          <cell r="C304">
            <v>97.6</v>
          </cell>
          <cell r="D304">
            <v>-1.6</v>
          </cell>
          <cell r="E304">
            <v>99.1</v>
          </cell>
          <cell r="F304">
            <v>4.8</v>
          </cell>
          <cell r="G304">
            <v>99.2</v>
          </cell>
          <cell r="H304">
            <v>4.2</v>
          </cell>
          <cell r="I304">
            <v>90.4</v>
          </cell>
          <cell r="J304">
            <v>-0.9</v>
          </cell>
          <cell r="K304">
            <v>90.4</v>
          </cell>
          <cell r="L304">
            <v>-0.9</v>
          </cell>
          <cell r="M304">
            <v>90</v>
          </cell>
          <cell r="N304">
            <v>0</v>
          </cell>
          <cell r="O304">
            <v>132</v>
          </cell>
          <cell r="P304">
            <v>-4.2</v>
          </cell>
          <cell r="Q304" t="str">
            <v>-</v>
          </cell>
          <cell r="R304" t="str">
            <v>-</v>
          </cell>
          <cell r="S304">
            <v>3.01</v>
          </cell>
          <cell r="T304">
            <v>1.1599999999999999</v>
          </cell>
          <cell r="U304">
            <v>1.1599999999999999</v>
          </cell>
          <cell r="V304">
            <v>-0.34</v>
          </cell>
          <cell r="W304">
            <v>92.4</v>
          </cell>
          <cell r="X304">
            <v>-5.0999999999999996</v>
          </cell>
          <cell r="Y304">
            <v>93.8</v>
          </cell>
          <cell r="Z304">
            <v>1.1000000000000001</v>
          </cell>
          <cell r="AA304">
            <v>92.8</v>
          </cell>
          <cell r="AB304">
            <v>94.5</v>
          </cell>
          <cell r="AC304">
            <v>1.4</v>
          </cell>
          <cell r="AD304">
            <v>-99.6</v>
          </cell>
        </row>
        <row r="305">
          <cell r="B305" t="str">
            <v>宿泊業</v>
          </cell>
          <cell r="C305">
            <v>145.5</v>
          </cell>
          <cell r="D305">
            <v>-5.2</v>
          </cell>
          <cell r="E305">
            <v>132.69999999999999</v>
          </cell>
          <cell r="F305">
            <v>-14.2</v>
          </cell>
          <cell r="G305">
            <v>131</v>
          </cell>
          <cell r="H305">
            <v>-13.7</v>
          </cell>
          <cell r="I305">
            <v>141.69999999999999</v>
          </cell>
          <cell r="J305">
            <v>-14.2</v>
          </cell>
          <cell r="K305">
            <v>137.80000000000001</v>
          </cell>
          <cell r="L305">
            <v>-14.1</v>
          </cell>
          <cell r="M305">
            <v>316.7</v>
          </cell>
          <cell r="N305">
            <v>-13.6</v>
          </cell>
          <cell r="O305">
            <v>135</v>
          </cell>
          <cell r="P305">
            <v>38.299999999999997</v>
          </cell>
          <cell r="Q305" t="str">
            <v>-</v>
          </cell>
          <cell r="R305" t="str">
            <v>-</v>
          </cell>
          <cell r="S305">
            <v>3.1</v>
          </cell>
          <cell r="T305">
            <v>-3.69</v>
          </cell>
          <cell r="U305">
            <v>3.65</v>
          </cell>
          <cell r="V305">
            <v>0.26</v>
          </cell>
          <cell r="W305">
            <v>137.80000000000001</v>
          </cell>
          <cell r="X305">
            <v>-8.5</v>
          </cell>
          <cell r="Y305">
            <v>125.7</v>
          </cell>
          <cell r="Z305">
            <v>-17.100000000000001</v>
          </cell>
          <cell r="AA305">
            <v>213.5</v>
          </cell>
          <cell r="AB305">
            <v>-25.6</v>
          </cell>
          <cell r="AC305">
            <v>330.7</v>
          </cell>
          <cell r="AD305">
            <v>0</v>
          </cell>
        </row>
        <row r="306">
          <cell r="B306" t="str">
            <v>Ｍ一括分</v>
          </cell>
          <cell r="C306">
            <v>93.6</v>
          </cell>
          <cell r="D306">
            <v>-3.7</v>
          </cell>
          <cell r="E306">
            <v>93.6</v>
          </cell>
          <cell r="F306">
            <v>-3.7</v>
          </cell>
          <cell r="G306">
            <v>92.6</v>
          </cell>
          <cell r="H306">
            <v>-4</v>
          </cell>
          <cell r="I306">
            <v>87.5</v>
          </cell>
          <cell r="J306">
            <v>-9</v>
          </cell>
          <cell r="K306">
            <v>86.9</v>
          </cell>
          <cell r="L306">
            <v>-8.1999999999999993</v>
          </cell>
          <cell r="M306">
            <v>121.4</v>
          </cell>
          <cell r="N306">
            <v>-32</v>
          </cell>
          <cell r="O306">
            <v>101.6</v>
          </cell>
          <cell r="P306">
            <v>-2.5</v>
          </cell>
          <cell r="Q306" t="str">
            <v>-</v>
          </cell>
          <cell r="R306" t="str">
            <v>-</v>
          </cell>
          <cell r="S306">
            <v>5.15</v>
          </cell>
          <cell r="T306">
            <v>1.29</v>
          </cell>
          <cell r="U306">
            <v>1.72</v>
          </cell>
          <cell r="V306">
            <v>1.2</v>
          </cell>
          <cell r="W306">
            <v>88.6</v>
          </cell>
          <cell r="X306">
            <v>-7.1</v>
          </cell>
          <cell r="Y306">
            <v>88.6</v>
          </cell>
          <cell r="Z306">
            <v>-7.1</v>
          </cell>
          <cell r="AA306">
            <v>158.1</v>
          </cell>
          <cell r="AB306">
            <v>16.899999999999999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80</v>
          </cell>
          <cell r="D307">
            <v>13</v>
          </cell>
          <cell r="E307">
            <v>84.8</v>
          </cell>
          <cell r="F307">
            <v>9.4</v>
          </cell>
          <cell r="G307">
            <v>83.1</v>
          </cell>
          <cell r="H307">
            <v>19.399999999999999</v>
          </cell>
          <cell r="I307">
            <v>104.7</v>
          </cell>
          <cell r="J307">
            <v>3.8</v>
          </cell>
          <cell r="K307">
            <v>104.4</v>
          </cell>
          <cell r="L307">
            <v>4</v>
          </cell>
          <cell r="M307">
            <v>122.2</v>
          </cell>
          <cell r="N307">
            <v>-8.3000000000000007</v>
          </cell>
          <cell r="O307">
            <v>74.5</v>
          </cell>
          <cell r="P307">
            <v>-14.7</v>
          </cell>
          <cell r="Q307" t="str">
            <v>-</v>
          </cell>
          <cell r="R307" t="str">
            <v>-</v>
          </cell>
          <cell r="S307">
            <v>1.61</v>
          </cell>
          <cell r="T307">
            <v>1.35</v>
          </cell>
          <cell r="U307">
            <v>2.12</v>
          </cell>
          <cell r="V307">
            <v>-0.63</v>
          </cell>
          <cell r="W307">
            <v>75.8</v>
          </cell>
          <cell r="X307">
            <v>9.1</v>
          </cell>
          <cell r="Y307">
            <v>80.3</v>
          </cell>
          <cell r="Z307">
            <v>5.5</v>
          </cell>
          <cell r="AA307">
            <v>151.69999999999999</v>
          </cell>
          <cell r="AB307">
            <v>-60.2</v>
          </cell>
          <cell r="AC307">
            <v>11.2</v>
          </cell>
          <cell r="AD307">
            <v>522.20000000000005</v>
          </cell>
        </row>
        <row r="308">
          <cell r="B308" t="str">
            <v>Ｐ一括分</v>
          </cell>
          <cell r="C308">
            <v>88.2</v>
          </cell>
          <cell r="D308">
            <v>-11.4</v>
          </cell>
          <cell r="E308">
            <v>94.1</v>
          </cell>
          <cell r="F308">
            <v>-10.6</v>
          </cell>
          <cell r="G308">
            <v>93.6</v>
          </cell>
          <cell r="H308">
            <v>-10.7</v>
          </cell>
          <cell r="I308">
            <v>89.8</v>
          </cell>
          <cell r="J308">
            <v>-5.0999999999999996</v>
          </cell>
          <cell r="K308">
            <v>89.7</v>
          </cell>
          <cell r="L308">
            <v>-5</v>
          </cell>
          <cell r="M308">
            <v>150</v>
          </cell>
          <cell r="N308">
            <v>-25</v>
          </cell>
          <cell r="O308">
            <v>161.80000000000001</v>
          </cell>
          <cell r="P308">
            <v>55.9</v>
          </cell>
          <cell r="Q308" t="str">
            <v>-</v>
          </cell>
          <cell r="R308" t="str">
            <v>-</v>
          </cell>
          <cell r="S308">
            <v>2</v>
          </cell>
          <cell r="T308">
            <v>-2.4300000000000002</v>
          </cell>
          <cell r="U308">
            <v>1.9</v>
          </cell>
          <cell r="V308">
            <v>-0.25</v>
          </cell>
          <cell r="W308">
            <v>83.5</v>
          </cell>
          <cell r="X308">
            <v>-14.4</v>
          </cell>
          <cell r="Y308">
            <v>89.1</v>
          </cell>
          <cell r="Z308">
            <v>-13.7</v>
          </cell>
          <cell r="AA308">
            <v>364.9</v>
          </cell>
          <cell r="AB308">
            <v>-16.399999999999999</v>
          </cell>
          <cell r="AC308">
            <v>6</v>
          </cell>
          <cell r="AD308">
            <v>-64.900000000000006</v>
          </cell>
        </row>
        <row r="309">
          <cell r="B309" t="str">
            <v>職業紹介・派遣業</v>
          </cell>
          <cell r="C309">
            <v>102.7</v>
          </cell>
          <cell r="D309">
            <v>-0.4</v>
          </cell>
          <cell r="E309">
            <v>102.7</v>
          </cell>
          <cell r="F309">
            <v>-0.2</v>
          </cell>
          <cell r="G309">
            <v>103.9</v>
          </cell>
          <cell r="H309">
            <v>0.7</v>
          </cell>
          <cell r="I309">
            <v>92.4</v>
          </cell>
          <cell r="J309">
            <v>-3.6</v>
          </cell>
          <cell r="K309">
            <v>92.7</v>
          </cell>
          <cell r="L309">
            <v>-3.4</v>
          </cell>
          <cell r="M309">
            <v>77.8</v>
          </cell>
          <cell r="N309">
            <v>-12.5</v>
          </cell>
          <cell r="O309">
            <v>101.3</v>
          </cell>
          <cell r="P309">
            <v>-9.1</v>
          </cell>
          <cell r="Q309" t="str">
            <v>-</v>
          </cell>
          <cell r="R309" t="str">
            <v>-</v>
          </cell>
          <cell r="S309">
            <v>7.03</v>
          </cell>
          <cell r="T309">
            <v>1.3</v>
          </cell>
          <cell r="U309">
            <v>12</v>
          </cell>
          <cell r="V309">
            <v>2.9</v>
          </cell>
          <cell r="W309">
            <v>97.3</v>
          </cell>
          <cell r="X309">
            <v>-3.9</v>
          </cell>
          <cell r="Y309">
            <v>97.3</v>
          </cell>
          <cell r="Z309">
            <v>-3.7</v>
          </cell>
          <cell r="AA309">
            <v>71.5</v>
          </cell>
          <cell r="AB309">
            <v>-23.7</v>
          </cell>
          <cell r="AC309">
            <v>95.3</v>
          </cell>
          <cell r="AD309">
            <v>-47.2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101.7</v>
          </cell>
          <cell r="D311">
            <v>-7</v>
          </cell>
          <cell r="E311">
            <v>103.2</v>
          </cell>
          <cell r="F311">
            <v>-7.2</v>
          </cell>
          <cell r="G311">
            <v>103.8</v>
          </cell>
          <cell r="H311">
            <v>-6</v>
          </cell>
          <cell r="I311">
            <v>97.5</v>
          </cell>
          <cell r="J311">
            <v>-7.9</v>
          </cell>
          <cell r="K311">
            <v>98.5</v>
          </cell>
          <cell r="L311">
            <v>-6.8</v>
          </cell>
          <cell r="M311">
            <v>71</v>
          </cell>
          <cell r="N311">
            <v>-37.1</v>
          </cell>
          <cell r="O311">
            <v>102</v>
          </cell>
          <cell r="P311">
            <v>15</v>
          </cell>
          <cell r="Q311" t="str">
            <v>-</v>
          </cell>
          <cell r="R311" t="str">
            <v>-</v>
          </cell>
          <cell r="S311">
            <v>7.45</v>
          </cell>
          <cell r="T311">
            <v>0.54</v>
          </cell>
          <cell r="U311">
            <v>3.28</v>
          </cell>
          <cell r="V311">
            <v>1.06</v>
          </cell>
          <cell r="W311">
            <v>96.3</v>
          </cell>
          <cell r="X311">
            <v>-10.3</v>
          </cell>
          <cell r="Y311">
            <v>97.7</v>
          </cell>
          <cell r="Z311">
            <v>-10.4</v>
          </cell>
          <cell r="AA311">
            <v>86.3</v>
          </cell>
          <cell r="AB311">
            <v>-35.4</v>
          </cell>
          <cell r="AC311">
            <v>22.5</v>
          </cell>
          <cell r="AD311">
            <v>25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112.3</v>
          </cell>
          <cell r="D326">
            <v>3.9</v>
          </cell>
          <cell r="E326">
            <v>102.2</v>
          </cell>
          <cell r="F326">
            <v>1.2</v>
          </cell>
          <cell r="G326">
            <v>101.9</v>
          </cell>
          <cell r="H326">
            <v>1.1000000000000001</v>
          </cell>
          <cell r="I326">
            <v>99.6</v>
          </cell>
          <cell r="J326">
            <v>-2.1</v>
          </cell>
          <cell r="K326">
            <v>98.6</v>
          </cell>
          <cell r="L326">
            <v>-2.6</v>
          </cell>
          <cell r="M326">
            <v>115.5</v>
          </cell>
          <cell r="N326">
            <v>4.3</v>
          </cell>
          <cell r="O326">
            <v>102.3</v>
          </cell>
          <cell r="P326">
            <v>1.6</v>
          </cell>
          <cell r="Q326">
            <v>30.4</v>
          </cell>
          <cell r="R326">
            <v>3.1</v>
          </cell>
          <cell r="S326">
            <v>2.08</v>
          </cell>
          <cell r="T326">
            <v>0.09</v>
          </cell>
          <cell r="U326">
            <v>1.41</v>
          </cell>
          <cell r="V326">
            <v>-0.3</v>
          </cell>
          <cell r="W326">
            <v>106.3</v>
          </cell>
          <cell r="X326">
            <v>0.2</v>
          </cell>
          <cell r="Y326">
            <v>96.8</v>
          </cell>
          <cell r="Z326">
            <v>-2.2999999999999998</v>
          </cell>
          <cell r="AA326">
            <v>107.1</v>
          </cell>
          <cell r="AB326">
            <v>2.5</v>
          </cell>
          <cell r="AC326">
            <v>171.1</v>
          </cell>
          <cell r="AD326">
            <v>14.6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105.9</v>
          </cell>
          <cell r="D328">
            <v>-1</v>
          </cell>
          <cell r="E328">
            <v>97.2</v>
          </cell>
          <cell r="F328">
            <v>8.4</v>
          </cell>
          <cell r="G328">
            <v>99.5</v>
          </cell>
          <cell r="H328">
            <v>10.8</v>
          </cell>
          <cell r="I328">
            <v>101</v>
          </cell>
          <cell r="J328">
            <v>-1</v>
          </cell>
          <cell r="K328">
            <v>101.9</v>
          </cell>
          <cell r="L328">
            <v>0.3</v>
          </cell>
          <cell r="M328">
            <v>84.1</v>
          </cell>
          <cell r="N328">
            <v>-23.4</v>
          </cell>
          <cell r="O328">
            <v>90.5</v>
          </cell>
          <cell r="P328">
            <v>2.7</v>
          </cell>
          <cell r="Q328">
            <v>5.4</v>
          </cell>
          <cell r="R328">
            <v>1.8</v>
          </cell>
          <cell r="S328">
            <v>1.23</v>
          </cell>
          <cell r="T328">
            <v>0.18</v>
          </cell>
          <cell r="U328">
            <v>0.08</v>
          </cell>
          <cell r="V328">
            <v>-0.42</v>
          </cell>
          <cell r="W328">
            <v>100.3</v>
          </cell>
          <cell r="X328">
            <v>-4.5</v>
          </cell>
          <cell r="Y328">
            <v>92</v>
          </cell>
          <cell r="Z328">
            <v>4.5</v>
          </cell>
          <cell r="AA328">
            <v>57.1</v>
          </cell>
          <cell r="AB328">
            <v>-35</v>
          </cell>
          <cell r="AC328">
            <v>123.4</v>
          </cell>
          <cell r="AD328">
            <v>-22.6</v>
          </cell>
        </row>
        <row r="329">
          <cell r="B329" t="str">
            <v>製造業</v>
          </cell>
          <cell r="C329">
            <v>123.3</v>
          </cell>
          <cell r="D329">
            <v>-4.5999999999999996</v>
          </cell>
          <cell r="E329">
            <v>106.4</v>
          </cell>
          <cell r="F329">
            <v>-4.7</v>
          </cell>
          <cell r="G329">
            <v>104.8</v>
          </cell>
          <cell r="H329">
            <v>-4.8</v>
          </cell>
          <cell r="I329">
            <v>100.7</v>
          </cell>
          <cell r="J329">
            <v>-2.4</v>
          </cell>
          <cell r="K329">
            <v>99.8</v>
          </cell>
          <cell r="L329">
            <v>-2.5</v>
          </cell>
          <cell r="M329">
            <v>112.8</v>
          </cell>
          <cell r="N329">
            <v>-0.9</v>
          </cell>
          <cell r="O329">
            <v>99.3</v>
          </cell>
          <cell r="P329">
            <v>-1.5</v>
          </cell>
          <cell r="Q329">
            <v>17.3</v>
          </cell>
          <cell r="R329">
            <v>3</v>
          </cell>
          <cell r="S329">
            <v>0.95</v>
          </cell>
          <cell r="T329">
            <v>-0.32</v>
          </cell>
          <cell r="U329">
            <v>1.26</v>
          </cell>
          <cell r="V329">
            <v>-0.05</v>
          </cell>
          <cell r="W329">
            <v>116.8</v>
          </cell>
          <cell r="X329">
            <v>-7.9</v>
          </cell>
          <cell r="Y329">
            <v>100.8</v>
          </cell>
          <cell r="Z329">
            <v>-7.9</v>
          </cell>
          <cell r="AA329">
            <v>123.5</v>
          </cell>
          <cell r="AB329">
            <v>-3.4</v>
          </cell>
          <cell r="AC329">
            <v>212.4</v>
          </cell>
          <cell r="AD329">
            <v>-4.5</v>
          </cell>
        </row>
        <row r="330">
          <cell r="B330" t="str">
            <v>電気・ガス・熱供給・水道業</v>
          </cell>
          <cell r="C330">
            <v>95.6</v>
          </cell>
          <cell r="D330">
            <v>-9.4</v>
          </cell>
          <cell r="E330">
            <v>120.6</v>
          </cell>
          <cell r="F330">
            <v>7.1</v>
          </cell>
          <cell r="G330">
            <v>110.4</v>
          </cell>
          <cell r="H330">
            <v>-0.3</v>
          </cell>
          <cell r="I330">
            <v>99.9</v>
          </cell>
          <cell r="J330">
            <v>3.2</v>
          </cell>
          <cell r="K330">
            <v>96.4</v>
          </cell>
          <cell r="L330">
            <v>0.4</v>
          </cell>
          <cell r="M330">
            <v>147.1</v>
          </cell>
          <cell r="N330">
            <v>35.200000000000003</v>
          </cell>
          <cell r="O330">
            <v>149.6</v>
          </cell>
          <cell r="P330">
            <v>-28.3</v>
          </cell>
          <cell r="Q330">
            <v>7.4</v>
          </cell>
          <cell r="R330">
            <v>0.2</v>
          </cell>
          <cell r="S330">
            <v>5.58</v>
          </cell>
          <cell r="T330">
            <v>1.0900000000000001</v>
          </cell>
          <cell r="U330">
            <v>8.51</v>
          </cell>
          <cell r="V330">
            <v>1.71</v>
          </cell>
          <cell r="W330">
            <v>90.5</v>
          </cell>
          <cell r="X330">
            <v>-12.6</v>
          </cell>
          <cell r="Y330">
            <v>114.2</v>
          </cell>
          <cell r="Z330">
            <v>3.3</v>
          </cell>
          <cell r="AA330">
            <v>248.9</v>
          </cell>
          <cell r="AB330">
            <v>83</v>
          </cell>
          <cell r="AC330">
            <v>0</v>
          </cell>
          <cell r="AD330">
            <v>-100</v>
          </cell>
        </row>
        <row r="331">
          <cell r="B331" t="str">
            <v>情報通信業</v>
          </cell>
          <cell r="C331">
            <v>154.6</v>
          </cell>
          <cell r="D331">
            <v>29.8</v>
          </cell>
          <cell r="E331">
            <v>124.2</v>
          </cell>
          <cell r="F331">
            <v>-11.3</v>
          </cell>
          <cell r="G331">
            <v>126.9</v>
          </cell>
          <cell r="H331">
            <v>-8.3000000000000007</v>
          </cell>
          <cell r="I331">
            <v>104.8</v>
          </cell>
          <cell r="J331">
            <v>2.2000000000000002</v>
          </cell>
          <cell r="K331">
            <v>106.4</v>
          </cell>
          <cell r="L331">
            <v>2.2999999999999998</v>
          </cell>
          <cell r="M331">
            <v>86.1</v>
          </cell>
          <cell r="N331">
            <v>2.1</v>
          </cell>
          <cell r="O331">
            <v>93.9</v>
          </cell>
          <cell r="P331">
            <v>-3.3</v>
          </cell>
          <cell r="Q331">
            <v>3.1</v>
          </cell>
          <cell r="R331">
            <v>-0.2</v>
          </cell>
          <cell r="S331">
            <v>0.87</v>
          </cell>
          <cell r="T331">
            <v>0.87</v>
          </cell>
          <cell r="U331">
            <v>0.99</v>
          </cell>
          <cell r="V331">
            <v>0.6</v>
          </cell>
          <cell r="W331">
            <v>146.4</v>
          </cell>
          <cell r="X331">
            <v>25.2</v>
          </cell>
          <cell r="Y331">
            <v>117.6</v>
          </cell>
          <cell r="Z331">
            <v>-14.4</v>
          </cell>
          <cell r="AA331">
            <v>85.7</v>
          </cell>
          <cell r="AB331">
            <v>-47.6</v>
          </cell>
          <cell r="AC331">
            <v>298.5</v>
          </cell>
          <cell r="AD331">
            <v>1400</v>
          </cell>
        </row>
        <row r="332">
          <cell r="B332" t="str">
            <v>運輸業，郵便業</v>
          </cell>
          <cell r="C332">
            <v>110</v>
          </cell>
          <cell r="D332">
            <v>-19.899999999999999</v>
          </cell>
          <cell r="E332">
            <v>95.8</v>
          </cell>
          <cell r="F332">
            <v>-0.1</v>
          </cell>
          <cell r="G332">
            <v>95.3</v>
          </cell>
          <cell r="H332">
            <v>-3.6</v>
          </cell>
          <cell r="I332">
            <v>97.4</v>
          </cell>
          <cell r="J332">
            <v>1.9</v>
          </cell>
          <cell r="K332">
            <v>100</v>
          </cell>
          <cell r="L332">
            <v>0.5</v>
          </cell>
          <cell r="M332">
            <v>86.7</v>
          </cell>
          <cell r="N332">
            <v>9.3000000000000007</v>
          </cell>
          <cell r="O332">
            <v>105.4</v>
          </cell>
          <cell r="P332">
            <v>-0.4</v>
          </cell>
          <cell r="Q332">
            <v>6.5</v>
          </cell>
          <cell r="R332">
            <v>-0.8</v>
          </cell>
          <cell r="S332">
            <v>0.96</v>
          </cell>
          <cell r="T332">
            <v>0.02</v>
          </cell>
          <cell r="U332">
            <v>0.74</v>
          </cell>
          <cell r="V332">
            <v>-1.88</v>
          </cell>
          <cell r="W332">
            <v>104.2</v>
          </cell>
          <cell r="X332">
            <v>-22.7</v>
          </cell>
          <cell r="Y332">
            <v>90.7</v>
          </cell>
          <cell r="Z332">
            <v>-3.6</v>
          </cell>
          <cell r="AA332">
            <v>98.1</v>
          </cell>
          <cell r="AB332">
            <v>18.899999999999999</v>
          </cell>
          <cell r="AC332">
            <v>202.4</v>
          </cell>
          <cell r="AD332">
            <v>-52.2</v>
          </cell>
        </row>
        <row r="333">
          <cell r="B333" t="str">
            <v>卸売業，小売業</v>
          </cell>
          <cell r="C333">
            <v>151.69999999999999</v>
          </cell>
          <cell r="D333">
            <v>31.9</v>
          </cell>
          <cell r="E333">
            <v>102.8</v>
          </cell>
          <cell r="F333">
            <v>5.9</v>
          </cell>
          <cell r="G333">
            <v>101.5</v>
          </cell>
          <cell r="H333">
            <v>4.5</v>
          </cell>
          <cell r="I333">
            <v>96.7</v>
          </cell>
          <cell r="J333">
            <v>-1.7</v>
          </cell>
          <cell r="K333">
            <v>95.2</v>
          </cell>
          <cell r="L333">
            <v>-3.3</v>
          </cell>
          <cell r="M333">
            <v>124.6</v>
          </cell>
          <cell r="N333">
            <v>24.6</v>
          </cell>
          <cell r="O333">
            <v>105.4</v>
          </cell>
          <cell r="P333">
            <v>4.7</v>
          </cell>
          <cell r="Q333">
            <v>49.1</v>
          </cell>
          <cell r="R333">
            <v>4.7</v>
          </cell>
          <cell r="S333">
            <v>3.8</v>
          </cell>
          <cell r="T333">
            <v>1.7</v>
          </cell>
          <cell r="U333">
            <v>1.79</v>
          </cell>
          <cell r="V333">
            <v>-1.1299999999999999</v>
          </cell>
          <cell r="W333">
            <v>143.69999999999999</v>
          </cell>
          <cell r="X333">
            <v>27.3</v>
          </cell>
          <cell r="Y333">
            <v>97.3</v>
          </cell>
          <cell r="Z333">
            <v>2.1</v>
          </cell>
          <cell r="AA333">
            <v>128.69999999999999</v>
          </cell>
          <cell r="AB333">
            <v>30.4</v>
          </cell>
          <cell r="AC333">
            <v>586.20000000000005</v>
          </cell>
          <cell r="AD333">
            <v>114.2</v>
          </cell>
        </row>
        <row r="334">
          <cell r="B334" t="str">
            <v>金融業，保険業</v>
          </cell>
          <cell r="C334">
            <v>93.3</v>
          </cell>
          <cell r="D334">
            <v>12.8</v>
          </cell>
          <cell r="E334">
            <v>111.7</v>
          </cell>
          <cell r="F334">
            <v>13.4</v>
          </cell>
          <cell r="G334">
            <v>112.5</v>
          </cell>
          <cell r="H334">
            <v>13.5</v>
          </cell>
          <cell r="I334">
            <v>95.8</v>
          </cell>
          <cell r="J334">
            <v>-2.6</v>
          </cell>
          <cell r="K334">
            <v>95.5</v>
          </cell>
          <cell r="L334">
            <v>-3</v>
          </cell>
          <cell r="M334">
            <v>105.7</v>
          </cell>
          <cell r="N334">
            <v>7.7</v>
          </cell>
          <cell r="O334">
            <v>92.2</v>
          </cell>
          <cell r="P334">
            <v>-6.6</v>
          </cell>
          <cell r="Q334">
            <v>13.5</v>
          </cell>
          <cell r="R334">
            <v>0.6</v>
          </cell>
          <cell r="S334">
            <v>0</v>
          </cell>
          <cell r="T334">
            <v>-0.74</v>
          </cell>
          <cell r="U334">
            <v>0.48</v>
          </cell>
          <cell r="V334">
            <v>-1.18</v>
          </cell>
          <cell r="W334">
            <v>88.4</v>
          </cell>
          <cell r="X334">
            <v>8.9</v>
          </cell>
          <cell r="Y334">
            <v>105.8</v>
          </cell>
          <cell r="Z334">
            <v>9.4</v>
          </cell>
          <cell r="AA334">
            <v>93.2</v>
          </cell>
          <cell r="AB334">
            <v>9.4</v>
          </cell>
          <cell r="AC334">
            <v>15.5</v>
          </cell>
          <cell r="AD334">
            <v>0</v>
          </cell>
        </row>
        <row r="335">
          <cell r="B335" t="str">
            <v>不動産業，物品賃貸業</v>
          </cell>
          <cell r="C335">
            <v>110.3</v>
          </cell>
          <cell r="D335">
            <v>-14.2</v>
          </cell>
          <cell r="E335">
            <v>93.3</v>
          </cell>
          <cell r="F335">
            <v>-15.3</v>
          </cell>
          <cell r="G335">
            <v>96.8</v>
          </cell>
          <cell r="H335">
            <v>-12.2</v>
          </cell>
          <cell r="I335">
            <v>92.3</v>
          </cell>
          <cell r="J335">
            <v>-15.4</v>
          </cell>
          <cell r="K335">
            <v>94.4</v>
          </cell>
          <cell r="L335">
            <v>-11.8</v>
          </cell>
          <cell r="M335">
            <v>43.1</v>
          </cell>
          <cell r="N335">
            <v>-72.900000000000006</v>
          </cell>
          <cell r="O335">
            <v>83.8</v>
          </cell>
          <cell r="P335">
            <v>-4.9000000000000004</v>
          </cell>
          <cell r="Q335">
            <v>69.900000000000006</v>
          </cell>
          <cell r="R335">
            <v>14.2</v>
          </cell>
          <cell r="S335">
            <v>11.92</v>
          </cell>
          <cell r="T335">
            <v>9.4600000000000009</v>
          </cell>
          <cell r="U335">
            <v>11.61</v>
          </cell>
          <cell r="V335">
            <v>9.92</v>
          </cell>
          <cell r="W335">
            <v>104.5</v>
          </cell>
          <cell r="X335">
            <v>-17.2</v>
          </cell>
          <cell r="Y335">
            <v>88.4</v>
          </cell>
          <cell r="Z335">
            <v>-18.2</v>
          </cell>
          <cell r="AA335">
            <v>28.3</v>
          </cell>
          <cell r="AB335">
            <v>-73.900000000000006</v>
          </cell>
          <cell r="AC335">
            <v>223.6</v>
          </cell>
          <cell r="AD335">
            <v>-11.1</v>
          </cell>
        </row>
        <row r="336">
          <cell r="B336" t="str">
            <v>学術研究，専門・技術サービス業</v>
          </cell>
          <cell r="C336">
            <v>93.4</v>
          </cell>
          <cell r="D336">
            <v>6.7</v>
          </cell>
          <cell r="E336">
            <v>107.6</v>
          </cell>
          <cell r="F336">
            <v>12.9</v>
          </cell>
          <cell r="G336">
            <v>107.2</v>
          </cell>
          <cell r="H336">
            <v>10.1</v>
          </cell>
          <cell r="I336">
            <v>102.2</v>
          </cell>
          <cell r="J336">
            <v>10.7</v>
          </cell>
          <cell r="K336">
            <v>103</v>
          </cell>
          <cell r="L336">
            <v>9.8000000000000007</v>
          </cell>
          <cell r="M336">
            <v>87.5</v>
          </cell>
          <cell r="N336">
            <v>34.6</v>
          </cell>
          <cell r="O336">
            <v>107.8</v>
          </cell>
          <cell r="P336">
            <v>4.5</v>
          </cell>
          <cell r="Q336">
            <v>15.1</v>
          </cell>
          <cell r="R336">
            <v>-7</v>
          </cell>
          <cell r="S336">
            <v>2.4</v>
          </cell>
          <cell r="T336">
            <v>-0.91</v>
          </cell>
          <cell r="U336">
            <v>1.55</v>
          </cell>
          <cell r="V336">
            <v>-2.02</v>
          </cell>
          <cell r="W336">
            <v>88.4</v>
          </cell>
          <cell r="X336">
            <v>2.9</v>
          </cell>
          <cell r="Y336">
            <v>101.9</v>
          </cell>
          <cell r="Z336">
            <v>9</v>
          </cell>
          <cell r="AA336">
            <v>118.1</v>
          </cell>
          <cell r="AB336">
            <v>156.19999999999999</v>
          </cell>
          <cell r="AC336">
            <v>30.2</v>
          </cell>
          <cell r="AD336">
            <v>-35.6</v>
          </cell>
        </row>
        <row r="337">
          <cell r="B337" t="str">
            <v>宿泊業，飲食サービス業</v>
          </cell>
          <cell r="C337">
            <v>96.4</v>
          </cell>
          <cell r="D337">
            <v>-15.5</v>
          </cell>
          <cell r="E337">
            <v>94.9</v>
          </cell>
          <cell r="F337">
            <v>-18.7</v>
          </cell>
          <cell r="G337">
            <v>92</v>
          </cell>
          <cell r="H337">
            <v>-21.9</v>
          </cell>
          <cell r="I337">
            <v>97.5</v>
          </cell>
          <cell r="J337">
            <v>-18.3</v>
          </cell>
          <cell r="K337">
            <v>96.4</v>
          </cell>
          <cell r="L337">
            <v>-18.399999999999999</v>
          </cell>
          <cell r="M337">
            <v>126.5</v>
          </cell>
          <cell r="N337">
            <v>-15.7</v>
          </cell>
          <cell r="O337">
            <v>113.4</v>
          </cell>
          <cell r="P337">
            <v>20.3</v>
          </cell>
          <cell r="Q337">
            <v>81.400000000000006</v>
          </cell>
          <cell r="R337">
            <v>7.6</v>
          </cell>
          <cell r="S337">
            <v>2.44</v>
          </cell>
          <cell r="T337">
            <v>-6.09</v>
          </cell>
          <cell r="U337">
            <v>0.98</v>
          </cell>
          <cell r="V337">
            <v>-0.61</v>
          </cell>
          <cell r="W337">
            <v>91.3</v>
          </cell>
          <cell r="X337">
            <v>-18.5</v>
          </cell>
          <cell r="Y337">
            <v>89.9</v>
          </cell>
          <cell r="Z337">
            <v>-21.5</v>
          </cell>
          <cell r="AA337">
            <v>164.4</v>
          </cell>
          <cell r="AB337">
            <v>79.900000000000006</v>
          </cell>
          <cell r="AC337">
            <v>114.3</v>
          </cell>
          <cell r="AD337">
            <v>261.7</v>
          </cell>
        </row>
        <row r="338">
          <cell r="B338" t="str">
            <v>生活関連サービス業，娯楽業</v>
          </cell>
          <cell r="C338">
            <v>103.2</v>
          </cell>
          <cell r="D338">
            <v>9.4</v>
          </cell>
          <cell r="E338">
            <v>101.8</v>
          </cell>
          <cell r="F338">
            <v>12.2</v>
          </cell>
          <cell r="G338">
            <v>100.6</v>
          </cell>
          <cell r="H338">
            <v>7.5</v>
          </cell>
          <cell r="I338">
            <v>101.6</v>
          </cell>
          <cell r="J338">
            <v>-1</v>
          </cell>
          <cell r="K338">
            <v>101.3</v>
          </cell>
          <cell r="L338">
            <v>-2.2999999999999998</v>
          </cell>
          <cell r="M338">
            <v>104.2</v>
          </cell>
          <cell r="N338">
            <v>19.100000000000001</v>
          </cell>
          <cell r="O338">
            <v>93.7</v>
          </cell>
          <cell r="P338">
            <v>-0.6</v>
          </cell>
          <cell r="Q338">
            <v>38.700000000000003</v>
          </cell>
          <cell r="R338">
            <v>-7</v>
          </cell>
          <cell r="S338">
            <v>3.79</v>
          </cell>
          <cell r="T338">
            <v>2.4700000000000002</v>
          </cell>
          <cell r="U338">
            <v>3.58</v>
          </cell>
          <cell r="V338">
            <v>1.59</v>
          </cell>
          <cell r="W338">
            <v>97.7</v>
          </cell>
          <cell r="X338">
            <v>5.6</v>
          </cell>
          <cell r="Y338">
            <v>96.4</v>
          </cell>
          <cell r="Z338">
            <v>8.3000000000000007</v>
          </cell>
          <cell r="AA338">
            <v>117.3</v>
          </cell>
          <cell r="AB338">
            <v>126.4</v>
          </cell>
          <cell r="AC338">
            <v>94.4</v>
          </cell>
          <cell r="AD338">
            <v>-16.7</v>
          </cell>
        </row>
        <row r="339">
          <cell r="B339" t="str">
            <v>教育，学習支援業</v>
          </cell>
          <cell r="C339">
            <v>95.6</v>
          </cell>
          <cell r="D339">
            <v>8</v>
          </cell>
          <cell r="E339">
            <v>111.9</v>
          </cell>
          <cell r="F339">
            <v>9.5</v>
          </cell>
          <cell r="G339">
            <v>113</v>
          </cell>
          <cell r="H339">
            <v>10.199999999999999</v>
          </cell>
          <cell r="I339">
            <v>111.7</v>
          </cell>
          <cell r="J339">
            <v>-2</v>
          </cell>
          <cell r="K339">
            <v>100.1</v>
          </cell>
          <cell r="L339">
            <v>-3.2</v>
          </cell>
          <cell r="M339">
            <v>323.2</v>
          </cell>
          <cell r="N339">
            <v>5.7</v>
          </cell>
          <cell r="O339">
            <v>110.7</v>
          </cell>
          <cell r="P339">
            <v>0.2</v>
          </cell>
          <cell r="Q339">
            <v>19.2</v>
          </cell>
          <cell r="R339">
            <v>2.7</v>
          </cell>
          <cell r="S339">
            <v>0.61</v>
          </cell>
          <cell r="T339">
            <v>-0.23</v>
          </cell>
          <cell r="U339">
            <v>0.47</v>
          </cell>
          <cell r="V339">
            <v>0.33</v>
          </cell>
          <cell r="W339">
            <v>90.5</v>
          </cell>
          <cell r="X339">
            <v>4.3</v>
          </cell>
          <cell r="Y339">
            <v>106</v>
          </cell>
          <cell r="Z339">
            <v>5.7</v>
          </cell>
          <cell r="AA339">
            <v>57.6</v>
          </cell>
          <cell r="AB339">
            <v>-35.6</v>
          </cell>
          <cell r="AC339">
            <v>18.600000000000001</v>
          </cell>
          <cell r="AD339">
            <v>-16.2</v>
          </cell>
        </row>
        <row r="340">
          <cell r="B340" t="str">
            <v>医療，福祉</v>
          </cell>
          <cell r="C340">
            <v>103.1</v>
          </cell>
          <cell r="D340">
            <v>3.6</v>
          </cell>
          <cell r="E340">
            <v>101.1</v>
          </cell>
          <cell r="F340">
            <v>1</v>
          </cell>
          <cell r="G340">
            <v>100</v>
          </cell>
          <cell r="H340">
            <v>1.5</v>
          </cell>
          <cell r="I340">
            <v>102.3</v>
          </cell>
          <cell r="J340">
            <v>1.6</v>
          </cell>
          <cell r="K340">
            <v>101.8</v>
          </cell>
          <cell r="L340">
            <v>0.8</v>
          </cell>
          <cell r="M340">
            <v>117.1</v>
          </cell>
          <cell r="N340">
            <v>26.3</v>
          </cell>
          <cell r="O340">
            <v>102.9</v>
          </cell>
          <cell r="P340">
            <v>0.8</v>
          </cell>
          <cell r="Q340">
            <v>24.9</v>
          </cell>
          <cell r="R340">
            <v>0.4</v>
          </cell>
          <cell r="S340">
            <v>1.48</v>
          </cell>
          <cell r="T340">
            <v>0.19</v>
          </cell>
          <cell r="U340">
            <v>1.1399999999999999</v>
          </cell>
          <cell r="V340">
            <v>0.02</v>
          </cell>
          <cell r="W340">
            <v>97.6</v>
          </cell>
          <cell r="X340">
            <v>0</v>
          </cell>
          <cell r="Y340">
            <v>95.7</v>
          </cell>
          <cell r="Z340">
            <v>-2.5</v>
          </cell>
          <cell r="AA340">
            <v>135.5</v>
          </cell>
          <cell r="AB340">
            <v>-9.1999999999999993</v>
          </cell>
          <cell r="AC340">
            <v>113</v>
          </cell>
          <cell r="AD340">
            <v>17.600000000000001</v>
          </cell>
        </row>
        <row r="341">
          <cell r="B341" t="str">
            <v>複合サービス事業</v>
          </cell>
          <cell r="C341">
            <v>128.80000000000001</v>
          </cell>
          <cell r="D341">
            <v>24.6</v>
          </cell>
          <cell r="E341">
            <v>95.9</v>
          </cell>
          <cell r="F341">
            <v>1.6</v>
          </cell>
          <cell r="G341">
            <v>98.4</v>
          </cell>
          <cell r="H341">
            <v>1.7</v>
          </cell>
          <cell r="I341">
            <v>97.4</v>
          </cell>
          <cell r="J341">
            <v>0.4</v>
          </cell>
          <cell r="K341">
            <v>99.9</v>
          </cell>
          <cell r="L341">
            <v>1.7</v>
          </cell>
          <cell r="M341">
            <v>54.8</v>
          </cell>
          <cell r="N341">
            <v>-26.9</v>
          </cell>
          <cell r="O341">
            <v>102</v>
          </cell>
          <cell r="P341">
            <v>4.4000000000000004</v>
          </cell>
          <cell r="Q341">
            <v>7.8</v>
          </cell>
          <cell r="R341">
            <v>-4.7</v>
          </cell>
          <cell r="S341">
            <v>0.28000000000000003</v>
          </cell>
          <cell r="T341">
            <v>-0.33</v>
          </cell>
          <cell r="U341">
            <v>0.62</v>
          </cell>
          <cell r="V341">
            <v>-0.08</v>
          </cell>
          <cell r="W341">
            <v>122</v>
          </cell>
          <cell r="X341">
            <v>20.2</v>
          </cell>
          <cell r="Y341">
            <v>90.8</v>
          </cell>
          <cell r="Z341">
            <v>-1.9</v>
          </cell>
          <cell r="AA341">
            <v>53</v>
          </cell>
          <cell r="AB341">
            <v>-2.4</v>
          </cell>
          <cell r="AC341">
            <v>283</v>
          </cell>
          <cell r="AD341">
            <v>94.4</v>
          </cell>
        </row>
        <row r="342">
          <cell r="B342" t="str">
            <v>サービス業（他に分類されないもの）</v>
          </cell>
          <cell r="C342">
            <v>94.3</v>
          </cell>
          <cell r="D342">
            <v>-4.5999999999999996</v>
          </cell>
          <cell r="E342">
            <v>97.3</v>
          </cell>
          <cell r="F342">
            <v>5.8</v>
          </cell>
          <cell r="G342">
            <v>99.9</v>
          </cell>
          <cell r="H342">
            <v>7.1</v>
          </cell>
          <cell r="I342">
            <v>97</v>
          </cell>
          <cell r="J342">
            <v>-2.7</v>
          </cell>
          <cell r="K342">
            <v>98.7</v>
          </cell>
          <cell r="L342">
            <v>-2.1</v>
          </cell>
          <cell r="M342">
            <v>73.400000000000006</v>
          </cell>
          <cell r="N342">
            <v>-13.7</v>
          </cell>
          <cell r="O342">
            <v>96</v>
          </cell>
          <cell r="P342">
            <v>-5.4</v>
          </cell>
          <cell r="Q342">
            <v>27.6</v>
          </cell>
          <cell r="R342">
            <v>4.0999999999999996</v>
          </cell>
          <cell r="S342">
            <v>3.22</v>
          </cell>
          <cell r="T342">
            <v>-0.11</v>
          </cell>
          <cell r="U342">
            <v>2.39</v>
          </cell>
          <cell r="V342">
            <v>-0.21</v>
          </cell>
          <cell r="W342">
            <v>89.3</v>
          </cell>
          <cell r="X342">
            <v>-7.9</v>
          </cell>
          <cell r="Y342">
            <v>92.1</v>
          </cell>
          <cell r="Z342">
            <v>2</v>
          </cell>
          <cell r="AA342">
            <v>67.599999999999994</v>
          </cell>
          <cell r="AB342">
            <v>-12.1</v>
          </cell>
          <cell r="AC342">
            <v>72.599999999999994</v>
          </cell>
          <cell r="AD342">
            <v>-50.9</v>
          </cell>
        </row>
        <row r="343">
          <cell r="B343" t="str">
            <v>食料品・たばこ</v>
          </cell>
          <cell r="C343">
            <v>101.1</v>
          </cell>
          <cell r="D343">
            <v>-28.2</v>
          </cell>
          <cell r="E343">
            <v>93</v>
          </cell>
          <cell r="F343">
            <v>-17</v>
          </cell>
          <cell r="G343">
            <v>93.4</v>
          </cell>
          <cell r="H343">
            <v>-17.3</v>
          </cell>
          <cell r="I343">
            <v>95.3</v>
          </cell>
          <cell r="J343">
            <v>-5.3</v>
          </cell>
          <cell r="K343">
            <v>95.4</v>
          </cell>
          <cell r="L343">
            <v>-6</v>
          </cell>
          <cell r="M343">
            <v>94.3</v>
          </cell>
          <cell r="N343">
            <v>6.3</v>
          </cell>
          <cell r="O343">
            <v>100.2</v>
          </cell>
          <cell r="P343">
            <v>0.2</v>
          </cell>
          <cell r="Q343">
            <v>31</v>
          </cell>
          <cell r="R343">
            <v>3.8</v>
          </cell>
          <cell r="S343">
            <v>1.31</v>
          </cell>
          <cell r="T343">
            <v>-1.2</v>
          </cell>
          <cell r="U343">
            <v>1.94</v>
          </cell>
          <cell r="V343">
            <v>-0.24</v>
          </cell>
          <cell r="W343">
            <v>95.7</v>
          </cell>
          <cell r="X343">
            <v>-30.8</v>
          </cell>
          <cell r="Y343">
            <v>88.1</v>
          </cell>
          <cell r="Z343">
            <v>-19.899999999999999</v>
          </cell>
          <cell r="AA343">
            <v>87.9</v>
          </cell>
          <cell r="AB343">
            <v>-13.6</v>
          </cell>
          <cell r="AC343">
            <v>108.3</v>
          </cell>
          <cell r="AD343">
            <v>-51</v>
          </cell>
        </row>
        <row r="344">
          <cell r="B344" t="str">
            <v>繊維工業</v>
          </cell>
          <cell r="C344">
            <v>126.2</v>
          </cell>
          <cell r="D344">
            <v>0.2</v>
          </cell>
          <cell r="E344">
            <v>137.4</v>
          </cell>
          <cell r="F344">
            <v>1.3</v>
          </cell>
          <cell r="G344">
            <v>127.2</v>
          </cell>
          <cell r="H344">
            <v>-2.2000000000000002</v>
          </cell>
          <cell r="I344">
            <v>100.8</v>
          </cell>
          <cell r="J344">
            <v>8.6</v>
          </cell>
          <cell r="K344">
            <v>97.6</v>
          </cell>
          <cell r="L344">
            <v>6.9</v>
          </cell>
          <cell r="M344">
            <v>168.1</v>
          </cell>
          <cell r="N344">
            <v>34.5</v>
          </cell>
          <cell r="O344">
            <v>92.8</v>
          </cell>
          <cell r="P344">
            <v>19.100000000000001</v>
          </cell>
          <cell r="Q344">
            <v>13.9</v>
          </cell>
          <cell r="R344">
            <v>11.3</v>
          </cell>
          <cell r="S344">
            <v>1.36</v>
          </cell>
          <cell r="T344">
            <v>1.18</v>
          </cell>
          <cell r="U344">
            <v>0.72</v>
          </cell>
          <cell r="V344">
            <v>-0.42</v>
          </cell>
          <cell r="W344">
            <v>119.5</v>
          </cell>
          <cell r="X344">
            <v>-3.4</v>
          </cell>
          <cell r="Y344">
            <v>130.1</v>
          </cell>
          <cell r="Z344">
            <v>-2.2999999999999998</v>
          </cell>
          <cell r="AA344">
            <v>357.9</v>
          </cell>
          <cell r="AB344">
            <v>38.299999999999997</v>
          </cell>
          <cell r="AC344">
            <v>25.8</v>
          </cell>
          <cell r="AD344">
            <v>-26.1</v>
          </cell>
        </row>
        <row r="345">
          <cell r="B345" t="str">
            <v>木材・木製品</v>
          </cell>
          <cell r="C345">
            <v>154.1</v>
          </cell>
          <cell r="D345">
            <v>10.5</v>
          </cell>
          <cell r="E345">
            <v>110.5</v>
          </cell>
          <cell r="F345">
            <v>-1.8</v>
          </cell>
          <cell r="G345">
            <v>116.8</v>
          </cell>
          <cell r="H345">
            <v>-1.2</v>
          </cell>
          <cell r="I345">
            <v>92.6</v>
          </cell>
          <cell r="J345">
            <v>-14</v>
          </cell>
          <cell r="K345">
            <v>95.8</v>
          </cell>
          <cell r="L345">
            <v>-13.1</v>
          </cell>
          <cell r="M345">
            <v>58.6</v>
          </cell>
          <cell r="N345">
            <v>-28</v>
          </cell>
          <cell r="O345">
            <v>101.6</v>
          </cell>
          <cell r="P345">
            <v>8.4</v>
          </cell>
          <cell r="Q345">
            <v>22.8</v>
          </cell>
          <cell r="R345">
            <v>15.6</v>
          </cell>
          <cell r="S345">
            <v>0.77</v>
          </cell>
          <cell r="T345">
            <v>-0.35</v>
          </cell>
          <cell r="U345">
            <v>0.4</v>
          </cell>
          <cell r="V345">
            <v>-0.48</v>
          </cell>
          <cell r="W345">
            <v>145.9</v>
          </cell>
          <cell r="X345">
            <v>6.7</v>
          </cell>
          <cell r="Y345">
            <v>104.6</v>
          </cell>
          <cell r="Z345">
            <v>-5.3</v>
          </cell>
          <cell r="AA345">
            <v>50.1</v>
          </cell>
          <cell r="AB345">
            <v>-14.5</v>
          </cell>
          <cell r="AC345">
            <v>313.10000000000002</v>
          </cell>
          <cell r="AD345">
            <v>38.200000000000003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144.69999999999999</v>
          </cell>
          <cell r="D347">
            <v>45.4</v>
          </cell>
          <cell r="E347">
            <v>88.4</v>
          </cell>
          <cell r="F347">
            <v>2.9</v>
          </cell>
          <cell r="G347">
            <v>96.8</v>
          </cell>
          <cell r="H347">
            <v>12.6</v>
          </cell>
          <cell r="I347">
            <v>107.6</v>
          </cell>
          <cell r="J347">
            <v>-4.4000000000000004</v>
          </cell>
          <cell r="K347">
            <v>116.2</v>
          </cell>
          <cell r="L347">
            <v>0.9</v>
          </cell>
          <cell r="M347">
            <v>35.4</v>
          </cell>
          <cell r="N347">
            <v>-61.2</v>
          </cell>
          <cell r="O347">
            <v>119.4</v>
          </cell>
          <cell r="P347">
            <v>-0.7</v>
          </cell>
          <cell r="Q347">
            <v>2</v>
          </cell>
          <cell r="R347">
            <v>-1.8</v>
          </cell>
          <cell r="S347">
            <v>0</v>
          </cell>
          <cell r="T347">
            <v>-3.05</v>
          </cell>
          <cell r="U347">
            <v>0.6</v>
          </cell>
          <cell r="V347">
            <v>-0.25</v>
          </cell>
          <cell r="W347">
            <v>137</v>
          </cell>
          <cell r="X347">
            <v>40.4</v>
          </cell>
          <cell r="Y347">
            <v>83.7</v>
          </cell>
          <cell r="Z347">
            <v>-0.7</v>
          </cell>
          <cell r="AA347">
            <v>34.1</v>
          </cell>
          <cell r="AB347">
            <v>-59.9</v>
          </cell>
          <cell r="AC347">
            <v>132.6</v>
          </cell>
          <cell r="AD347">
            <v>124.7</v>
          </cell>
        </row>
        <row r="348">
          <cell r="B348" t="str">
            <v>印刷・同関連業</v>
          </cell>
          <cell r="C348">
            <v>131.30000000000001</v>
          </cell>
          <cell r="D348">
            <v>13.4</v>
          </cell>
          <cell r="E348">
            <v>102.3</v>
          </cell>
          <cell r="F348">
            <v>-14.8</v>
          </cell>
          <cell r="G348">
            <v>99.5</v>
          </cell>
          <cell r="H348">
            <v>-12.5</v>
          </cell>
          <cell r="I348">
            <v>98.5</v>
          </cell>
          <cell r="J348">
            <v>18.7</v>
          </cell>
          <cell r="K348">
            <v>99.3</v>
          </cell>
          <cell r="L348">
            <v>18.8</v>
          </cell>
          <cell r="M348">
            <v>80.599999999999994</v>
          </cell>
          <cell r="N348">
            <v>16.100000000000001</v>
          </cell>
          <cell r="O348">
            <v>102.6</v>
          </cell>
          <cell r="P348">
            <v>4.4000000000000004</v>
          </cell>
          <cell r="Q348">
            <v>18.600000000000001</v>
          </cell>
          <cell r="R348">
            <v>0</v>
          </cell>
          <cell r="S348">
            <v>0.44</v>
          </cell>
          <cell r="T348">
            <v>0.33</v>
          </cell>
          <cell r="U348">
            <v>0.66</v>
          </cell>
          <cell r="V348">
            <v>-0.03</v>
          </cell>
          <cell r="W348">
            <v>124.3</v>
          </cell>
          <cell r="X348">
            <v>9.4</v>
          </cell>
          <cell r="Y348">
            <v>96.9</v>
          </cell>
          <cell r="Z348">
            <v>-17.7</v>
          </cell>
          <cell r="AA348">
            <v>161.19999999999999</v>
          </cell>
          <cell r="AB348">
            <v>-35.200000000000003</v>
          </cell>
          <cell r="AC348">
            <v>145.4</v>
          </cell>
          <cell r="AD348">
            <v>508.4</v>
          </cell>
        </row>
        <row r="349">
          <cell r="B349" t="str">
            <v>化学、石油・石炭</v>
          </cell>
          <cell r="C349">
            <v>97.2</v>
          </cell>
          <cell r="D349">
            <v>-15.5</v>
          </cell>
          <cell r="E349">
            <v>118</v>
          </cell>
          <cell r="F349">
            <v>3.3</v>
          </cell>
          <cell r="G349">
            <v>117</v>
          </cell>
          <cell r="H349">
            <v>6.2</v>
          </cell>
          <cell r="I349">
            <v>102.3</v>
          </cell>
          <cell r="J349">
            <v>0</v>
          </cell>
          <cell r="K349">
            <v>99</v>
          </cell>
          <cell r="L349">
            <v>0</v>
          </cell>
          <cell r="M349">
            <v>132.9</v>
          </cell>
          <cell r="N349">
            <v>0</v>
          </cell>
          <cell r="O349">
            <v>105.6</v>
          </cell>
          <cell r="P349">
            <v>0.1</v>
          </cell>
          <cell r="Q349">
            <v>2.1</v>
          </cell>
          <cell r="R349">
            <v>0.7</v>
          </cell>
          <cell r="S349">
            <v>0.74</v>
          </cell>
          <cell r="T349">
            <v>0.52</v>
          </cell>
          <cell r="U349">
            <v>0.96</v>
          </cell>
          <cell r="V349">
            <v>0.19</v>
          </cell>
          <cell r="W349">
            <v>92</v>
          </cell>
          <cell r="X349">
            <v>-18.5</v>
          </cell>
          <cell r="Y349">
            <v>111.7</v>
          </cell>
          <cell r="Z349">
            <v>-0.4</v>
          </cell>
          <cell r="AA349">
            <v>123.9</v>
          </cell>
          <cell r="AB349">
            <v>-10.9</v>
          </cell>
          <cell r="AC349">
            <v>17.899999999999999</v>
          </cell>
          <cell r="AD349">
            <v>-73.900000000000006</v>
          </cell>
        </row>
        <row r="350">
          <cell r="B350" t="str">
            <v>プラスチック製品</v>
          </cell>
          <cell r="C350">
            <v>120.6</v>
          </cell>
          <cell r="D350">
            <v>-23</v>
          </cell>
          <cell r="E350">
            <v>111.6</v>
          </cell>
          <cell r="F350">
            <v>-16</v>
          </cell>
          <cell r="G350">
            <v>107.9</v>
          </cell>
          <cell r="H350">
            <v>-13.7</v>
          </cell>
          <cell r="I350">
            <v>102.8</v>
          </cell>
          <cell r="J350">
            <v>-3.8</v>
          </cell>
          <cell r="K350">
            <v>102.1</v>
          </cell>
          <cell r="L350">
            <v>-1.9</v>
          </cell>
          <cell r="M350">
            <v>113.7</v>
          </cell>
          <cell r="N350">
            <v>-23.9</v>
          </cell>
          <cell r="O350">
            <v>262.7</v>
          </cell>
          <cell r="P350">
            <v>3.6</v>
          </cell>
          <cell r="Q350">
            <v>22.7</v>
          </cell>
          <cell r="R350">
            <v>18.7</v>
          </cell>
          <cell r="S350">
            <v>0.93</v>
          </cell>
          <cell r="T350">
            <v>0.93</v>
          </cell>
          <cell r="U350">
            <v>0</v>
          </cell>
          <cell r="V350">
            <v>-1.45</v>
          </cell>
          <cell r="W350">
            <v>114.2</v>
          </cell>
          <cell r="X350">
            <v>-25.7</v>
          </cell>
          <cell r="Y350">
            <v>105.7</v>
          </cell>
          <cell r="Z350">
            <v>-18.899999999999999</v>
          </cell>
          <cell r="AA350">
            <v>158.4</v>
          </cell>
          <cell r="AB350">
            <v>-31.9</v>
          </cell>
          <cell r="AC350">
            <v>70.2</v>
          </cell>
          <cell r="AD350">
            <v>-46.4</v>
          </cell>
        </row>
        <row r="351">
          <cell r="B351" t="str">
            <v>ゴム製品</v>
          </cell>
          <cell r="C351">
            <v>109.2</v>
          </cell>
          <cell r="D351">
            <v>-3.4</v>
          </cell>
          <cell r="E351">
            <v>121.6</v>
          </cell>
          <cell r="F351">
            <v>3.2</v>
          </cell>
          <cell r="G351">
            <v>114.5</v>
          </cell>
          <cell r="H351">
            <v>2.2999999999999998</v>
          </cell>
          <cell r="I351">
            <v>107.9</v>
          </cell>
          <cell r="J351">
            <v>0.2</v>
          </cell>
          <cell r="K351">
            <v>103.8</v>
          </cell>
          <cell r="L351">
            <v>-0.3</v>
          </cell>
          <cell r="M351">
            <v>153</v>
          </cell>
          <cell r="N351">
            <v>4.0999999999999996</v>
          </cell>
          <cell r="O351">
            <v>96.5</v>
          </cell>
          <cell r="P351">
            <v>-0.9</v>
          </cell>
          <cell r="Q351">
            <v>1.4</v>
          </cell>
          <cell r="R351">
            <v>-0.5</v>
          </cell>
          <cell r="S351">
            <v>0.05</v>
          </cell>
          <cell r="T351">
            <v>-0.1</v>
          </cell>
          <cell r="U351">
            <v>0.73</v>
          </cell>
          <cell r="V351">
            <v>0.2</v>
          </cell>
          <cell r="W351">
            <v>103.4</v>
          </cell>
          <cell r="X351">
            <v>-6.8</v>
          </cell>
          <cell r="Y351">
            <v>115.2</v>
          </cell>
          <cell r="Z351">
            <v>-0.3</v>
          </cell>
          <cell r="AA351">
            <v>162.80000000000001</v>
          </cell>
          <cell r="AB351">
            <v>7.1</v>
          </cell>
          <cell r="AC351">
            <v>43.8</v>
          </cell>
          <cell r="AD351">
            <v>-31.8</v>
          </cell>
        </row>
        <row r="352">
          <cell r="B352" t="str">
            <v>窯業・土石製品</v>
          </cell>
          <cell r="C352">
            <v>182.4</v>
          </cell>
          <cell r="D352">
            <v>-11.5</v>
          </cell>
          <cell r="E352">
            <v>115.3</v>
          </cell>
          <cell r="F352">
            <v>-4.0999999999999996</v>
          </cell>
          <cell r="G352">
            <v>114.4</v>
          </cell>
          <cell r="H352">
            <v>-6.4</v>
          </cell>
          <cell r="I352">
            <v>99.4</v>
          </cell>
          <cell r="J352">
            <v>4.5999999999999996</v>
          </cell>
          <cell r="K352">
            <v>98.6</v>
          </cell>
          <cell r="L352">
            <v>2.9</v>
          </cell>
          <cell r="M352">
            <v>117.6</v>
          </cell>
          <cell r="N352">
            <v>51</v>
          </cell>
          <cell r="O352">
            <v>96.6</v>
          </cell>
          <cell r="P352">
            <v>-0.4</v>
          </cell>
          <cell r="Q352">
            <v>2.6</v>
          </cell>
          <cell r="R352">
            <v>-4.3</v>
          </cell>
          <cell r="S352">
            <v>0</v>
          </cell>
          <cell r="T352">
            <v>-0.17</v>
          </cell>
          <cell r="U352">
            <v>1.96</v>
          </cell>
          <cell r="V352">
            <v>1.79</v>
          </cell>
          <cell r="W352">
            <v>172.7</v>
          </cell>
          <cell r="X352">
            <v>-14.6</v>
          </cell>
          <cell r="Y352">
            <v>109.2</v>
          </cell>
          <cell r="Z352">
            <v>-7.5</v>
          </cell>
          <cell r="AA352">
            <v>133.4</v>
          </cell>
          <cell r="AB352">
            <v>63.5</v>
          </cell>
          <cell r="AC352">
            <v>428.8</v>
          </cell>
          <cell r="AD352">
            <v>-19.2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107.6</v>
          </cell>
          <cell r="D355">
            <v>1.9</v>
          </cell>
          <cell r="E355">
            <v>93.3</v>
          </cell>
          <cell r="F355">
            <v>2.4</v>
          </cell>
          <cell r="G355">
            <v>94.8</v>
          </cell>
          <cell r="H355">
            <v>9</v>
          </cell>
          <cell r="I355">
            <v>95.5</v>
          </cell>
          <cell r="J355">
            <v>-3.3</v>
          </cell>
          <cell r="K355">
            <v>96</v>
          </cell>
          <cell r="L355">
            <v>-1.6</v>
          </cell>
          <cell r="M355">
            <v>89.2</v>
          </cell>
          <cell r="N355">
            <v>-21.3</v>
          </cell>
          <cell r="O355">
            <v>275.2</v>
          </cell>
          <cell r="P355">
            <v>-0.5</v>
          </cell>
          <cell r="Q355">
            <v>21.6</v>
          </cell>
          <cell r="R355">
            <v>1.6</v>
          </cell>
          <cell r="S355">
            <v>1.0900000000000001</v>
          </cell>
          <cell r="T355">
            <v>-0.65</v>
          </cell>
          <cell r="U355">
            <v>1.33</v>
          </cell>
          <cell r="V355">
            <v>0.73</v>
          </cell>
          <cell r="W355">
            <v>101.9</v>
          </cell>
          <cell r="X355">
            <v>-1.6</v>
          </cell>
          <cell r="Y355">
            <v>88.4</v>
          </cell>
          <cell r="Z355">
            <v>-1.1000000000000001</v>
          </cell>
          <cell r="AA355">
            <v>65</v>
          </cell>
          <cell r="AB355">
            <v>-61.8</v>
          </cell>
          <cell r="AC355">
            <v>58.4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178.4</v>
          </cell>
          <cell r="D358">
            <v>107.9</v>
          </cell>
          <cell r="E358">
            <v>113.9</v>
          </cell>
          <cell r="F358">
            <v>11.1</v>
          </cell>
          <cell r="G358">
            <v>113.7</v>
          </cell>
          <cell r="H358">
            <v>13.5</v>
          </cell>
          <cell r="I358">
            <v>103.1</v>
          </cell>
          <cell r="J358">
            <v>-4.5</v>
          </cell>
          <cell r="K358">
            <v>102.8</v>
          </cell>
          <cell r="L358">
            <v>-1.8</v>
          </cell>
          <cell r="M358">
            <v>108.6</v>
          </cell>
          <cell r="N358">
            <v>-34.9</v>
          </cell>
          <cell r="O358">
            <v>211.6</v>
          </cell>
          <cell r="P358">
            <v>-1</v>
          </cell>
          <cell r="Q358">
            <v>2.6</v>
          </cell>
          <cell r="R358">
            <v>-4</v>
          </cell>
          <cell r="S358">
            <v>0.11</v>
          </cell>
          <cell r="T358">
            <v>-0.93</v>
          </cell>
          <cell r="U358">
            <v>0.82</v>
          </cell>
          <cell r="V358">
            <v>-0.38</v>
          </cell>
          <cell r="W358">
            <v>168.9</v>
          </cell>
          <cell r="X358">
            <v>100.6</v>
          </cell>
          <cell r="Y358">
            <v>107.9</v>
          </cell>
          <cell r="Z358">
            <v>7.3</v>
          </cell>
          <cell r="AA358">
            <v>115.3</v>
          </cell>
          <cell r="AB358">
            <v>-9.9</v>
          </cell>
          <cell r="AC358">
            <v>118.5</v>
          </cell>
          <cell r="AD358">
            <v>4837.5</v>
          </cell>
        </row>
        <row r="359">
          <cell r="B359" t="str">
            <v>電子・デバイス</v>
          </cell>
          <cell r="C359">
            <v>74.8</v>
          </cell>
          <cell r="D359">
            <v>-3.1</v>
          </cell>
          <cell r="E359">
            <v>84.7</v>
          </cell>
          <cell r="F359">
            <v>-2.4</v>
          </cell>
          <cell r="G359">
            <v>84.2</v>
          </cell>
          <cell r="H359">
            <v>1.3</v>
          </cell>
          <cell r="I359">
            <v>99.8</v>
          </cell>
          <cell r="J359">
            <v>-4.9000000000000004</v>
          </cell>
          <cell r="K359">
            <v>101.2</v>
          </cell>
          <cell r="L359">
            <v>-1.9</v>
          </cell>
          <cell r="M359">
            <v>85</v>
          </cell>
          <cell r="N359">
            <v>-29.8</v>
          </cell>
          <cell r="O359">
            <v>74.400000000000006</v>
          </cell>
          <cell r="P359">
            <v>-2.5</v>
          </cell>
          <cell r="Q359">
            <v>6.3</v>
          </cell>
          <cell r="R359">
            <v>1.9</v>
          </cell>
          <cell r="S359">
            <v>0.35</v>
          </cell>
          <cell r="T359">
            <v>-0.6</v>
          </cell>
          <cell r="U359">
            <v>1.38</v>
          </cell>
          <cell r="V359">
            <v>0.6</v>
          </cell>
          <cell r="W359">
            <v>70.8</v>
          </cell>
          <cell r="X359">
            <v>-6.6</v>
          </cell>
          <cell r="Y359">
            <v>80.2</v>
          </cell>
          <cell r="Z359">
            <v>-5.9</v>
          </cell>
          <cell r="AA359">
            <v>88.8</v>
          </cell>
          <cell r="AB359">
            <v>-24.2</v>
          </cell>
          <cell r="AC359">
            <v>4.3</v>
          </cell>
          <cell r="AD359">
            <v>-40.299999999999997</v>
          </cell>
        </row>
        <row r="360">
          <cell r="B360" t="str">
            <v>電気機械器具</v>
          </cell>
          <cell r="C360">
            <v>224.7</v>
          </cell>
          <cell r="D360">
            <v>26.1</v>
          </cell>
          <cell r="E360">
            <v>153</v>
          </cell>
          <cell r="F360">
            <v>5.6</v>
          </cell>
          <cell r="G360">
            <v>151.4</v>
          </cell>
          <cell r="H360">
            <v>7</v>
          </cell>
          <cell r="I360">
            <v>120.6</v>
          </cell>
          <cell r="J360">
            <v>-0.4</v>
          </cell>
          <cell r="K360">
            <v>119.1</v>
          </cell>
          <cell r="L360">
            <v>1.1000000000000001</v>
          </cell>
          <cell r="M360">
            <v>154.4</v>
          </cell>
          <cell r="N360">
            <v>-22.8</v>
          </cell>
          <cell r="O360">
            <v>92.8</v>
          </cell>
          <cell r="P360">
            <v>26.1</v>
          </cell>
          <cell r="Q360">
            <v>3.2</v>
          </cell>
          <cell r="R360">
            <v>-1.3</v>
          </cell>
          <cell r="S360">
            <v>0</v>
          </cell>
          <cell r="T360">
            <v>-0.68</v>
          </cell>
          <cell r="U360">
            <v>0.39</v>
          </cell>
          <cell r="V360">
            <v>-1.07</v>
          </cell>
          <cell r="W360">
            <v>212.8</v>
          </cell>
          <cell r="X360">
            <v>21.7</v>
          </cell>
          <cell r="Y360">
            <v>144.9</v>
          </cell>
          <cell r="Z360">
            <v>1.9</v>
          </cell>
          <cell r="AA360">
            <v>209.3</v>
          </cell>
          <cell r="AB360">
            <v>-22</v>
          </cell>
          <cell r="AC360">
            <v>305.39999999999998</v>
          </cell>
          <cell r="AD360">
            <v>83.3</v>
          </cell>
        </row>
        <row r="361">
          <cell r="B361" t="str">
            <v>情報通信機械器具</v>
          </cell>
          <cell r="C361">
            <v>114.4</v>
          </cell>
          <cell r="D361">
            <v>17.899999999999999</v>
          </cell>
          <cell r="E361">
            <v>97.7</v>
          </cell>
          <cell r="F361">
            <v>-8.1999999999999993</v>
          </cell>
          <cell r="G361">
            <v>96.5</v>
          </cell>
          <cell r="H361">
            <v>-12.5</v>
          </cell>
          <cell r="I361">
            <v>103.7</v>
          </cell>
          <cell r="J361">
            <v>-12.2</v>
          </cell>
          <cell r="K361">
            <v>104.9</v>
          </cell>
          <cell r="L361">
            <v>-9.3000000000000007</v>
          </cell>
          <cell r="M361">
            <v>81.5</v>
          </cell>
          <cell r="N361">
            <v>-49.2</v>
          </cell>
          <cell r="O361">
            <v>16</v>
          </cell>
          <cell r="P361">
            <v>-88.8</v>
          </cell>
          <cell r="Q361">
            <v>5.8</v>
          </cell>
          <cell r="R361">
            <v>4.5</v>
          </cell>
          <cell r="S361">
            <v>5.6</v>
          </cell>
          <cell r="T361">
            <v>4.2</v>
          </cell>
          <cell r="U361">
            <v>9.6</v>
          </cell>
          <cell r="V361">
            <v>8.57</v>
          </cell>
          <cell r="W361">
            <v>108.3</v>
          </cell>
          <cell r="X361">
            <v>13.8</v>
          </cell>
          <cell r="Y361">
            <v>92.5</v>
          </cell>
          <cell r="Z361">
            <v>-11.4</v>
          </cell>
          <cell r="AA361">
            <v>121.1</v>
          </cell>
          <cell r="AB361">
            <v>337.2</v>
          </cell>
          <cell r="AC361">
            <v>235.1</v>
          </cell>
          <cell r="AD361">
            <v>722</v>
          </cell>
        </row>
        <row r="362">
          <cell r="B362" t="str">
            <v>輸送用機械器具</v>
          </cell>
          <cell r="C362">
            <v>184.6</v>
          </cell>
          <cell r="D362">
            <v>8.5</v>
          </cell>
          <cell r="E362">
            <v>125.2</v>
          </cell>
          <cell r="F362">
            <v>3.5</v>
          </cell>
          <cell r="G362">
            <v>116.9</v>
          </cell>
          <cell r="H362">
            <v>2</v>
          </cell>
          <cell r="I362">
            <v>115.4</v>
          </cell>
          <cell r="J362">
            <v>4</v>
          </cell>
          <cell r="K362">
            <v>108.7</v>
          </cell>
          <cell r="L362">
            <v>1.5</v>
          </cell>
          <cell r="M362">
            <v>199.1</v>
          </cell>
          <cell r="N362">
            <v>24</v>
          </cell>
          <cell r="O362">
            <v>77.7</v>
          </cell>
          <cell r="P362">
            <v>3.9</v>
          </cell>
          <cell r="Q362">
            <v>2.8</v>
          </cell>
          <cell r="R362">
            <v>2</v>
          </cell>
          <cell r="S362">
            <v>0.92</v>
          </cell>
          <cell r="T362">
            <v>0.74</v>
          </cell>
          <cell r="U362">
            <v>0.35</v>
          </cell>
          <cell r="V362">
            <v>-0.24</v>
          </cell>
          <cell r="W362">
            <v>174.8</v>
          </cell>
          <cell r="X362">
            <v>4.7</v>
          </cell>
          <cell r="Y362">
            <v>118.6</v>
          </cell>
          <cell r="Z362">
            <v>-0.1</v>
          </cell>
          <cell r="AA362">
            <v>254.6</v>
          </cell>
          <cell r="AB362">
            <v>15.9</v>
          </cell>
          <cell r="AC362">
            <v>129.80000000000001</v>
          </cell>
          <cell r="AD362">
            <v>14.7</v>
          </cell>
        </row>
        <row r="363">
          <cell r="B363" t="str">
            <v>その他の製造業</v>
          </cell>
          <cell r="C363">
            <v>164.5</v>
          </cell>
          <cell r="D363">
            <v>16.3</v>
          </cell>
          <cell r="E363">
            <v>135.6</v>
          </cell>
          <cell r="F363">
            <v>29.5</v>
          </cell>
          <cell r="G363">
            <v>129.1</v>
          </cell>
          <cell r="H363">
            <v>26.6</v>
          </cell>
          <cell r="I363">
            <v>117.1</v>
          </cell>
          <cell r="J363">
            <v>3.4</v>
          </cell>
          <cell r="K363">
            <v>107.7</v>
          </cell>
          <cell r="L363">
            <v>-2.7</v>
          </cell>
          <cell r="M363">
            <v>245.6</v>
          </cell>
          <cell r="N363">
            <v>67.5</v>
          </cell>
          <cell r="O363">
            <v>77.7</v>
          </cell>
          <cell r="P363">
            <v>-40.6</v>
          </cell>
          <cell r="Q363">
            <v>5.4</v>
          </cell>
          <cell r="R363">
            <v>-3</v>
          </cell>
          <cell r="S363">
            <v>4.51</v>
          </cell>
          <cell r="T363">
            <v>4.51</v>
          </cell>
          <cell r="U363">
            <v>1.64</v>
          </cell>
          <cell r="V363">
            <v>0.82</v>
          </cell>
          <cell r="W363">
            <v>155.80000000000001</v>
          </cell>
          <cell r="X363">
            <v>12.2</v>
          </cell>
          <cell r="Y363">
            <v>128.4</v>
          </cell>
          <cell r="Z363">
            <v>25</v>
          </cell>
          <cell r="AA363">
            <v>227.6</v>
          </cell>
          <cell r="AB363">
            <v>59.2</v>
          </cell>
          <cell r="AC363">
            <v>171.6</v>
          </cell>
          <cell r="AD363">
            <v>-7</v>
          </cell>
        </row>
        <row r="364">
          <cell r="B364" t="str">
            <v>Ｅ一括分１</v>
          </cell>
          <cell r="C364">
            <v>169.3</v>
          </cell>
          <cell r="D364">
            <v>52.1</v>
          </cell>
          <cell r="E364">
            <v>115.1</v>
          </cell>
          <cell r="F364">
            <v>9</v>
          </cell>
          <cell r="G364">
            <v>104.8</v>
          </cell>
          <cell r="H364">
            <v>1.6</v>
          </cell>
          <cell r="I364">
            <v>113.5</v>
          </cell>
          <cell r="J364">
            <v>2.7</v>
          </cell>
          <cell r="K364">
            <v>106.3</v>
          </cell>
          <cell r="L364">
            <v>0.2</v>
          </cell>
          <cell r="M364">
            <v>249.4</v>
          </cell>
          <cell r="N364">
            <v>29.6</v>
          </cell>
          <cell r="O364">
            <v>112.4</v>
          </cell>
          <cell r="P364">
            <v>1.4</v>
          </cell>
          <cell r="Q364">
            <v>6.9</v>
          </cell>
          <cell r="R364">
            <v>-9.1</v>
          </cell>
          <cell r="S364">
            <v>1.1200000000000001</v>
          </cell>
          <cell r="T364">
            <v>1.1200000000000001</v>
          </cell>
          <cell r="U364">
            <v>0.68</v>
          </cell>
          <cell r="V364">
            <v>-0.08</v>
          </cell>
          <cell r="W364">
            <v>160.30000000000001</v>
          </cell>
          <cell r="X364">
            <v>46.8</v>
          </cell>
          <cell r="Y364">
            <v>109</v>
          </cell>
          <cell r="Z364">
            <v>5.2</v>
          </cell>
          <cell r="AA364">
            <v>301.89999999999998</v>
          </cell>
          <cell r="AB364">
            <v>103.8</v>
          </cell>
          <cell r="AC364">
            <v>493.9</v>
          </cell>
          <cell r="AD364">
            <v>258.2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217</v>
          </cell>
          <cell r="D367">
            <v>100.4</v>
          </cell>
          <cell r="E367">
            <v>115.9</v>
          </cell>
          <cell r="F367">
            <v>15.8</v>
          </cell>
          <cell r="G367">
            <v>112.8</v>
          </cell>
          <cell r="H367">
            <v>14.5</v>
          </cell>
          <cell r="I367">
            <v>112.6</v>
          </cell>
          <cell r="J367">
            <v>8.9</v>
          </cell>
          <cell r="K367">
            <v>110.3</v>
          </cell>
          <cell r="L367">
            <v>7.2</v>
          </cell>
          <cell r="M367">
            <v>157.30000000000001</v>
          </cell>
          <cell r="N367">
            <v>38.799999999999997</v>
          </cell>
          <cell r="O367">
            <v>90.1</v>
          </cell>
          <cell r="P367">
            <v>-2.2999999999999998</v>
          </cell>
          <cell r="Q367">
            <v>9.6</v>
          </cell>
          <cell r="R367">
            <v>-5.8</v>
          </cell>
          <cell r="S367">
            <v>4.7699999999999996</v>
          </cell>
          <cell r="T367">
            <v>2.94</v>
          </cell>
          <cell r="U367">
            <v>2.13</v>
          </cell>
          <cell r="V367">
            <v>-0.5</v>
          </cell>
          <cell r="W367">
            <v>205.5</v>
          </cell>
          <cell r="X367">
            <v>93.3</v>
          </cell>
          <cell r="Y367">
            <v>109.8</v>
          </cell>
          <cell r="Z367">
            <v>11.8</v>
          </cell>
          <cell r="AA367">
            <v>212.3</v>
          </cell>
          <cell r="AB367">
            <v>43.7</v>
          </cell>
          <cell r="AC367">
            <v>823</v>
          </cell>
          <cell r="AD367">
            <v>447.6</v>
          </cell>
        </row>
        <row r="368">
          <cell r="B368" t="str">
            <v>小売業</v>
          </cell>
          <cell r="C368">
            <v>123.9</v>
          </cell>
          <cell r="D368">
            <v>2.7</v>
          </cell>
          <cell r="E368">
            <v>99.2</v>
          </cell>
          <cell r="F368">
            <v>2.2000000000000002</v>
          </cell>
          <cell r="G368">
            <v>98.9</v>
          </cell>
          <cell r="H368">
            <v>1</v>
          </cell>
          <cell r="I368">
            <v>91.5</v>
          </cell>
          <cell r="J368">
            <v>-5.6</v>
          </cell>
          <cell r="K368">
            <v>90.3</v>
          </cell>
          <cell r="L368">
            <v>-7</v>
          </cell>
          <cell r="M368">
            <v>113.4</v>
          </cell>
          <cell r="N368">
            <v>20.6</v>
          </cell>
          <cell r="O368">
            <v>111.7</v>
          </cell>
          <cell r="P368">
            <v>7.3</v>
          </cell>
          <cell r="Q368">
            <v>62.1</v>
          </cell>
          <cell r="R368">
            <v>7.3</v>
          </cell>
          <cell r="S368">
            <v>3.48</v>
          </cell>
          <cell r="T368">
            <v>1.28</v>
          </cell>
          <cell r="U368">
            <v>1.68</v>
          </cell>
          <cell r="V368">
            <v>-1.34</v>
          </cell>
          <cell r="W368">
            <v>117.3</v>
          </cell>
          <cell r="X368">
            <v>-0.9</v>
          </cell>
          <cell r="Y368">
            <v>93.9</v>
          </cell>
          <cell r="Z368">
            <v>-1.5</v>
          </cell>
          <cell r="AA368">
            <v>105</v>
          </cell>
          <cell r="AB368">
            <v>25.4</v>
          </cell>
          <cell r="AC368">
            <v>390.8</v>
          </cell>
          <cell r="AD368">
            <v>4.3</v>
          </cell>
        </row>
        <row r="369">
          <cell r="B369" t="str">
            <v>宿泊業</v>
          </cell>
          <cell r="C369">
            <v>100.6</v>
          </cell>
          <cell r="D369">
            <v>-4.0999999999999996</v>
          </cell>
          <cell r="E369">
            <v>90.3</v>
          </cell>
          <cell r="F369">
            <v>-19</v>
          </cell>
          <cell r="G369">
            <v>89.3</v>
          </cell>
          <cell r="H369">
            <v>-20.5</v>
          </cell>
          <cell r="I369">
            <v>93.2</v>
          </cell>
          <cell r="J369">
            <v>-13.6</v>
          </cell>
          <cell r="K369">
            <v>90</v>
          </cell>
          <cell r="L369">
            <v>-15.3</v>
          </cell>
          <cell r="M369">
            <v>181.4</v>
          </cell>
          <cell r="N369">
            <v>20</v>
          </cell>
          <cell r="O369">
            <v>94.1</v>
          </cell>
          <cell r="P369">
            <v>27.5</v>
          </cell>
          <cell r="Q369">
            <v>49.1</v>
          </cell>
          <cell r="R369">
            <v>1.4</v>
          </cell>
          <cell r="S369">
            <v>1.41</v>
          </cell>
          <cell r="T369">
            <v>-7.24</v>
          </cell>
          <cell r="U369">
            <v>3.33</v>
          </cell>
          <cell r="V369">
            <v>-1.35</v>
          </cell>
          <cell r="W369">
            <v>95.3</v>
          </cell>
          <cell r="X369">
            <v>-7.4</v>
          </cell>
          <cell r="Y369">
            <v>85.5</v>
          </cell>
          <cell r="Z369">
            <v>-21.8</v>
          </cell>
          <cell r="AA369">
            <v>114.3</v>
          </cell>
          <cell r="AB369">
            <v>24</v>
          </cell>
          <cell r="AC369">
            <v>87.7</v>
          </cell>
          <cell r="AD369">
            <v>0</v>
          </cell>
        </row>
        <row r="370">
          <cell r="B370" t="str">
            <v>Ｍ一括分</v>
          </cell>
          <cell r="C370">
            <v>98</v>
          </cell>
          <cell r="D370">
            <v>-20.5</v>
          </cell>
          <cell r="E370">
            <v>100</v>
          </cell>
          <cell r="F370">
            <v>-19.2</v>
          </cell>
          <cell r="G370">
            <v>96.2</v>
          </cell>
          <cell r="H370">
            <v>-23</v>
          </cell>
          <cell r="I370">
            <v>101.5</v>
          </cell>
          <cell r="J370">
            <v>-19.899999999999999</v>
          </cell>
          <cell r="K370">
            <v>101</v>
          </cell>
          <cell r="L370">
            <v>-19.5</v>
          </cell>
          <cell r="M370">
            <v>112.9</v>
          </cell>
          <cell r="N370">
            <v>-27.1</v>
          </cell>
          <cell r="O370">
            <v>118.9</v>
          </cell>
          <cell r="P370">
            <v>18.7</v>
          </cell>
          <cell r="Q370">
            <v>88.6</v>
          </cell>
          <cell r="R370">
            <v>9.4</v>
          </cell>
          <cell r="S370">
            <v>2.68</v>
          </cell>
          <cell r="T370">
            <v>-5.82</v>
          </cell>
          <cell r="U370">
            <v>0.43</v>
          </cell>
          <cell r="V370">
            <v>-0.49</v>
          </cell>
          <cell r="W370">
            <v>92.8</v>
          </cell>
          <cell r="X370">
            <v>-23.2</v>
          </cell>
          <cell r="Y370">
            <v>94.7</v>
          </cell>
          <cell r="Z370">
            <v>-22.1</v>
          </cell>
          <cell r="AA370">
            <v>189.2</v>
          </cell>
          <cell r="AB370">
            <v>99.8</v>
          </cell>
          <cell r="AC370">
            <v>0</v>
          </cell>
          <cell r="AD370">
            <v>-100</v>
          </cell>
        </row>
        <row r="371">
          <cell r="B371" t="str">
            <v>医療業</v>
          </cell>
          <cell r="C371">
            <v>101.7</v>
          </cell>
          <cell r="D371">
            <v>18</v>
          </cell>
          <cell r="E371">
            <v>98.3</v>
          </cell>
          <cell r="F371">
            <v>11.7</v>
          </cell>
          <cell r="G371">
            <v>96.5</v>
          </cell>
          <cell r="H371">
            <v>14.2</v>
          </cell>
          <cell r="I371">
            <v>96</v>
          </cell>
          <cell r="J371">
            <v>0</v>
          </cell>
          <cell r="K371">
            <v>95.7</v>
          </cell>
          <cell r="L371">
            <v>-0.1</v>
          </cell>
          <cell r="M371">
            <v>104.3</v>
          </cell>
          <cell r="N371">
            <v>2.2000000000000002</v>
          </cell>
          <cell r="O371">
            <v>101.3</v>
          </cell>
          <cell r="P371">
            <v>1</v>
          </cell>
          <cell r="Q371">
            <v>22.9</v>
          </cell>
          <cell r="R371">
            <v>-2.1</v>
          </cell>
          <cell r="S371">
            <v>1.33</v>
          </cell>
          <cell r="T371">
            <v>0.87</v>
          </cell>
          <cell r="U371">
            <v>0.76</v>
          </cell>
          <cell r="V371">
            <v>-0.65</v>
          </cell>
          <cell r="W371">
            <v>96.3</v>
          </cell>
          <cell r="X371">
            <v>13.8</v>
          </cell>
          <cell r="Y371">
            <v>93.1</v>
          </cell>
          <cell r="Z371">
            <v>7.8</v>
          </cell>
          <cell r="AA371">
            <v>152.6</v>
          </cell>
          <cell r="AB371">
            <v>-21.1</v>
          </cell>
          <cell r="AC371">
            <v>118.9</v>
          </cell>
          <cell r="AD371">
            <v>54.2</v>
          </cell>
        </row>
        <row r="372">
          <cell r="B372" t="str">
            <v>Ｐ一括分</v>
          </cell>
          <cell r="C372">
            <v>108.4</v>
          </cell>
          <cell r="D372">
            <v>-9.6999999999999993</v>
          </cell>
          <cell r="E372">
            <v>108.2</v>
          </cell>
          <cell r="F372">
            <v>-9.1999999999999993</v>
          </cell>
          <cell r="G372">
            <v>107.8</v>
          </cell>
          <cell r="H372">
            <v>-10</v>
          </cell>
          <cell r="I372">
            <v>109.4</v>
          </cell>
          <cell r="J372">
            <v>2.9</v>
          </cell>
          <cell r="K372">
            <v>108.8</v>
          </cell>
          <cell r="L372">
            <v>1.7</v>
          </cell>
          <cell r="M372">
            <v>130.6</v>
          </cell>
          <cell r="N372">
            <v>62</v>
          </cell>
          <cell r="O372">
            <v>104.4</v>
          </cell>
          <cell r="P372">
            <v>0.7</v>
          </cell>
          <cell r="Q372">
            <v>26.6</v>
          </cell>
          <cell r="R372">
            <v>2.4</v>
          </cell>
          <cell r="S372">
            <v>1.6</v>
          </cell>
          <cell r="T372">
            <v>-0.4</v>
          </cell>
          <cell r="U372">
            <v>1.45</v>
          </cell>
          <cell r="V372">
            <v>0.57999999999999996</v>
          </cell>
          <cell r="W372">
            <v>102.7</v>
          </cell>
          <cell r="X372">
            <v>-12.9</v>
          </cell>
          <cell r="Y372">
            <v>102.5</v>
          </cell>
          <cell r="Z372">
            <v>-12.3</v>
          </cell>
          <cell r="AA372">
            <v>118.7</v>
          </cell>
          <cell r="AB372">
            <v>17.8</v>
          </cell>
          <cell r="AC372">
            <v>109.8</v>
          </cell>
          <cell r="AD372">
            <v>-12.5</v>
          </cell>
        </row>
        <row r="373">
          <cell r="B373" t="str">
            <v>職業紹介・派遣業</v>
          </cell>
          <cell r="C373">
            <v>113.2</v>
          </cell>
          <cell r="D373">
            <v>12.2</v>
          </cell>
          <cell r="E373">
            <v>107.7</v>
          </cell>
          <cell r="F373">
            <v>8.6</v>
          </cell>
          <cell r="G373">
            <v>106.3</v>
          </cell>
          <cell r="H373">
            <v>6.1</v>
          </cell>
          <cell r="I373">
            <v>107.4</v>
          </cell>
          <cell r="J373">
            <v>9</v>
          </cell>
          <cell r="K373">
            <v>106.7</v>
          </cell>
          <cell r="L373">
            <v>7.2</v>
          </cell>
          <cell r="M373">
            <v>119.2</v>
          </cell>
          <cell r="N373">
            <v>49.9</v>
          </cell>
          <cell r="O373">
            <v>110.3</v>
          </cell>
          <cell r="P373">
            <v>-15.1</v>
          </cell>
          <cell r="Q373">
            <v>22</v>
          </cell>
          <cell r="R373">
            <v>-1.1000000000000001</v>
          </cell>
          <cell r="S373">
            <v>4.76</v>
          </cell>
          <cell r="T373">
            <v>-4.13</v>
          </cell>
          <cell r="U373">
            <v>6.03</v>
          </cell>
          <cell r="V373">
            <v>-1.1100000000000001</v>
          </cell>
          <cell r="W373">
            <v>107.2</v>
          </cell>
          <cell r="X373">
            <v>8.3000000000000007</v>
          </cell>
          <cell r="Y373">
            <v>102</v>
          </cell>
          <cell r="Z373">
            <v>4.7</v>
          </cell>
          <cell r="AA373">
            <v>123.8</v>
          </cell>
          <cell r="AB373">
            <v>39.9</v>
          </cell>
          <cell r="AC373">
            <v>336.8</v>
          </cell>
          <cell r="AD373">
            <v>100.7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92.4</v>
          </cell>
          <cell r="D375">
            <v>-7.1</v>
          </cell>
          <cell r="E375">
            <v>96.1</v>
          </cell>
          <cell r="F375">
            <v>5.0999999999999996</v>
          </cell>
          <cell r="G375">
            <v>99.3</v>
          </cell>
          <cell r="H375">
            <v>7</v>
          </cell>
          <cell r="I375">
            <v>95.5</v>
          </cell>
          <cell r="J375">
            <v>-4.8</v>
          </cell>
          <cell r="K375">
            <v>97.4</v>
          </cell>
          <cell r="L375">
            <v>-3.8</v>
          </cell>
          <cell r="M375">
            <v>68</v>
          </cell>
          <cell r="N375">
            <v>-22.4</v>
          </cell>
          <cell r="O375">
            <v>93.9</v>
          </cell>
          <cell r="P375">
            <v>-3.5</v>
          </cell>
          <cell r="Q375">
            <v>28.5</v>
          </cell>
          <cell r="R375">
            <v>4.9000000000000004</v>
          </cell>
          <cell r="S375">
            <v>2.95</v>
          </cell>
          <cell r="T375">
            <v>0.67</v>
          </cell>
          <cell r="U375">
            <v>1.76</v>
          </cell>
          <cell r="V375">
            <v>0.02</v>
          </cell>
          <cell r="W375">
            <v>87.5</v>
          </cell>
          <cell r="X375">
            <v>-10.3</v>
          </cell>
          <cell r="Y375">
            <v>91</v>
          </cell>
          <cell r="Z375">
            <v>1.4</v>
          </cell>
          <cell r="AA375">
            <v>60.3</v>
          </cell>
          <cell r="AB375">
            <v>-20.3</v>
          </cell>
          <cell r="AC375">
            <v>68</v>
          </cell>
          <cell r="AD375">
            <v>-55.4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91.7</v>
          </cell>
          <cell r="D377">
            <v>-23.8</v>
          </cell>
          <cell r="E377">
            <v>112</v>
          </cell>
          <cell r="F377">
            <v>3.6</v>
          </cell>
          <cell r="G377">
            <v>137.4</v>
          </cell>
          <cell r="H377">
            <v>3.8</v>
          </cell>
          <cell r="I377">
            <v>79.7</v>
          </cell>
          <cell r="J377">
            <v>-11.1</v>
          </cell>
          <cell r="K377">
            <v>90</v>
          </cell>
          <cell r="L377">
            <v>-11.2</v>
          </cell>
          <cell r="M377">
            <v>7.2</v>
          </cell>
          <cell r="N377">
            <v>-11.1</v>
          </cell>
          <cell r="O377">
            <v>90.4</v>
          </cell>
          <cell r="P377">
            <v>-11.6</v>
          </cell>
          <cell r="Q377">
            <v>11.7</v>
          </cell>
          <cell r="R377">
            <v>11.7</v>
          </cell>
          <cell r="S377">
            <v>0</v>
          </cell>
          <cell r="T377">
            <v>0</v>
          </cell>
          <cell r="U377">
            <v>1.36</v>
          </cell>
          <cell r="V377">
            <v>1.1299999999999999</v>
          </cell>
          <cell r="W377">
            <v>86.8</v>
          </cell>
          <cell r="X377">
            <v>-26.6</v>
          </cell>
          <cell r="Y377">
            <v>106.1</v>
          </cell>
          <cell r="Z377">
            <v>0</v>
          </cell>
          <cell r="AA377">
            <v>5.7</v>
          </cell>
          <cell r="AB377">
            <v>-9.5</v>
          </cell>
          <cell r="AC377">
            <v>0</v>
          </cell>
          <cell r="AD377">
            <v>-100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115.1</v>
          </cell>
          <cell r="D518">
            <v>8.6</v>
          </cell>
          <cell r="E518">
            <v>103.7</v>
          </cell>
          <cell r="F518">
            <v>5.3</v>
          </cell>
          <cell r="G518">
            <v>103.4</v>
          </cell>
          <cell r="H518">
            <v>5.0999999999999996</v>
          </cell>
          <cell r="I518">
            <v>101.2</v>
          </cell>
          <cell r="J518">
            <v>1.3</v>
          </cell>
          <cell r="K518">
            <v>99.9</v>
          </cell>
          <cell r="L518">
            <v>0.4</v>
          </cell>
          <cell r="M518">
            <v>118</v>
          </cell>
          <cell r="N518">
            <v>12</v>
          </cell>
          <cell r="O518">
            <v>96.9</v>
          </cell>
          <cell r="P518">
            <v>-2.7</v>
          </cell>
          <cell r="Q518" t="str">
            <v>-</v>
          </cell>
          <cell r="R518" t="str">
            <v>-</v>
          </cell>
          <cell r="S518">
            <v>1.21</v>
          </cell>
          <cell r="T518">
            <v>0.16</v>
          </cell>
          <cell r="U518">
            <v>1.2</v>
          </cell>
          <cell r="V518">
            <v>-0.1</v>
          </cell>
          <cell r="W518">
            <v>109</v>
          </cell>
          <cell r="X518">
            <v>4.8</v>
          </cell>
          <cell r="Y518">
            <v>98.2</v>
          </cell>
          <cell r="Z518">
            <v>1.6</v>
          </cell>
          <cell r="AA518">
            <v>109.5</v>
          </cell>
          <cell r="AB518">
            <v>9.5</v>
          </cell>
          <cell r="AC518">
            <v>174.1</v>
          </cell>
          <cell r="AD518">
            <v>19.7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102.1</v>
          </cell>
          <cell r="D520">
            <v>-0.2</v>
          </cell>
          <cell r="E520">
            <v>94.1</v>
          </cell>
          <cell r="F520">
            <v>9.5</v>
          </cell>
          <cell r="G520">
            <v>96.5</v>
          </cell>
          <cell r="H520">
            <v>12.1</v>
          </cell>
          <cell r="I520">
            <v>98.6</v>
          </cell>
          <cell r="J520">
            <v>-0.4</v>
          </cell>
          <cell r="K520">
            <v>99.6</v>
          </cell>
          <cell r="L520">
            <v>0.9</v>
          </cell>
          <cell r="M520">
            <v>80.900000000000006</v>
          </cell>
          <cell r="N520">
            <v>-22.6</v>
          </cell>
          <cell r="O520">
            <v>93.4</v>
          </cell>
          <cell r="P520">
            <v>0.9</v>
          </cell>
          <cell r="Q520" t="str">
            <v>-</v>
          </cell>
          <cell r="R520" t="str">
            <v>-</v>
          </cell>
          <cell r="S520">
            <v>0.66</v>
          </cell>
          <cell r="T520">
            <v>-0.43</v>
          </cell>
          <cell r="U520">
            <v>0.05</v>
          </cell>
          <cell r="V520">
            <v>-0.47</v>
          </cell>
          <cell r="W520">
            <v>96.7</v>
          </cell>
          <cell r="X520">
            <v>-3.7</v>
          </cell>
          <cell r="Y520">
            <v>89.1</v>
          </cell>
          <cell r="Z520">
            <v>5.7</v>
          </cell>
          <cell r="AA520">
            <v>55</v>
          </cell>
          <cell r="AB520">
            <v>-34.1</v>
          </cell>
          <cell r="AC520">
            <v>116.1</v>
          </cell>
          <cell r="AD520">
            <v>-22.2</v>
          </cell>
        </row>
        <row r="521">
          <cell r="B521" t="str">
            <v>製造業</v>
          </cell>
          <cell r="C521">
            <v>126.3</v>
          </cell>
          <cell r="D521">
            <v>-1.4</v>
          </cell>
          <cell r="E521">
            <v>108</v>
          </cell>
          <cell r="F521">
            <v>-1.8</v>
          </cell>
          <cell r="G521">
            <v>106.2</v>
          </cell>
          <cell r="H521">
            <v>-2.1</v>
          </cell>
          <cell r="I521">
            <v>101.7</v>
          </cell>
          <cell r="J521">
            <v>-0.2</v>
          </cell>
          <cell r="K521">
            <v>100.4</v>
          </cell>
          <cell r="L521">
            <v>-0.6</v>
          </cell>
          <cell r="M521">
            <v>117.9</v>
          </cell>
          <cell r="N521">
            <v>5.0999999999999996</v>
          </cell>
          <cell r="O521">
            <v>93.7</v>
          </cell>
          <cell r="P521">
            <v>-4.9000000000000004</v>
          </cell>
          <cell r="Q521" t="str">
            <v>-</v>
          </cell>
          <cell r="R521" t="str">
            <v>-</v>
          </cell>
          <cell r="S521">
            <v>0.88</v>
          </cell>
          <cell r="T521">
            <v>0.23</v>
          </cell>
          <cell r="U521">
            <v>1.35</v>
          </cell>
          <cell r="V521">
            <v>0.55000000000000004</v>
          </cell>
          <cell r="W521">
            <v>119.6</v>
          </cell>
          <cell r="X521">
            <v>-4.9000000000000004</v>
          </cell>
          <cell r="Y521">
            <v>102.3</v>
          </cell>
          <cell r="Z521">
            <v>-5.2</v>
          </cell>
          <cell r="AA521">
            <v>126.9</v>
          </cell>
          <cell r="AB521">
            <v>1</v>
          </cell>
          <cell r="AC521">
            <v>217.1</v>
          </cell>
          <cell r="AD521">
            <v>-0.4</v>
          </cell>
        </row>
        <row r="522">
          <cell r="B522" t="str">
            <v>電気・ガス・熱供給・水道業</v>
          </cell>
          <cell r="C522">
            <v>96.5</v>
          </cell>
          <cell r="D522">
            <v>-9.1999999999999993</v>
          </cell>
          <cell r="E522">
            <v>122.3</v>
          </cell>
          <cell r="F522">
            <v>7.8</v>
          </cell>
          <cell r="G522">
            <v>111.8</v>
          </cell>
          <cell r="H522">
            <v>0.3</v>
          </cell>
          <cell r="I522">
            <v>100.4</v>
          </cell>
          <cell r="J522">
            <v>3.5</v>
          </cell>
          <cell r="K522">
            <v>96.7</v>
          </cell>
          <cell r="L522">
            <v>0.7</v>
          </cell>
          <cell r="M522">
            <v>148.6</v>
          </cell>
          <cell r="N522">
            <v>36.1</v>
          </cell>
          <cell r="O522">
            <v>148.30000000000001</v>
          </cell>
          <cell r="P522">
            <v>-28.5</v>
          </cell>
          <cell r="Q522" t="str">
            <v>-</v>
          </cell>
          <cell r="R522" t="str">
            <v>-</v>
          </cell>
          <cell r="S522">
            <v>5.92</v>
          </cell>
          <cell r="T522">
            <v>1.0900000000000001</v>
          </cell>
          <cell r="U522">
            <v>9.08</v>
          </cell>
          <cell r="V522">
            <v>1.86</v>
          </cell>
          <cell r="W522">
            <v>91.4</v>
          </cell>
          <cell r="X522">
            <v>-12.4</v>
          </cell>
          <cell r="Y522">
            <v>115.8</v>
          </cell>
          <cell r="Z522">
            <v>4</v>
          </cell>
          <cell r="AA522">
            <v>249.9</v>
          </cell>
          <cell r="AB522">
            <v>82.8</v>
          </cell>
          <cell r="AC522">
            <v>0</v>
          </cell>
          <cell r="AD522">
            <v>-100</v>
          </cell>
        </row>
        <row r="523">
          <cell r="B523" t="str">
            <v>情報通信業</v>
          </cell>
          <cell r="C523">
            <v>144</v>
          </cell>
          <cell r="D523">
            <v>29.8</v>
          </cell>
          <cell r="E523">
            <v>116.7</v>
          </cell>
          <cell r="F523">
            <v>-11.5</v>
          </cell>
          <cell r="G523">
            <v>119.6</v>
          </cell>
          <cell r="H523">
            <v>-8.6</v>
          </cell>
          <cell r="I523">
            <v>100.5</v>
          </cell>
          <cell r="J523">
            <v>1.8</v>
          </cell>
          <cell r="K523">
            <v>102.7</v>
          </cell>
          <cell r="L523">
            <v>1.8</v>
          </cell>
          <cell r="M523">
            <v>77.3</v>
          </cell>
          <cell r="N523">
            <v>4.2</v>
          </cell>
          <cell r="O523">
            <v>106.9</v>
          </cell>
          <cell r="P523">
            <v>-3.1</v>
          </cell>
          <cell r="Q523" t="str">
            <v>-</v>
          </cell>
          <cell r="R523" t="str">
            <v>-</v>
          </cell>
          <cell r="S523">
            <v>0.9</v>
          </cell>
          <cell r="T523">
            <v>0.9</v>
          </cell>
          <cell r="U523">
            <v>0.98</v>
          </cell>
          <cell r="V523">
            <v>0.57999999999999996</v>
          </cell>
          <cell r="W523">
            <v>136.4</v>
          </cell>
          <cell r="X523">
            <v>25.4</v>
          </cell>
          <cell r="Y523">
            <v>110.5</v>
          </cell>
          <cell r="Z523">
            <v>-14.6</v>
          </cell>
          <cell r="AA523">
            <v>77.599999999999994</v>
          </cell>
          <cell r="AB523">
            <v>-46.9</v>
          </cell>
          <cell r="AC523">
            <v>265.3</v>
          </cell>
          <cell r="AD523">
            <v>1398.9</v>
          </cell>
        </row>
        <row r="524">
          <cell r="B524" t="str">
            <v>運輸業，郵便業</v>
          </cell>
          <cell r="C524">
            <v>104.6</v>
          </cell>
          <cell r="D524">
            <v>-21.4</v>
          </cell>
          <cell r="E524">
            <v>91.2</v>
          </cell>
          <cell r="F524">
            <v>-1.6</v>
          </cell>
          <cell r="G524">
            <v>90.9</v>
          </cell>
          <cell r="H524">
            <v>-5.0999999999999996</v>
          </cell>
          <cell r="I524">
            <v>94.7</v>
          </cell>
          <cell r="J524">
            <v>1.5</v>
          </cell>
          <cell r="K524">
            <v>98.1</v>
          </cell>
          <cell r="L524">
            <v>0.3</v>
          </cell>
          <cell r="M524">
            <v>81.8</v>
          </cell>
          <cell r="N524">
            <v>7.8</v>
          </cell>
          <cell r="O524">
            <v>113</v>
          </cell>
          <cell r="P524">
            <v>0.6</v>
          </cell>
          <cell r="Q524" t="str">
            <v>-</v>
          </cell>
          <cell r="R524" t="str">
            <v>-</v>
          </cell>
          <cell r="S524">
            <v>0.99</v>
          </cell>
          <cell r="T524">
            <v>-0.03</v>
          </cell>
          <cell r="U524">
            <v>0.59</v>
          </cell>
          <cell r="V524">
            <v>0.38</v>
          </cell>
          <cell r="W524">
            <v>99.1</v>
          </cell>
          <cell r="X524">
            <v>-24.1</v>
          </cell>
          <cell r="Y524">
            <v>86.4</v>
          </cell>
          <cell r="Z524">
            <v>-5.0999999999999996</v>
          </cell>
          <cell r="AA524">
            <v>92.7</v>
          </cell>
          <cell r="AB524">
            <v>16.8</v>
          </cell>
          <cell r="AC524">
            <v>187.3</v>
          </cell>
          <cell r="AD524">
            <v>-52.9</v>
          </cell>
        </row>
        <row r="525">
          <cell r="B525" t="str">
            <v>卸売業，小売業</v>
          </cell>
          <cell r="C525">
            <v>174.6</v>
          </cell>
          <cell r="D525">
            <v>51.2</v>
          </cell>
          <cell r="E525">
            <v>109</v>
          </cell>
          <cell r="F525">
            <v>16</v>
          </cell>
          <cell r="G525">
            <v>107.3</v>
          </cell>
          <cell r="H525">
            <v>14.1</v>
          </cell>
          <cell r="I525">
            <v>102.7</v>
          </cell>
          <cell r="J525">
            <v>4.9000000000000004</v>
          </cell>
          <cell r="K525">
            <v>100.9</v>
          </cell>
          <cell r="L525">
            <v>2.4</v>
          </cell>
          <cell r="M525">
            <v>129.1</v>
          </cell>
          <cell r="N525">
            <v>43.4</v>
          </cell>
          <cell r="O525">
            <v>88.7</v>
          </cell>
          <cell r="P525">
            <v>-4.2</v>
          </cell>
          <cell r="Q525" t="str">
            <v>-</v>
          </cell>
          <cell r="R525" t="str">
            <v>-</v>
          </cell>
          <cell r="S525">
            <v>2.89</v>
          </cell>
          <cell r="T525">
            <v>1.75</v>
          </cell>
          <cell r="U525">
            <v>1.84</v>
          </cell>
          <cell r="V525">
            <v>-1.06</v>
          </cell>
          <cell r="W525">
            <v>165.3</v>
          </cell>
          <cell r="X525">
            <v>45.9</v>
          </cell>
          <cell r="Y525">
            <v>103.2</v>
          </cell>
          <cell r="Z525">
            <v>11.9</v>
          </cell>
          <cell r="AA525">
            <v>137.5</v>
          </cell>
          <cell r="AB525">
            <v>47.1</v>
          </cell>
          <cell r="AC525">
            <v>638.29999999999995</v>
          </cell>
          <cell r="AD525">
            <v>138.30000000000001</v>
          </cell>
        </row>
        <row r="526">
          <cell r="B526" t="str">
            <v>金融業，保険業</v>
          </cell>
          <cell r="C526">
            <v>98.5</v>
          </cell>
          <cell r="D526">
            <v>13.6</v>
          </cell>
          <cell r="E526">
            <v>118.6</v>
          </cell>
          <cell r="F526">
            <v>14</v>
          </cell>
          <cell r="G526">
            <v>119.3</v>
          </cell>
          <cell r="H526">
            <v>14.1</v>
          </cell>
          <cell r="I526">
            <v>97.7</v>
          </cell>
          <cell r="J526">
            <v>-4.9000000000000004</v>
          </cell>
          <cell r="K526">
            <v>97</v>
          </cell>
          <cell r="L526">
            <v>-5.6</v>
          </cell>
          <cell r="M526">
            <v>116.4</v>
          </cell>
          <cell r="N526">
            <v>14.3</v>
          </cell>
          <cell r="O526">
            <v>83.7</v>
          </cell>
          <cell r="P526">
            <v>-7.3</v>
          </cell>
          <cell r="Q526" t="str">
            <v>-</v>
          </cell>
          <cell r="R526" t="str">
            <v>-</v>
          </cell>
          <cell r="S526">
            <v>0</v>
          </cell>
          <cell r="T526">
            <v>-0.82</v>
          </cell>
          <cell r="U526">
            <v>0.55000000000000004</v>
          </cell>
          <cell r="V526">
            <v>-1.35</v>
          </cell>
          <cell r="W526">
            <v>93.3</v>
          </cell>
          <cell r="X526">
            <v>9.6</v>
          </cell>
          <cell r="Y526">
            <v>112.3</v>
          </cell>
          <cell r="Z526">
            <v>10</v>
          </cell>
          <cell r="AA526">
            <v>102.4</v>
          </cell>
          <cell r="AB526">
            <v>13.7</v>
          </cell>
          <cell r="AC526">
            <v>16.600000000000001</v>
          </cell>
          <cell r="AD526">
            <v>5.0999999999999996</v>
          </cell>
        </row>
        <row r="527">
          <cell r="B527" t="str">
            <v>不動産業，物品賃貸業</v>
          </cell>
          <cell r="C527">
            <v>148.9</v>
          </cell>
          <cell r="D527">
            <v>15.5</v>
          </cell>
          <cell r="E527">
            <v>113.4</v>
          </cell>
          <cell r="F527">
            <v>11.7</v>
          </cell>
          <cell r="G527">
            <v>119.1</v>
          </cell>
          <cell r="H527">
            <v>16.7</v>
          </cell>
          <cell r="I527">
            <v>109</v>
          </cell>
          <cell r="J527">
            <v>6.3</v>
          </cell>
          <cell r="K527">
            <v>111.3</v>
          </cell>
          <cell r="L527">
            <v>9.9</v>
          </cell>
          <cell r="M527">
            <v>70</v>
          </cell>
          <cell r="N527">
            <v>-43.2</v>
          </cell>
          <cell r="O527">
            <v>49.9</v>
          </cell>
          <cell r="P527">
            <v>-35.299999999999997</v>
          </cell>
          <cell r="Q527" t="str">
            <v>-</v>
          </cell>
          <cell r="R527" t="str">
            <v>-</v>
          </cell>
          <cell r="S527">
            <v>0</v>
          </cell>
          <cell r="T527">
            <v>-0.8</v>
          </cell>
          <cell r="U527">
            <v>10.58</v>
          </cell>
          <cell r="V527">
            <v>9.7200000000000006</v>
          </cell>
          <cell r="W527">
            <v>141</v>
          </cell>
          <cell r="X527">
            <v>11.5</v>
          </cell>
          <cell r="Y527">
            <v>107.4</v>
          </cell>
          <cell r="Z527">
            <v>7.8</v>
          </cell>
          <cell r="AA527">
            <v>18.100000000000001</v>
          </cell>
          <cell r="AB527">
            <v>-80.2</v>
          </cell>
          <cell r="AC527">
            <v>332.7</v>
          </cell>
          <cell r="AD527">
            <v>23.1</v>
          </cell>
        </row>
        <row r="528">
          <cell r="B528" t="str">
            <v>学術研究，専門・技術サービス業</v>
          </cell>
          <cell r="C528">
            <v>88.2</v>
          </cell>
          <cell r="D528">
            <v>1.6</v>
          </cell>
          <cell r="E528">
            <v>103.2</v>
          </cell>
          <cell r="F528">
            <v>8.6</v>
          </cell>
          <cell r="G528">
            <v>102.8</v>
          </cell>
          <cell r="H528">
            <v>5.5</v>
          </cell>
          <cell r="I528">
            <v>101.4</v>
          </cell>
          <cell r="J528">
            <v>8.3000000000000007</v>
          </cell>
          <cell r="K528">
            <v>102.8</v>
          </cell>
          <cell r="L528">
            <v>7.3</v>
          </cell>
          <cell r="M528">
            <v>79.2</v>
          </cell>
          <cell r="N528">
            <v>35.799999999999997</v>
          </cell>
          <cell r="O528">
            <v>116.8</v>
          </cell>
          <cell r="P528">
            <v>13.8</v>
          </cell>
          <cell r="Q528" t="str">
            <v>-</v>
          </cell>
          <cell r="R528" t="str">
            <v>-</v>
          </cell>
          <cell r="S528">
            <v>2.81</v>
          </cell>
          <cell r="T528">
            <v>2.79</v>
          </cell>
          <cell r="U528">
            <v>1.8</v>
          </cell>
          <cell r="V528">
            <v>1.44</v>
          </cell>
          <cell r="W528">
            <v>83.5</v>
          </cell>
          <cell r="X528">
            <v>-2</v>
          </cell>
          <cell r="Y528">
            <v>97.7</v>
          </cell>
          <cell r="Z528">
            <v>4.8</v>
          </cell>
          <cell r="AA528">
            <v>112.8</v>
          </cell>
          <cell r="AB528">
            <v>162.30000000000001</v>
          </cell>
          <cell r="AC528">
            <v>27.8</v>
          </cell>
          <cell r="AD528">
            <v>-41.4</v>
          </cell>
        </row>
        <row r="529">
          <cell r="B529" t="str">
            <v>宿泊業，飲食サービス業</v>
          </cell>
          <cell r="C529">
            <v>97.8</v>
          </cell>
          <cell r="D529">
            <v>13.1</v>
          </cell>
          <cell r="E529">
            <v>94.3</v>
          </cell>
          <cell r="F529">
            <v>5</v>
          </cell>
          <cell r="G529">
            <v>85.7</v>
          </cell>
          <cell r="H529">
            <v>-6.4</v>
          </cell>
          <cell r="I529">
            <v>99.7</v>
          </cell>
          <cell r="J529">
            <v>-4.8</v>
          </cell>
          <cell r="K529">
            <v>97</v>
          </cell>
          <cell r="L529">
            <v>-9.5</v>
          </cell>
          <cell r="M529">
            <v>138</v>
          </cell>
          <cell r="N529">
            <v>98.8</v>
          </cell>
          <cell r="O529">
            <v>97.3</v>
          </cell>
          <cell r="P529">
            <v>-14.6</v>
          </cell>
          <cell r="Q529" t="str">
            <v>-</v>
          </cell>
          <cell r="R529" t="str">
            <v>-</v>
          </cell>
          <cell r="S529">
            <v>0.11</v>
          </cell>
          <cell r="T529">
            <v>-2.3199999999999998</v>
          </cell>
          <cell r="U529">
            <v>1.46</v>
          </cell>
          <cell r="V529">
            <v>-0.67</v>
          </cell>
          <cell r="W529">
            <v>92.6</v>
          </cell>
          <cell r="X529">
            <v>9.1</v>
          </cell>
          <cell r="Y529">
            <v>89.3</v>
          </cell>
          <cell r="Z529">
            <v>1.4</v>
          </cell>
          <cell r="AA529">
            <v>217.8</v>
          </cell>
          <cell r="AB529">
            <v>238.2</v>
          </cell>
          <cell r="AC529">
            <v>103</v>
          </cell>
          <cell r="AD529">
            <v>374.7</v>
          </cell>
        </row>
        <row r="530">
          <cell r="B530" t="str">
            <v>生活関連サービス業，娯楽業</v>
          </cell>
          <cell r="C530">
            <v>97.6</v>
          </cell>
          <cell r="D530">
            <v>10</v>
          </cell>
          <cell r="E530">
            <v>96.2</v>
          </cell>
          <cell r="F530">
            <v>9.9</v>
          </cell>
          <cell r="G530">
            <v>94.6</v>
          </cell>
          <cell r="H530">
            <v>4.8</v>
          </cell>
          <cell r="I530">
            <v>100.4</v>
          </cell>
          <cell r="J530">
            <v>-2.7</v>
          </cell>
          <cell r="K530">
            <v>101.3</v>
          </cell>
          <cell r="L530">
            <v>-3.4</v>
          </cell>
          <cell r="M530">
            <v>91.1</v>
          </cell>
          <cell r="N530">
            <v>5.0999999999999996</v>
          </cell>
          <cell r="O530">
            <v>126.1</v>
          </cell>
          <cell r="P530">
            <v>12.1</v>
          </cell>
          <cell r="Q530" t="str">
            <v>-</v>
          </cell>
          <cell r="R530" t="str">
            <v>-</v>
          </cell>
          <cell r="S530">
            <v>1.72</v>
          </cell>
          <cell r="T530">
            <v>1.72</v>
          </cell>
          <cell r="U530">
            <v>3.9</v>
          </cell>
          <cell r="V530">
            <v>2.38</v>
          </cell>
          <cell r="W530">
            <v>92.4</v>
          </cell>
          <cell r="X530">
            <v>6.2</v>
          </cell>
          <cell r="Y530">
            <v>91.1</v>
          </cell>
          <cell r="Z530">
            <v>6.1</v>
          </cell>
          <cell r="AA530">
            <v>117.2</v>
          </cell>
          <cell r="AB530">
            <v>121.6</v>
          </cell>
          <cell r="AC530">
            <v>66.7</v>
          </cell>
          <cell r="AD530">
            <v>10.8</v>
          </cell>
        </row>
        <row r="531">
          <cell r="B531" t="str">
            <v>教育，学習支援業</v>
          </cell>
          <cell r="C531">
            <v>90.5</v>
          </cell>
          <cell r="D531">
            <v>11</v>
          </cell>
          <cell r="E531">
            <v>107.2</v>
          </cell>
          <cell r="F531">
            <v>12.6</v>
          </cell>
          <cell r="G531">
            <v>108.2</v>
          </cell>
          <cell r="H531">
            <v>13.4</v>
          </cell>
          <cell r="I531">
            <v>107.4</v>
          </cell>
          <cell r="J531">
            <v>0.9</v>
          </cell>
          <cell r="K531">
            <v>95.2</v>
          </cell>
          <cell r="L531">
            <v>-0.6</v>
          </cell>
          <cell r="M531">
            <v>312.5</v>
          </cell>
          <cell r="N531">
            <v>9.6</v>
          </cell>
          <cell r="O531">
            <v>109.3</v>
          </cell>
          <cell r="P531">
            <v>-2.9</v>
          </cell>
          <cell r="Q531" t="str">
            <v>-</v>
          </cell>
          <cell r="R531" t="str">
            <v>-</v>
          </cell>
          <cell r="S531">
            <v>0.13</v>
          </cell>
          <cell r="T531">
            <v>7.0000000000000007E-2</v>
          </cell>
          <cell r="U531">
            <v>0.53</v>
          </cell>
          <cell r="V531">
            <v>0.42</v>
          </cell>
          <cell r="W531">
            <v>85.7</v>
          </cell>
          <cell r="X531">
            <v>7.1</v>
          </cell>
          <cell r="Y531">
            <v>101.5</v>
          </cell>
          <cell r="Z531">
            <v>8.6999999999999993</v>
          </cell>
          <cell r="AA531">
            <v>54.7</v>
          </cell>
          <cell r="AB531">
            <v>-33.799999999999997</v>
          </cell>
          <cell r="AC531">
            <v>17.5</v>
          </cell>
          <cell r="AD531">
            <v>-13.8</v>
          </cell>
        </row>
        <row r="532">
          <cell r="B532" t="str">
            <v>医療，福祉</v>
          </cell>
          <cell r="C532">
            <v>102.7</v>
          </cell>
          <cell r="D532">
            <v>4.0999999999999996</v>
          </cell>
          <cell r="E532">
            <v>100.5</v>
          </cell>
          <cell r="F532">
            <v>1.1000000000000001</v>
          </cell>
          <cell r="G532">
            <v>99.3</v>
          </cell>
          <cell r="H532">
            <v>1.3</v>
          </cell>
          <cell r="I532">
            <v>101.7</v>
          </cell>
          <cell r="J532">
            <v>1.9</v>
          </cell>
          <cell r="K532">
            <v>101.3</v>
          </cell>
          <cell r="L532">
            <v>1.2</v>
          </cell>
          <cell r="M532">
            <v>115.7</v>
          </cell>
          <cell r="N532">
            <v>25.5</v>
          </cell>
          <cell r="O532">
            <v>97.2</v>
          </cell>
          <cell r="P532">
            <v>0.3</v>
          </cell>
          <cell r="Q532" t="str">
            <v>-</v>
          </cell>
          <cell r="R532" t="str">
            <v>-</v>
          </cell>
          <cell r="S532">
            <v>0.86</v>
          </cell>
          <cell r="T532">
            <v>-0.4</v>
          </cell>
          <cell r="U532">
            <v>0.68</v>
          </cell>
          <cell r="V532">
            <v>-0.34</v>
          </cell>
          <cell r="W532">
            <v>97.3</v>
          </cell>
          <cell r="X532">
            <v>0.4</v>
          </cell>
          <cell r="Y532">
            <v>95.2</v>
          </cell>
          <cell r="Z532">
            <v>-2.4</v>
          </cell>
          <cell r="AA532">
            <v>133.9</v>
          </cell>
          <cell r="AB532">
            <v>-2.8</v>
          </cell>
          <cell r="AC532">
            <v>113</v>
          </cell>
          <cell r="AD532">
            <v>18.2</v>
          </cell>
        </row>
        <row r="533">
          <cell r="B533" t="str">
            <v>複合サービス事業</v>
          </cell>
          <cell r="C533">
            <v>132.80000000000001</v>
          </cell>
          <cell r="D533">
            <v>22.1</v>
          </cell>
          <cell r="E533">
            <v>97.6</v>
          </cell>
          <cell r="F533">
            <v>-0.1</v>
          </cell>
          <cell r="G533">
            <v>100.1</v>
          </cell>
          <cell r="H533">
            <v>0.1</v>
          </cell>
          <cell r="I533">
            <v>98.2</v>
          </cell>
          <cell r="J533">
            <v>-0.9</v>
          </cell>
          <cell r="K533">
            <v>100.5</v>
          </cell>
          <cell r="L533">
            <v>0.4</v>
          </cell>
          <cell r="M533">
            <v>56.3</v>
          </cell>
          <cell r="N533">
            <v>-31</v>
          </cell>
          <cell r="O533">
            <v>100.9</v>
          </cell>
          <cell r="P533">
            <v>10</v>
          </cell>
          <cell r="Q533" t="str">
            <v>-</v>
          </cell>
          <cell r="R533" t="str">
            <v>-</v>
          </cell>
          <cell r="S533">
            <v>0.3</v>
          </cell>
          <cell r="T533">
            <v>-0.39</v>
          </cell>
          <cell r="U533">
            <v>0.67</v>
          </cell>
          <cell r="V533">
            <v>-0.05</v>
          </cell>
          <cell r="W533">
            <v>125.8</v>
          </cell>
          <cell r="X533">
            <v>17.8</v>
          </cell>
          <cell r="Y533">
            <v>92.4</v>
          </cell>
          <cell r="Z533">
            <v>-3.6</v>
          </cell>
          <cell r="AA533">
            <v>55.5</v>
          </cell>
          <cell r="AB533">
            <v>-6.6</v>
          </cell>
          <cell r="AC533">
            <v>297.5</v>
          </cell>
          <cell r="AD533">
            <v>85.1</v>
          </cell>
        </row>
        <row r="534">
          <cell r="B534" t="str">
            <v>サービス業（他に分類されないもの）</v>
          </cell>
          <cell r="C534">
            <v>95.8</v>
          </cell>
          <cell r="D534">
            <v>-1.5</v>
          </cell>
          <cell r="E534">
            <v>99</v>
          </cell>
          <cell r="F534">
            <v>10.4</v>
          </cell>
          <cell r="G534">
            <v>101.9</v>
          </cell>
          <cell r="H534">
            <v>11.7</v>
          </cell>
          <cell r="I534">
            <v>98.7</v>
          </cell>
          <cell r="J534">
            <v>-0.1</v>
          </cell>
          <cell r="K534">
            <v>100.4</v>
          </cell>
          <cell r="L534">
            <v>0.5</v>
          </cell>
          <cell r="M534">
            <v>75.900000000000006</v>
          </cell>
          <cell r="N534">
            <v>-8.3000000000000007</v>
          </cell>
          <cell r="O534">
            <v>91.2</v>
          </cell>
          <cell r="P534">
            <v>-10.5</v>
          </cell>
          <cell r="Q534" t="str">
            <v>-</v>
          </cell>
          <cell r="R534" t="str">
            <v>-</v>
          </cell>
          <cell r="S534">
            <v>1.97</v>
          </cell>
          <cell r="T534">
            <v>-0.26</v>
          </cell>
          <cell r="U534">
            <v>1.87</v>
          </cell>
          <cell r="V534">
            <v>-0.61</v>
          </cell>
          <cell r="W534">
            <v>90.7</v>
          </cell>
          <cell r="X534">
            <v>-5</v>
          </cell>
          <cell r="Y534">
            <v>93.8</v>
          </cell>
          <cell r="Z534">
            <v>6.6</v>
          </cell>
          <cell r="AA534">
            <v>69.099999999999994</v>
          </cell>
          <cell r="AB534">
            <v>-6.4</v>
          </cell>
          <cell r="AC534">
            <v>75.099999999999994</v>
          </cell>
          <cell r="AD534">
            <v>-48.7</v>
          </cell>
        </row>
        <row r="535">
          <cell r="B535" t="str">
            <v>食料品・たばこ</v>
          </cell>
          <cell r="C535">
            <v>104.7</v>
          </cell>
          <cell r="D535">
            <v>-26.4</v>
          </cell>
          <cell r="E535">
            <v>95.1</v>
          </cell>
          <cell r="F535">
            <v>-14.3</v>
          </cell>
          <cell r="G535">
            <v>95.1</v>
          </cell>
          <cell r="H535">
            <v>-15</v>
          </cell>
          <cell r="I535">
            <v>98.2</v>
          </cell>
          <cell r="J535">
            <v>-1.3</v>
          </cell>
          <cell r="K535">
            <v>97.4</v>
          </cell>
          <cell r="L535">
            <v>-2.8</v>
          </cell>
          <cell r="M535">
            <v>106.9</v>
          </cell>
          <cell r="N535">
            <v>17.7</v>
          </cell>
          <cell r="O535">
            <v>96.1</v>
          </cell>
          <cell r="P535">
            <v>-4.9000000000000004</v>
          </cell>
          <cell r="Q535" t="str">
            <v>-</v>
          </cell>
          <cell r="R535" t="str">
            <v>-</v>
          </cell>
          <cell r="S535">
            <v>1.54</v>
          </cell>
          <cell r="T535">
            <v>0.62</v>
          </cell>
          <cell r="U535">
            <v>2.5499999999999998</v>
          </cell>
          <cell r="V535">
            <v>1.83</v>
          </cell>
          <cell r="W535">
            <v>99.1</v>
          </cell>
          <cell r="X535">
            <v>-29</v>
          </cell>
          <cell r="Y535">
            <v>90.1</v>
          </cell>
          <cell r="Z535">
            <v>-17.3</v>
          </cell>
          <cell r="AA535">
            <v>94.5</v>
          </cell>
          <cell r="AB535">
            <v>-6</v>
          </cell>
          <cell r="AC535">
            <v>112.2</v>
          </cell>
          <cell r="AD535">
            <v>-48</v>
          </cell>
        </row>
        <row r="536">
          <cell r="B536" t="str">
            <v>繊維工業</v>
          </cell>
          <cell r="C536">
            <v>125.2</v>
          </cell>
          <cell r="D536">
            <v>6.4</v>
          </cell>
          <cell r="E536">
            <v>136.69999999999999</v>
          </cell>
          <cell r="F536">
            <v>7.2</v>
          </cell>
          <cell r="G536">
            <v>126.5</v>
          </cell>
          <cell r="H536">
            <v>3.2</v>
          </cell>
          <cell r="I536">
            <v>97</v>
          </cell>
          <cell r="J536">
            <v>10.6</v>
          </cell>
          <cell r="K536">
            <v>93.6</v>
          </cell>
          <cell r="L536">
            <v>8.1999999999999993</v>
          </cell>
          <cell r="M536">
            <v>161.19999999999999</v>
          </cell>
          <cell r="N536">
            <v>47.3</v>
          </cell>
          <cell r="O536">
            <v>90.7</v>
          </cell>
          <cell r="P536">
            <v>5.3</v>
          </cell>
          <cell r="Q536" t="str">
            <v>-</v>
          </cell>
          <cell r="R536" t="str">
            <v>-</v>
          </cell>
          <cell r="S536">
            <v>1.39</v>
          </cell>
          <cell r="T536">
            <v>1.21</v>
          </cell>
          <cell r="U536">
            <v>0.71</v>
          </cell>
          <cell r="V536">
            <v>-0.37</v>
          </cell>
          <cell r="W536">
            <v>118.6</v>
          </cell>
          <cell r="X536">
            <v>2.7</v>
          </cell>
          <cell r="Y536">
            <v>129.5</v>
          </cell>
          <cell r="Z536">
            <v>3.5</v>
          </cell>
          <cell r="AA536">
            <v>338.3</v>
          </cell>
          <cell r="AB536">
            <v>49.6</v>
          </cell>
          <cell r="AC536">
            <v>26.3</v>
          </cell>
          <cell r="AD536">
            <v>-12.6</v>
          </cell>
        </row>
        <row r="537">
          <cell r="B537" t="str">
            <v>木材・木製品</v>
          </cell>
          <cell r="C537">
            <v>171.8</v>
          </cell>
          <cell r="D537">
            <v>27.9</v>
          </cell>
          <cell r="E537">
            <v>117.9</v>
          </cell>
          <cell r="F537">
            <v>9.6</v>
          </cell>
          <cell r="G537">
            <v>124.4</v>
          </cell>
          <cell r="H537">
            <v>10</v>
          </cell>
          <cell r="I537">
            <v>94.1</v>
          </cell>
          <cell r="J537">
            <v>-9.1</v>
          </cell>
          <cell r="K537">
            <v>97.1</v>
          </cell>
          <cell r="L537">
            <v>-8.3000000000000007</v>
          </cell>
          <cell r="M537">
            <v>63.2</v>
          </cell>
          <cell r="N537">
            <v>-20.399999999999999</v>
          </cell>
          <cell r="O537">
            <v>86.5</v>
          </cell>
          <cell r="P537">
            <v>-9.8000000000000007</v>
          </cell>
          <cell r="Q537" t="str">
            <v>-</v>
          </cell>
          <cell r="R537" t="str">
            <v>-</v>
          </cell>
          <cell r="S537">
            <v>1</v>
          </cell>
          <cell r="T537">
            <v>-0.2</v>
          </cell>
          <cell r="U537">
            <v>0.28999999999999998</v>
          </cell>
          <cell r="V537">
            <v>-0.65</v>
          </cell>
          <cell r="W537">
            <v>162.69999999999999</v>
          </cell>
          <cell r="X537">
            <v>23.4</v>
          </cell>
          <cell r="Y537">
            <v>111.6</v>
          </cell>
          <cell r="Z537">
            <v>5.7</v>
          </cell>
          <cell r="AA537">
            <v>57.9</v>
          </cell>
          <cell r="AB537">
            <v>1.4</v>
          </cell>
          <cell r="AC537">
            <v>366.8</v>
          </cell>
          <cell r="AD537">
            <v>67.8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146.69999999999999</v>
          </cell>
          <cell r="D539">
            <v>43.3</v>
          </cell>
          <cell r="E539">
            <v>89.4</v>
          </cell>
          <cell r="F539">
            <v>1.6</v>
          </cell>
          <cell r="G539">
            <v>97.9</v>
          </cell>
          <cell r="H539">
            <v>11.3</v>
          </cell>
          <cell r="I539">
            <v>108.2</v>
          </cell>
          <cell r="J539">
            <v>-5.2</v>
          </cell>
          <cell r="K539">
            <v>116.8</v>
          </cell>
          <cell r="L539">
            <v>0.3</v>
          </cell>
          <cell r="M539">
            <v>36.6</v>
          </cell>
          <cell r="N539">
            <v>-61.5</v>
          </cell>
          <cell r="O539">
            <v>117.4</v>
          </cell>
          <cell r="P539">
            <v>1.1000000000000001</v>
          </cell>
          <cell r="Q539" t="str">
            <v>-</v>
          </cell>
          <cell r="R539" t="str">
            <v>-</v>
          </cell>
          <cell r="S539">
            <v>0</v>
          </cell>
          <cell r="T539">
            <v>-3.18</v>
          </cell>
          <cell r="U539">
            <v>0.61</v>
          </cell>
          <cell r="V539">
            <v>-0.28000000000000003</v>
          </cell>
          <cell r="W539">
            <v>138.9</v>
          </cell>
          <cell r="X539">
            <v>38.200000000000003</v>
          </cell>
          <cell r="Y539">
            <v>84.7</v>
          </cell>
          <cell r="Z539">
            <v>-2</v>
          </cell>
          <cell r="AA539">
            <v>34.700000000000003</v>
          </cell>
          <cell r="AB539">
            <v>-60.7</v>
          </cell>
          <cell r="AC539">
            <v>134.80000000000001</v>
          </cell>
          <cell r="AD539">
            <v>120.6</v>
          </cell>
        </row>
        <row r="540">
          <cell r="B540" t="str">
            <v>印刷・同関連業</v>
          </cell>
          <cell r="C540">
            <v>150.69999999999999</v>
          </cell>
          <cell r="D540">
            <v>13.6</v>
          </cell>
          <cell r="E540">
            <v>116.2</v>
          </cell>
          <cell r="F540">
            <v>-15.2</v>
          </cell>
          <cell r="G540">
            <v>112.5</v>
          </cell>
          <cell r="H540">
            <v>-13</v>
          </cell>
          <cell r="I540">
            <v>108.9</v>
          </cell>
          <cell r="J540">
            <v>23.2</v>
          </cell>
          <cell r="K540">
            <v>109.4</v>
          </cell>
          <cell r="L540">
            <v>23.5</v>
          </cell>
          <cell r="M540">
            <v>98.6</v>
          </cell>
          <cell r="N540">
            <v>17.899999999999999</v>
          </cell>
          <cell r="O540">
            <v>93.5</v>
          </cell>
          <cell r="P540">
            <v>4.4000000000000004</v>
          </cell>
          <cell r="Q540" t="str">
            <v>-</v>
          </cell>
          <cell r="R540" t="str">
            <v>-</v>
          </cell>
          <cell r="S540">
            <v>0.27</v>
          </cell>
          <cell r="T540">
            <v>0.27</v>
          </cell>
          <cell r="U540">
            <v>0.54</v>
          </cell>
          <cell r="V540">
            <v>0.4</v>
          </cell>
          <cell r="W540">
            <v>142.69999999999999</v>
          </cell>
          <cell r="X540">
            <v>9.6</v>
          </cell>
          <cell r="Y540">
            <v>110</v>
          </cell>
          <cell r="Z540">
            <v>-18.2</v>
          </cell>
          <cell r="AA540">
            <v>193</v>
          </cell>
          <cell r="AB540">
            <v>-35</v>
          </cell>
          <cell r="AC540">
            <v>171.3</v>
          </cell>
          <cell r="AD540">
            <v>494.8</v>
          </cell>
        </row>
        <row r="541">
          <cell r="B541" t="str">
            <v>化学、石油・石炭</v>
          </cell>
          <cell r="C541">
            <v>97.5</v>
          </cell>
          <cell r="D541">
            <v>-15.6</v>
          </cell>
          <cell r="E541">
            <v>118.3</v>
          </cell>
          <cell r="F541">
            <v>3</v>
          </cell>
          <cell r="G541">
            <v>117.2</v>
          </cell>
          <cell r="H541">
            <v>5.8</v>
          </cell>
          <cell r="I541">
            <v>102.5</v>
          </cell>
          <cell r="J541">
            <v>-0.2</v>
          </cell>
          <cell r="K541">
            <v>99</v>
          </cell>
          <cell r="L541">
            <v>-0.3</v>
          </cell>
          <cell r="M541">
            <v>134</v>
          </cell>
          <cell r="N541">
            <v>0.5</v>
          </cell>
          <cell r="O541">
            <v>104.8</v>
          </cell>
          <cell r="P541">
            <v>-0.6</v>
          </cell>
          <cell r="Q541" t="str">
            <v>-</v>
          </cell>
          <cell r="R541" t="str">
            <v>-</v>
          </cell>
          <cell r="S541">
            <v>0.22</v>
          </cell>
          <cell r="T541">
            <v>0</v>
          </cell>
          <cell r="U541">
            <v>0.97</v>
          </cell>
          <cell r="V541">
            <v>0.19</v>
          </cell>
          <cell r="W541">
            <v>92.3</v>
          </cell>
          <cell r="X541">
            <v>-18.5</v>
          </cell>
          <cell r="Y541">
            <v>112</v>
          </cell>
          <cell r="Z541">
            <v>-0.6</v>
          </cell>
          <cell r="AA541">
            <v>125</v>
          </cell>
          <cell r="AB541">
            <v>-10.5</v>
          </cell>
          <cell r="AC541">
            <v>15.5</v>
          </cell>
          <cell r="AD541">
            <v>-73.7</v>
          </cell>
        </row>
        <row r="542">
          <cell r="B542" t="str">
            <v>プラスチック製品</v>
          </cell>
          <cell r="C542">
            <v>132.5</v>
          </cell>
          <cell r="D542">
            <v>-11.5</v>
          </cell>
          <cell r="E542">
            <v>121</v>
          </cell>
          <cell r="F542">
            <v>-4.9000000000000004</v>
          </cell>
          <cell r="G542">
            <v>115.9</v>
          </cell>
          <cell r="H542">
            <v>-3.3</v>
          </cell>
          <cell r="I542">
            <v>104.1</v>
          </cell>
          <cell r="J542">
            <v>1.9</v>
          </cell>
          <cell r="K542">
            <v>102.2</v>
          </cell>
          <cell r="L542">
            <v>2.6</v>
          </cell>
          <cell r="M542">
            <v>131.69999999999999</v>
          </cell>
          <cell r="N542">
            <v>-5.5</v>
          </cell>
          <cell r="O542">
            <v>131</v>
          </cell>
          <cell r="P542">
            <v>-16.600000000000001</v>
          </cell>
          <cell r="Q542" t="str">
            <v>-</v>
          </cell>
          <cell r="R542" t="str">
            <v>-</v>
          </cell>
          <cell r="S542">
            <v>0.71</v>
          </cell>
          <cell r="T542">
            <v>0.71</v>
          </cell>
          <cell r="U542">
            <v>0</v>
          </cell>
          <cell r="V542">
            <v>-1.5</v>
          </cell>
          <cell r="W542">
            <v>125.5</v>
          </cell>
          <cell r="X542">
            <v>-14.6</v>
          </cell>
          <cell r="Y542">
            <v>114.6</v>
          </cell>
          <cell r="Z542">
            <v>-8.1999999999999993</v>
          </cell>
          <cell r="AA542">
            <v>184.2</v>
          </cell>
          <cell r="AB542">
            <v>-15.2</v>
          </cell>
          <cell r="AC542">
            <v>82.4</v>
          </cell>
          <cell r="AD542">
            <v>-34.200000000000003</v>
          </cell>
        </row>
        <row r="543">
          <cell r="B543" t="str">
            <v>ゴム製品</v>
          </cell>
          <cell r="C543">
            <v>107.4</v>
          </cell>
          <cell r="D543">
            <v>-3.8</v>
          </cell>
          <cell r="E543">
            <v>119.7</v>
          </cell>
          <cell r="F543">
            <v>2.8</v>
          </cell>
          <cell r="G543">
            <v>112.8</v>
          </cell>
          <cell r="H543">
            <v>2</v>
          </cell>
          <cell r="I543">
            <v>106.7</v>
          </cell>
          <cell r="J543">
            <v>0</v>
          </cell>
          <cell r="K543">
            <v>102.7</v>
          </cell>
          <cell r="L543">
            <v>-0.5</v>
          </cell>
          <cell r="M543">
            <v>149.6</v>
          </cell>
          <cell r="N543">
            <v>4</v>
          </cell>
          <cell r="O543">
            <v>99.3</v>
          </cell>
          <cell r="P543">
            <v>-0.4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-0.1</v>
          </cell>
          <cell r="U543">
            <v>0.74</v>
          </cell>
          <cell r="V543">
            <v>0.2</v>
          </cell>
          <cell r="W543">
            <v>101.7</v>
          </cell>
          <cell r="X543">
            <v>-7.1</v>
          </cell>
          <cell r="Y543">
            <v>113.4</v>
          </cell>
          <cell r="Z543">
            <v>-0.7</v>
          </cell>
          <cell r="AA543">
            <v>159.19999999999999</v>
          </cell>
          <cell r="AB543">
            <v>6.4</v>
          </cell>
          <cell r="AC543">
            <v>43</v>
          </cell>
          <cell r="AD543">
            <v>-32.200000000000003</v>
          </cell>
        </row>
        <row r="544">
          <cell r="B544" t="str">
            <v>窯業・土石製品</v>
          </cell>
          <cell r="C544">
            <v>179.3</v>
          </cell>
          <cell r="D544">
            <v>-14.7</v>
          </cell>
          <cell r="E544">
            <v>113.5</v>
          </cell>
          <cell r="F544">
            <v>-7.3</v>
          </cell>
          <cell r="G544">
            <v>112.7</v>
          </cell>
          <cell r="H544">
            <v>-9.5</v>
          </cell>
          <cell r="I544">
            <v>98.4</v>
          </cell>
          <cell r="J544">
            <v>2</v>
          </cell>
          <cell r="K544">
            <v>97.7</v>
          </cell>
          <cell r="L544">
            <v>0.3</v>
          </cell>
          <cell r="M544">
            <v>115.5</v>
          </cell>
          <cell r="N544">
            <v>49</v>
          </cell>
          <cell r="O544">
            <v>111</v>
          </cell>
          <cell r="P544">
            <v>4</v>
          </cell>
          <cell r="Q544" t="str">
            <v>-</v>
          </cell>
          <cell r="R544" t="str">
            <v>-</v>
          </cell>
          <cell r="S544">
            <v>0</v>
          </cell>
          <cell r="T544">
            <v>-0.18</v>
          </cell>
          <cell r="U544">
            <v>1.96</v>
          </cell>
          <cell r="V544">
            <v>1.78</v>
          </cell>
          <cell r="W544">
            <v>169.8</v>
          </cell>
          <cell r="X544">
            <v>-17.7</v>
          </cell>
          <cell r="Y544">
            <v>107.5</v>
          </cell>
          <cell r="Z544">
            <v>-10.5</v>
          </cell>
          <cell r="AA544">
            <v>130.4</v>
          </cell>
          <cell r="AB544">
            <v>59.8</v>
          </cell>
          <cell r="AC544">
            <v>406.7</v>
          </cell>
          <cell r="AD544">
            <v>-22.2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117.4</v>
          </cell>
          <cell r="D547">
            <v>4.2</v>
          </cell>
          <cell r="E547">
            <v>100.1</v>
          </cell>
          <cell r="F547">
            <v>4.5</v>
          </cell>
          <cell r="G547">
            <v>102</v>
          </cell>
          <cell r="H547">
            <v>11.2</v>
          </cell>
          <cell r="I547">
            <v>97.4</v>
          </cell>
          <cell r="J547">
            <v>-2.6</v>
          </cell>
          <cell r="K547">
            <v>97.6</v>
          </cell>
          <cell r="L547">
            <v>-1.7</v>
          </cell>
          <cell r="M547">
            <v>94.6</v>
          </cell>
          <cell r="N547">
            <v>-12.8</v>
          </cell>
          <cell r="O547">
            <v>246</v>
          </cell>
          <cell r="P547">
            <v>-2.5</v>
          </cell>
          <cell r="Q547" t="str">
            <v>-</v>
          </cell>
          <cell r="R547" t="str">
            <v>-</v>
          </cell>
          <cell r="S547">
            <v>0.95</v>
          </cell>
          <cell r="T547">
            <v>0.02</v>
          </cell>
          <cell r="U547">
            <v>0.82</v>
          </cell>
          <cell r="V547">
            <v>0.08</v>
          </cell>
          <cell r="W547">
            <v>111.2</v>
          </cell>
          <cell r="X547">
            <v>0.5</v>
          </cell>
          <cell r="Y547">
            <v>94.8</v>
          </cell>
          <cell r="Z547">
            <v>0.9</v>
          </cell>
          <cell r="AA547">
            <v>65.5</v>
          </cell>
          <cell r="AB547">
            <v>-61.9</v>
          </cell>
          <cell r="AC547">
            <v>67.099999999999994</v>
          </cell>
          <cell r="AD547">
            <v>3.2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173.2</v>
          </cell>
          <cell r="D550">
            <v>106.4</v>
          </cell>
          <cell r="E550">
            <v>110.5</v>
          </cell>
          <cell r="F550">
            <v>10</v>
          </cell>
          <cell r="G550">
            <v>110.7</v>
          </cell>
          <cell r="H550">
            <v>12.7</v>
          </cell>
          <cell r="I550">
            <v>101</v>
          </cell>
          <cell r="J550">
            <v>-5.2</v>
          </cell>
          <cell r="K550">
            <v>100.9</v>
          </cell>
          <cell r="L550">
            <v>-2.2000000000000002</v>
          </cell>
          <cell r="M550">
            <v>102.3</v>
          </cell>
          <cell r="N550">
            <v>-37</v>
          </cell>
          <cell r="O550">
            <v>106.9</v>
          </cell>
          <cell r="P550">
            <v>3.3</v>
          </cell>
          <cell r="Q550" t="str">
            <v>-</v>
          </cell>
          <cell r="R550" t="str">
            <v>-</v>
          </cell>
          <cell r="S550">
            <v>0</v>
          </cell>
          <cell r="T550">
            <v>-0.99</v>
          </cell>
          <cell r="U550">
            <v>0.84</v>
          </cell>
          <cell r="V550">
            <v>-0.33</v>
          </cell>
          <cell r="W550">
            <v>164</v>
          </cell>
          <cell r="X550">
            <v>99.3</v>
          </cell>
          <cell r="Y550">
            <v>104.6</v>
          </cell>
          <cell r="Z550">
            <v>6.1</v>
          </cell>
          <cell r="AA550">
            <v>108.9</v>
          </cell>
          <cell r="AB550">
            <v>-12.9</v>
          </cell>
          <cell r="AC550">
            <v>114.2</v>
          </cell>
          <cell r="AD550">
            <v>4865.2</v>
          </cell>
        </row>
        <row r="551">
          <cell r="B551" t="str">
            <v>電子・デバイス</v>
          </cell>
          <cell r="C551">
            <v>77</v>
          </cell>
          <cell r="D551">
            <v>-2</v>
          </cell>
          <cell r="E551">
            <v>87.3</v>
          </cell>
          <cell r="F551">
            <v>-1.4</v>
          </cell>
          <cell r="G551">
            <v>86.5</v>
          </cell>
          <cell r="H551">
            <v>2.2000000000000002</v>
          </cell>
          <cell r="I551">
            <v>102.1</v>
          </cell>
          <cell r="J551">
            <v>-4</v>
          </cell>
          <cell r="K551">
            <v>103.4</v>
          </cell>
          <cell r="L551">
            <v>-1</v>
          </cell>
          <cell r="M551">
            <v>89.3</v>
          </cell>
          <cell r="N551">
            <v>-28.4</v>
          </cell>
          <cell r="O551">
            <v>71.7</v>
          </cell>
          <cell r="P551">
            <v>-4.4000000000000004</v>
          </cell>
          <cell r="Q551" t="str">
            <v>-</v>
          </cell>
          <cell r="R551" t="str">
            <v>-</v>
          </cell>
          <cell r="S551">
            <v>0.12</v>
          </cell>
          <cell r="T551">
            <v>-0.79</v>
          </cell>
          <cell r="U551">
            <v>1.1200000000000001</v>
          </cell>
          <cell r="V551">
            <v>0.3</v>
          </cell>
          <cell r="W551">
            <v>72.900000000000006</v>
          </cell>
          <cell r="X551">
            <v>-5.4</v>
          </cell>
          <cell r="Y551">
            <v>82.7</v>
          </cell>
          <cell r="Z551">
            <v>-4.7</v>
          </cell>
          <cell r="AA551">
            <v>93.5</v>
          </cell>
          <cell r="AB551">
            <v>-22.7</v>
          </cell>
          <cell r="AC551">
            <v>3.9</v>
          </cell>
          <cell r="AD551">
            <v>-44.3</v>
          </cell>
        </row>
        <row r="552">
          <cell r="B552" t="str">
            <v>電気機械器具</v>
          </cell>
          <cell r="C552">
            <v>184.5</v>
          </cell>
          <cell r="D552">
            <v>24.8</v>
          </cell>
          <cell r="E552">
            <v>128.4</v>
          </cell>
          <cell r="F552">
            <v>4.5</v>
          </cell>
          <cell r="G552">
            <v>128.1</v>
          </cell>
          <cell r="H552">
            <v>6</v>
          </cell>
          <cell r="I552">
            <v>110.4</v>
          </cell>
          <cell r="J552">
            <v>-1.3</v>
          </cell>
          <cell r="K552">
            <v>111.1</v>
          </cell>
          <cell r="L552">
            <v>0.5</v>
          </cell>
          <cell r="M552">
            <v>100</v>
          </cell>
          <cell r="N552">
            <v>-24.4</v>
          </cell>
          <cell r="O552">
            <v>150.4</v>
          </cell>
          <cell r="P552">
            <v>27.9</v>
          </cell>
          <cell r="Q552" t="str">
            <v>-</v>
          </cell>
          <cell r="R552" t="str">
            <v>-</v>
          </cell>
          <cell r="S552">
            <v>0</v>
          </cell>
          <cell r="T552">
            <v>-0.71</v>
          </cell>
          <cell r="U552">
            <v>0.4</v>
          </cell>
          <cell r="V552">
            <v>-1.1200000000000001</v>
          </cell>
          <cell r="W552">
            <v>174.7</v>
          </cell>
          <cell r="X552">
            <v>20.5</v>
          </cell>
          <cell r="Y552">
            <v>121.6</v>
          </cell>
          <cell r="Z552">
            <v>0.8</v>
          </cell>
          <cell r="AA552">
            <v>137.19999999999999</v>
          </cell>
          <cell r="AB552">
            <v>-22.5</v>
          </cell>
          <cell r="AC552">
            <v>201.1</v>
          </cell>
          <cell r="AD552">
            <v>80.7</v>
          </cell>
        </row>
        <row r="553">
          <cell r="B553" t="str">
            <v>情報通信機械器具</v>
          </cell>
          <cell r="C553">
            <v>114</v>
          </cell>
          <cell r="D553">
            <v>21.1</v>
          </cell>
          <cell r="E553">
            <v>96.7</v>
          </cell>
          <cell r="F553">
            <v>-6.7</v>
          </cell>
          <cell r="G553">
            <v>95.6</v>
          </cell>
          <cell r="H553">
            <v>-11.2</v>
          </cell>
          <cell r="I553">
            <v>102.7</v>
          </cell>
          <cell r="J553">
            <v>-11.7</v>
          </cell>
          <cell r="K553">
            <v>104</v>
          </cell>
          <cell r="L553">
            <v>-8.8000000000000007</v>
          </cell>
          <cell r="M553">
            <v>79.8</v>
          </cell>
          <cell r="N553">
            <v>-48.4</v>
          </cell>
          <cell r="O553">
            <v>3.4</v>
          </cell>
          <cell r="P553">
            <v>-89.3</v>
          </cell>
          <cell r="Q553" t="str">
            <v>-</v>
          </cell>
          <cell r="R553" t="str">
            <v>-</v>
          </cell>
          <cell r="S553">
            <v>5.98</v>
          </cell>
          <cell r="T553">
            <v>4.5599999999999996</v>
          </cell>
          <cell r="U553">
            <v>9.4</v>
          </cell>
          <cell r="V553">
            <v>8.36</v>
          </cell>
          <cell r="W553">
            <v>108</v>
          </cell>
          <cell r="X553">
            <v>17</v>
          </cell>
          <cell r="Y553">
            <v>91.6</v>
          </cell>
          <cell r="Z553">
            <v>-9.9</v>
          </cell>
          <cell r="AA553">
            <v>117.5</v>
          </cell>
          <cell r="AB553">
            <v>383.5</v>
          </cell>
          <cell r="AC553">
            <v>236.1</v>
          </cell>
          <cell r="AD553">
            <v>764.8</v>
          </cell>
        </row>
        <row r="554">
          <cell r="B554" t="str">
            <v>輸送用機械器具</v>
          </cell>
          <cell r="C554">
            <v>172</v>
          </cell>
          <cell r="D554">
            <v>10.1</v>
          </cell>
          <cell r="E554">
            <v>117.4</v>
          </cell>
          <cell r="F554">
            <v>4.5999999999999996</v>
          </cell>
          <cell r="G554">
            <v>109.7</v>
          </cell>
          <cell r="H554">
            <v>2.9</v>
          </cell>
          <cell r="I554">
            <v>111.1</v>
          </cell>
          <cell r="J554">
            <v>4.5999999999999996</v>
          </cell>
          <cell r="K554">
            <v>105.1</v>
          </cell>
          <cell r="L554">
            <v>2</v>
          </cell>
          <cell r="M554">
            <v>182.8</v>
          </cell>
          <cell r="N554">
            <v>26.7</v>
          </cell>
          <cell r="O554">
            <v>85</v>
          </cell>
          <cell r="P554">
            <v>1.8</v>
          </cell>
          <cell r="Q554" t="str">
            <v>-</v>
          </cell>
          <cell r="R554" t="str">
            <v>-</v>
          </cell>
          <cell r="S554">
            <v>0.81</v>
          </cell>
          <cell r="T554">
            <v>0.63</v>
          </cell>
          <cell r="U554">
            <v>0.36</v>
          </cell>
          <cell r="V554">
            <v>-0.23</v>
          </cell>
          <cell r="W554">
            <v>162.9</v>
          </cell>
          <cell r="X554">
            <v>6.3</v>
          </cell>
          <cell r="Y554">
            <v>111.2</v>
          </cell>
          <cell r="Z554">
            <v>1</v>
          </cell>
          <cell r="AA554">
            <v>231.4</v>
          </cell>
          <cell r="AB554">
            <v>18.100000000000001</v>
          </cell>
          <cell r="AC554">
            <v>117</v>
          </cell>
          <cell r="AD554">
            <v>16.899999999999999</v>
          </cell>
        </row>
        <row r="555">
          <cell r="B555" t="str">
            <v>その他の製造業</v>
          </cell>
          <cell r="C555">
            <v>157.4</v>
          </cell>
          <cell r="D555">
            <v>13.2</v>
          </cell>
          <cell r="E555">
            <v>130.1</v>
          </cell>
          <cell r="F555">
            <v>27.2</v>
          </cell>
          <cell r="G555">
            <v>123.9</v>
          </cell>
          <cell r="H555">
            <v>24.4</v>
          </cell>
          <cell r="I555">
            <v>114.6</v>
          </cell>
          <cell r="J555">
            <v>2</v>
          </cell>
          <cell r="K555">
            <v>105.4</v>
          </cell>
          <cell r="L555">
            <v>-4.2</v>
          </cell>
          <cell r="M555">
            <v>233</v>
          </cell>
          <cell r="N555">
            <v>62.4</v>
          </cell>
          <cell r="O555">
            <v>83.2</v>
          </cell>
          <cell r="P555">
            <v>-38.6</v>
          </cell>
          <cell r="Q555" t="str">
            <v>-</v>
          </cell>
          <cell r="R555" t="str">
            <v>-</v>
          </cell>
          <cell r="S555">
            <v>4.7699999999999996</v>
          </cell>
          <cell r="T555">
            <v>4.7699999999999996</v>
          </cell>
          <cell r="U555">
            <v>1.74</v>
          </cell>
          <cell r="V555">
            <v>1.61</v>
          </cell>
          <cell r="W555">
            <v>149.1</v>
          </cell>
          <cell r="X555">
            <v>9.1999999999999993</v>
          </cell>
          <cell r="Y555">
            <v>123.2</v>
          </cell>
          <cell r="Z555">
            <v>22.7</v>
          </cell>
          <cell r="AA555">
            <v>214.9</v>
          </cell>
          <cell r="AB555">
            <v>53.9</v>
          </cell>
          <cell r="AC555">
            <v>160.9</v>
          </cell>
          <cell r="AD555">
            <v>-10.7</v>
          </cell>
        </row>
        <row r="556">
          <cell r="B556" t="str">
            <v>Ｅ一括分１</v>
          </cell>
          <cell r="C556">
            <v>169.6</v>
          </cell>
          <cell r="D556">
            <v>49.4</v>
          </cell>
          <cell r="E556">
            <v>113.2</v>
          </cell>
          <cell r="F556">
            <v>8.1</v>
          </cell>
          <cell r="G556">
            <v>102.6</v>
          </cell>
          <cell r="H556">
            <v>1</v>
          </cell>
          <cell r="I556">
            <v>110.7</v>
          </cell>
          <cell r="J556">
            <v>4</v>
          </cell>
          <cell r="K556">
            <v>103.4</v>
          </cell>
          <cell r="L556">
            <v>0.7</v>
          </cell>
          <cell r="M556">
            <v>242.4</v>
          </cell>
          <cell r="N556">
            <v>39.200000000000003</v>
          </cell>
          <cell r="O556">
            <v>124.4</v>
          </cell>
          <cell r="P556">
            <v>12.5</v>
          </cell>
          <cell r="Q556" t="str">
            <v>-</v>
          </cell>
          <cell r="R556" t="str">
            <v>-</v>
          </cell>
          <cell r="S556">
            <v>0.51</v>
          </cell>
          <cell r="T556">
            <v>0.51</v>
          </cell>
          <cell r="U556">
            <v>0.73</v>
          </cell>
          <cell r="V556">
            <v>-0.18</v>
          </cell>
          <cell r="W556">
            <v>160.6</v>
          </cell>
          <cell r="X556">
            <v>44.2</v>
          </cell>
          <cell r="Y556">
            <v>107.2</v>
          </cell>
          <cell r="Z556">
            <v>4.4000000000000004</v>
          </cell>
          <cell r="AA556">
            <v>299.60000000000002</v>
          </cell>
          <cell r="AB556">
            <v>89.5</v>
          </cell>
          <cell r="AC556">
            <v>513.70000000000005</v>
          </cell>
          <cell r="AD556">
            <v>220.3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200.3</v>
          </cell>
          <cell r="D559">
            <v>91.3</v>
          </cell>
          <cell r="E559">
            <v>104.8</v>
          </cell>
          <cell r="F559">
            <v>9.3000000000000007</v>
          </cell>
          <cell r="G559">
            <v>101.8</v>
          </cell>
          <cell r="H559">
            <v>7.8</v>
          </cell>
          <cell r="I559">
            <v>105.6</v>
          </cell>
          <cell r="J559">
            <v>3.9</v>
          </cell>
          <cell r="K559">
            <v>103.6</v>
          </cell>
          <cell r="L559">
            <v>2.1</v>
          </cell>
          <cell r="M559">
            <v>139.80000000000001</v>
          </cell>
          <cell r="N559">
            <v>35.5</v>
          </cell>
          <cell r="O559">
            <v>105.6</v>
          </cell>
          <cell r="P559">
            <v>4.5</v>
          </cell>
          <cell r="Q559" t="str">
            <v>-</v>
          </cell>
          <cell r="R559" t="str">
            <v>-</v>
          </cell>
          <cell r="S559">
            <v>5.0999999999999996</v>
          </cell>
          <cell r="T559">
            <v>2.97</v>
          </cell>
          <cell r="U559">
            <v>2.35</v>
          </cell>
          <cell r="V559">
            <v>-0.72</v>
          </cell>
          <cell r="W559">
            <v>189.7</v>
          </cell>
          <cell r="X559">
            <v>84.7</v>
          </cell>
          <cell r="Y559">
            <v>99.2</v>
          </cell>
          <cell r="Z559">
            <v>5.4</v>
          </cell>
          <cell r="AA559">
            <v>189.4</v>
          </cell>
          <cell r="AB559">
            <v>37.9</v>
          </cell>
          <cell r="AC559">
            <v>547.1</v>
          </cell>
          <cell r="AD559">
            <v>407.5</v>
          </cell>
        </row>
        <row r="560">
          <cell r="B560" t="str">
            <v>小売業</v>
          </cell>
          <cell r="C560">
            <v>152.6</v>
          </cell>
          <cell r="D560">
            <v>22.3</v>
          </cell>
          <cell r="E560">
            <v>112.7</v>
          </cell>
          <cell r="F560">
            <v>20.8</v>
          </cell>
          <cell r="G560">
            <v>112.1</v>
          </cell>
          <cell r="H560">
            <v>18.600000000000001</v>
          </cell>
          <cell r="I560">
            <v>100.3</v>
          </cell>
          <cell r="J560">
            <v>5.4</v>
          </cell>
          <cell r="K560">
            <v>98.6</v>
          </cell>
          <cell r="L560">
            <v>2.4</v>
          </cell>
          <cell r="M560">
            <v>122.6</v>
          </cell>
          <cell r="N560">
            <v>50.4</v>
          </cell>
          <cell r="O560">
            <v>77.900000000000006</v>
          </cell>
          <cell r="P560">
            <v>-10</v>
          </cell>
          <cell r="Q560" t="str">
            <v>-</v>
          </cell>
          <cell r="R560" t="str">
            <v>-</v>
          </cell>
          <cell r="S560">
            <v>1.22</v>
          </cell>
          <cell r="T560">
            <v>0.73</v>
          </cell>
          <cell r="U560">
            <v>1.46</v>
          </cell>
          <cell r="V560">
            <v>-1.33</v>
          </cell>
          <cell r="W560">
            <v>144.5</v>
          </cell>
          <cell r="X560">
            <v>18</v>
          </cell>
          <cell r="Y560">
            <v>106.7</v>
          </cell>
          <cell r="Z560">
            <v>16.5</v>
          </cell>
          <cell r="AA560">
            <v>119.3</v>
          </cell>
          <cell r="AB560">
            <v>54.3</v>
          </cell>
          <cell r="AC560">
            <v>460</v>
          </cell>
          <cell r="AD560">
            <v>25.2</v>
          </cell>
        </row>
        <row r="561">
          <cell r="B561" t="str">
            <v>宿泊業</v>
          </cell>
          <cell r="C561">
            <v>105.2</v>
          </cell>
          <cell r="D561">
            <v>1.1000000000000001</v>
          </cell>
          <cell r="E561">
            <v>92.3</v>
          </cell>
          <cell r="F561">
            <v>-17.399999999999999</v>
          </cell>
          <cell r="G561">
            <v>91.7</v>
          </cell>
          <cell r="H561">
            <v>-19.899999999999999</v>
          </cell>
          <cell r="I561">
            <v>88.2</v>
          </cell>
          <cell r="J561">
            <v>-11.6</v>
          </cell>
          <cell r="K561">
            <v>84.8</v>
          </cell>
          <cell r="L561">
            <v>-14.1</v>
          </cell>
          <cell r="M561">
            <v>158.9</v>
          </cell>
          <cell r="N561">
            <v>30.4</v>
          </cell>
          <cell r="O561">
            <v>101</v>
          </cell>
          <cell r="P561">
            <v>24.1</v>
          </cell>
          <cell r="Q561" t="str">
            <v>-</v>
          </cell>
          <cell r="R561" t="str">
            <v>-</v>
          </cell>
          <cell r="S561">
            <v>0.23</v>
          </cell>
          <cell r="T561">
            <v>-5.22</v>
          </cell>
          <cell r="U561">
            <v>2.2400000000000002</v>
          </cell>
          <cell r="V561">
            <v>-3.88</v>
          </cell>
          <cell r="W561">
            <v>99.6</v>
          </cell>
          <cell r="X561">
            <v>-2.5</v>
          </cell>
          <cell r="Y561">
            <v>87.4</v>
          </cell>
          <cell r="Z561">
            <v>-20.3</v>
          </cell>
          <cell r="AA561">
            <v>103.5</v>
          </cell>
          <cell r="AB561">
            <v>64</v>
          </cell>
          <cell r="AC561">
            <v>46.5</v>
          </cell>
          <cell r="AD561">
            <v>0</v>
          </cell>
        </row>
        <row r="562">
          <cell r="B562" t="str">
            <v>Ｍ一括分</v>
          </cell>
          <cell r="C562">
            <v>90.3</v>
          </cell>
          <cell r="D562">
            <v>20.399999999999999</v>
          </cell>
          <cell r="E562">
            <v>94.9</v>
          </cell>
          <cell r="F562">
            <v>24.9</v>
          </cell>
          <cell r="G562">
            <v>79.7</v>
          </cell>
          <cell r="H562">
            <v>2.6</v>
          </cell>
          <cell r="I562">
            <v>110.3</v>
          </cell>
          <cell r="J562">
            <v>5</v>
          </cell>
          <cell r="K562">
            <v>109</v>
          </cell>
          <cell r="L562">
            <v>-1.4</v>
          </cell>
          <cell r="M562">
            <v>123.6</v>
          </cell>
          <cell r="N562">
            <v>169.3</v>
          </cell>
          <cell r="O562">
            <v>99.2</v>
          </cell>
          <cell r="P562">
            <v>-35</v>
          </cell>
          <cell r="Q562" t="str">
            <v>-</v>
          </cell>
          <cell r="R562" t="str">
            <v>-</v>
          </cell>
          <cell r="S562">
            <v>0</v>
          </cell>
          <cell r="T562">
            <v>-0.82</v>
          </cell>
          <cell r="U562">
            <v>0.66</v>
          </cell>
          <cell r="V562">
            <v>0.66</v>
          </cell>
          <cell r="W562">
            <v>85.5</v>
          </cell>
          <cell r="X562">
            <v>16.2</v>
          </cell>
          <cell r="Y562">
            <v>89.9</v>
          </cell>
          <cell r="Z562">
            <v>20.5</v>
          </cell>
          <cell r="AA562">
            <v>273.8</v>
          </cell>
          <cell r="AB562">
            <v>388.9</v>
          </cell>
          <cell r="AC562">
            <v>0</v>
          </cell>
          <cell r="AD562">
            <v>-100</v>
          </cell>
        </row>
        <row r="563">
          <cell r="B563" t="str">
            <v>医療業</v>
          </cell>
          <cell r="C563">
            <v>108.6</v>
          </cell>
          <cell r="D563">
            <v>16.899999999999999</v>
          </cell>
          <cell r="E563">
            <v>103.9</v>
          </cell>
          <cell r="F563">
            <v>10.5</v>
          </cell>
          <cell r="G563">
            <v>102</v>
          </cell>
          <cell r="H563">
            <v>12.2</v>
          </cell>
          <cell r="I563">
            <v>97.9</v>
          </cell>
          <cell r="J563">
            <v>-2</v>
          </cell>
          <cell r="K563">
            <v>97.4</v>
          </cell>
          <cell r="L563">
            <v>-2.2000000000000002</v>
          </cell>
          <cell r="M563">
            <v>113.5</v>
          </cell>
          <cell r="N563">
            <v>3.6</v>
          </cell>
          <cell r="O563">
            <v>84.9</v>
          </cell>
          <cell r="P563">
            <v>3.7</v>
          </cell>
          <cell r="Q563" t="str">
            <v>-</v>
          </cell>
          <cell r="R563" t="str">
            <v>-</v>
          </cell>
          <cell r="S563">
            <v>0.66</v>
          </cell>
          <cell r="T563">
            <v>0.1</v>
          </cell>
          <cell r="U563">
            <v>0.31</v>
          </cell>
          <cell r="V563">
            <v>-0.9</v>
          </cell>
          <cell r="W563">
            <v>102.8</v>
          </cell>
          <cell r="X563">
            <v>12.7</v>
          </cell>
          <cell r="Y563">
            <v>98.4</v>
          </cell>
          <cell r="Z563">
            <v>6.7</v>
          </cell>
          <cell r="AA563">
            <v>160.4</v>
          </cell>
          <cell r="AB563">
            <v>-14.6</v>
          </cell>
          <cell r="AC563">
            <v>131.1</v>
          </cell>
          <cell r="AD563">
            <v>50.2</v>
          </cell>
        </row>
        <row r="564">
          <cell r="B564" t="str">
            <v>Ｐ一括分</v>
          </cell>
          <cell r="C564">
            <v>101</v>
          </cell>
          <cell r="D564">
            <v>-8.8000000000000007</v>
          </cell>
          <cell r="E564">
            <v>101.6</v>
          </cell>
          <cell r="F564">
            <v>-8.5</v>
          </cell>
          <cell r="G564">
            <v>101.3</v>
          </cell>
          <cell r="H564">
            <v>-9.3000000000000007</v>
          </cell>
          <cell r="I564">
            <v>105.9</v>
          </cell>
          <cell r="J564">
            <v>5.6</v>
          </cell>
          <cell r="K564">
            <v>105.3</v>
          </cell>
          <cell r="L564">
            <v>4.2</v>
          </cell>
          <cell r="M564">
            <v>120</v>
          </cell>
          <cell r="N564">
            <v>57.9</v>
          </cell>
          <cell r="O564">
            <v>113</v>
          </cell>
          <cell r="P564">
            <v>-2.5</v>
          </cell>
          <cell r="Q564" t="str">
            <v>-</v>
          </cell>
          <cell r="R564" t="str">
            <v>-</v>
          </cell>
          <cell r="S564">
            <v>1.03</v>
          </cell>
          <cell r="T564">
            <v>-0.83</v>
          </cell>
          <cell r="U564">
            <v>1.01</v>
          </cell>
          <cell r="V564">
            <v>0.15</v>
          </cell>
          <cell r="W564">
            <v>95.6</v>
          </cell>
          <cell r="X564">
            <v>-12</v>
          </cell>
          <cell r="Y564">
            <v>96.2</v>
          </cell>
          <cell r="Z564">
            <v>-11.7</v>
          </cell>
          <cell r="AA564">
            <v>109.7</v>
          </cell>
          <cell r="AB564">
            <v>17.5</v>
          </cell>
          <cell r="AC564">
            <v>98</v>
          </cell>
          <cell r="AD564">
            <v>-10.3</v>
          </cell>
        </row>
        <row r="565">
          <cell r="B565" t="str">
            <v>職業紹介・派遣業</v>
          </cell>
          <cell r="C565">
            <v>113.3</v>
          </cell>
          <cell r="D565">
            <v>12.4</v>
          </cell>
          <cell r="E565">
            <v>107.1</v>
          </cell>
          <cell r="F565">
            <v>8.1999999999999993</v>
          </cell>
          <cell r="G565">
            <v>105.5</v>
          </cell>
          <cell r="H565">
            <v>5.5</v>
          </cell>
          <cell r="I565">
            <v>109.6</v>
          </cell>
          <cell r="J565">
            <v>9.8000000000000007</v>
          </cell>
          <cell r="K565">
            <v>109</v>
          </cell>
          <cell r="L565">
            <v>7.7</v>
          </cell>
          <cell r="M565">
            <v>119.1</v>
          </cell>
          <cell r="N565">
            <v>53.7</v>
          </cell>
          <cell r="O565">
            <v>112.7</v>
          </cell>
          <cell r="P565">
            <v>-13.8</v>
          </cell>
          <cell r="Q565" t="str">
            <v>-</v>
          </cell>
          <cell r="R565" t="str">
            <v>-</v>
          </cell>
          <cell r="S565">
            <v>4.09</v>
          </cell>
          <cell r="T565">
            <v>-5.47</v>
          </cell>
          <cell r="U565">
            <v>4.2699999999999996</v>
          </cell>
          <cell r="V565">
            <v>-2.2999999999999998</v>
          </cell>
          <cell r="W565">
            <v>107.3</v>
          </cell>
          <cell r="X565">
            <v>8.5</v>
          </cell>
          <cell r="Y565">
            <v>101.4</v>
          </cell>
          <cell r="Z565">
            <v>4.3</v>
          </cell>
          <cell r="AA565">
            <v>124.3</v>
          </cell>
          <cell r="AB565">
            <v>41.9</v>
          </cell>
          <cell r="AC565">
            <v>327.3</v>
          </cell>
          <cell r="AD565">
            <v>100.1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94.5</v>
          </cell>
          <cell r="D567">
            <v>-3.5</v>
          </cell>
          <cell r="E567">
            <v>98.4</v>
          </cell>
          <cell r="F567">
            <v>10.6</v>
          </cell>
          <cell r="G567">
            <v>102</v>
          </cell>
          <cell r="H567">
            <v>12.6</v>
          </cell>
          <cell r="I567">
            <v>97.1</v>
          </cell>
          <cell r="J567">
            <v>-1.7</v>
          </cell>
          <cell r="K567">
            <v>99.2</v>
          </cell>
          <cell r="L567">
            <v>-0.8</v>
          </cell>
          <cell r="M567">
            <v>70</v>
          </cell>
          <cell r="N567">
            <v>-16.899999999999999</v>
          </cell>
          <cell r="O567">
            <v>88</v>
          </cell>
          <cell r="P567">
            <v>-9.8000000000000007</v>
          </cell>
          <cell r="Q567" t="str">
            <v>-</v>
          </cell>
          <cell r="R567" t="str">
            <v>-</v>
          </cell>
          <cell r="S567">
            <v>1.58</v>
          </cell>
          <cell r="T567">
            <v>0.71</v>
          </cell>
          <cell r="U567">
            <v>1.43</v>
          </cell>
          <cell r="V567">
            <v>-0.28000000000000003</v>
          </cell>
          <cell r="W567">
            <v>89.5</v>
          </cell>
          <cell r="X567">
            <v>-6.9</v>
          </cell>
          <cell r="Y567">
            <v>93.2</v>
          </cell>
          <cell r="Z567">
            <v>6.8</v>
          </cell>
          <cell r="AA567">
            <v>61.8</v>
          </cell>
          <cell r="AB567">
            <v>-14.6</v>
          </cell>
          <cell r="AC567">
            <v>71.099999999999994</v>
          </cell>
          <cell r="AD567">
            <v>-52.9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94.6</v>
          </cell>
          <cell r="D569">
            <v>-18.2</v>
          </cell>
          <cell r="E569">
            <v>115.9</v>
          </cell>
          <cell r="F569">
            <v>11.3</v>
          </cell>
          <cell r="G569">
            <v>142.80000000000001</v>
          </cell>
          <cell r="H569">
            <v>11.4</v>
          </cell>
          <cell r="I569">
            <v>79.900000000000006</v>
          </cell>
          <cell r="J569">
            <v>-8.4</v>
          </cell>
          <cell r="K569">
            <v>90.5</v>
          </cell>
          <cell r="L569">
            <v>-8.4</v>
          </cell>
          <cell r="M569">
            <v>7.7</v>
          </cell>
          <cell r="N569">
            <v>0</v>
          </cell>
          <cell r="O569">
            <v>83.5</v>
          </cell>
          <cell r="P569">
            <v>-22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1.54</v>
          </cell>
          <cell r="V569">
            <v>1.31</v>
          </cell>
          <cell r="W569">
            <v>89.6</v>
          </cell>
          <cell r="X569">
            <v>-21.1</v>
          </cell>
          <cell r="Y569">
            <v>109.8</v>
          </cell>
          <cell r="Z569">
            <v>7.4</v>
          </cell>
          <cell r="AA569">
            <v>6.1</v>
          </cell>
          <cell r="AB569">
            <v>1.7</v>
          </cell>
          <cell r="AC569">
            <v>0</v>
          </cell>
          <cell r="AD569">
            <v>-100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104.1</v>
          </cell>
          <cell r="D582">
            <v>-8</v>
          </cell>
          <cell r="E582">
            <v>102.1</v>
          </cell>
          <cell r="F582">
            <v>-8.1</v>
          </cell>
          <cell r="G582">
            <v>102.1</v>
          </cell>
          <cell r="H582">
            <v>-7</v>
          </cell>
          <cell r="I582">
            <v>97.5</v>
          </cell>
          <cell r="J582">
            <v>-8</v>
          </cell>
          <cell r="K582">
            <v>97.2</v>
          </cell>
          <cell r="L582">
            <v>-7.4</v>
          </cell>
          <cell r="M582">
            <v>111.8</v>
          </cell>
          <cell r="N582">
            <v>-29.6</v>
          </cell>
          <cell r="O582">
            <v>109.1</v>
          </cell>
          <cell r="P582">
            <v>13.1</v>
          </cell>
          <cell r="Q582" t="str">
            <v>-</v>
          </cell>
          <cell r="R582" t="str">
            <v>-</v>
          </cell>
          <cell r="S582">
            <v>4.13</v>
          </cell>
          <cell r="T582">
            <v>-0.42</v>
          </cell>
          <cell r="U582">
            <v>1.91</v>
          </cell>
          <cell r="V582">
            <v>-0.89</v>
          </cell>
          <cell r="W582">
            <v>98.6</v>
          </cell>
          <cell r="X582">
            <v>-11.3</v>
          </cell>
          <cell r="Y582">
            <v>96.7</v>
          </cell>
          <cell r="Z582">
            <v>-11.3</v>
          </cell>
          <cell r="AA582">
            <v>103.8</v>
          </cell>
          <cell r="AB582">
            <v>-40.299999999999997</v>
          </cell>
          <cell r="AC582">
            <v>164</v>
          </cell>
          <cell r="AD582">
            <v>-7.7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170.9</v>
          </cell>
          <cell r="D584">
            <v>7.2</v>
          </cell>
          <cell r="E584">
            <v>135.6</v>
          </cell>
          <cell r="F584">
            <v>-1.6</v>
          </cell>
          <cell r="G584">
            <v>134.69999999999999</v>
          </cell>
          <cell r="H584">
            <v>-0.9</v>
          </cell>
          <cell r="I584">
            <v>121.3</v>
          </cell>
          <cell r="J584">
            <v>-1.9</v>
          </cell>
          <cell r="K584">
            <v>119.9</v>
          </cell>
          <cell r="L584">
            <v>-2.1</v>
          </cell>
          <cell r="M584">
            <v>500</v>
          </cell>
          <cell r="N584">
            <v>7.1</v>
          </cell>
          <cell r="O584">
            <v>60.4</v>
          </cell>
          <cell r="P584">
            <v>52.5</v>
          </cell>
          <cell r="Q584" t="str">
            <v>-</v>
          </cell>
          <cell r="R584" t="str">
            <v>-</v>
          </cell>
          <cell r="S584">
            <v>12.46</v>
          </cell>
          <cell r="T584">
            <v>12.46</v>
          </cell>
          <cell r="U584">
            <v>0.69</v>
          </cell>
          <cell r="V584">
            <v>0.69</v>
          </cell>
          <cell r="W584">
            <v>161.80000000000001</v>
          </cell>
          <cell r="X584">
            <v>3.5</v>
          </cell>
          <cell r="Y584">
            <v>128.4</v>
          </cell>
          <cell r="Z584">
            <v>-5</v>
          </cell>
          <cell r="AA584">
            <v>272.3</v>
          </cell>
          <cell r="AB584">
            <v>-35.9</v>
          </cell>
          <cell r="AC584">
            <v>751.7</v>
          </cell>
          <cell r="AD584">
            <v>58.8</v>
          </cell>
        </row>
        <row r="585">
          <cell r="B585" t="str">
            <v>製造業</v>
          </cell>
          <cell r="C585">
            <v>101.4</v>
          </cell>
          <cell r="D585">
            <v>-18.100000000000001</v>
          </cell>
          <cell r="E585">
            <v>101.5</v>
          </cell>
          <cell r="F585">
            <v>-14.8</v>
          </cell>
          <cell r="G585">
            <v>102.4</v>
          </cell>
          <cell r="H585">
            <v>-13.7</v>
          </cell>
          <cell r="I585">
            <v>99</v>
          </cell>
          <cell r="J585">
            <v>-10.199999999999999</v>
          </cell>
          <cell r="K585">
            <v>100.5</v>
          </cell>
          <cell r="L585">
            <v>-8.6</v>
          </cell>
          <cell r="M585">
            <v>50</v>
          </cell>
          <cell r="N585">
            <v>-57.5</v>
          </cell>
          <cell r="O585">
            <v>104.8</v>
          </cell>
          <cell r="P585">
            <v>19.2</v>
          </cell>
          <cell r="Q585" t="str">
            <v>-</v>
          </cell>
          <cell r="R585" t="str">
            <v>-</v>
          </cell>
          <cell r="S585">
            <v>1.29</v>
          </cell>
          <cell r="T585">
            <v>-3.69</v>
          </cell>
          <cell r="U585">
            <v>0.81</v>
          </cell>
          <cell r="V585">
            <v>-3.56</v>
          </cell>
          <cell r="W585">
            <v>96</v>
          </cell>
          <cell r="X585">
            <v>-21</v>
          </cell>
          <cell r="Y585">
            <v>96.1</v>
          </cell>
          <cell r="Z585">
            <v>-17.8</v>
          </cell>
          <cell r="AA585">
            <v>63.6</v>
          </cell>
          <cell r="AB585">
            <v>-55.3</v>
          </cell>
          <cell r="AC585">
            <v>98.8</v>
          </cell>
          <cell r="AD585">
            <v>-58.3</v>
          </cell>
        </row>
        <row r="586">
          <cell r="B586" t="str">
            <v>電気・ガス・熱供給・水道業</v>
          </cell>
          <cell r="C586">
            <v>75.099999999999994</v>
          </cell>
          <cell r="D586">
            <v>-13.5</v>
          </cell>
          <cell r="E586">
            <v>83</v>
          </cell>
          <cell r="F586">
            <v>-13.5</v>
          </cell>
          <cell r="G586">
            <v>81.3</v>
          </cell>
          <cell r="H586">
            <v>-15.4</v>
          </cell>
          <cell r="I586">
            <v>93.8</v>
          </cell>
          <cell r="J586">
            <v>-2.2999999999999998</v>
          </cell>
          <cell r="K586">
            <v>94.1</v>
          </cell>
          <cell r="L586">
            <v>-1.9</v>
          </cell>
          <cell r="M586">
            <v>25</v>
          </cell>
          <cell r="N586">
            <v>-80</v>
          </cell>
          <cell r="O586">
            <v>166.3</v>
          </cell>
          <cell r="P586">
            <v>-25.8</v>
          </cell>
          <cell r="Q586" t="str">
            <v>-</v>
          </cell>
          <cell r="R586" t="str">
            <v>-</v>
          </cell>
          <cell r="S586">
            <v>1.27</v>
          </cell>
          <cell r="T586">
            <v>1.27</v>
          </cell>
          <cell r="U586">
            <v>1.27</v>
          </cell>
          <cell r="V586">
            <v>-0.11</v>
          </cell>
          <cell r="W586">
            <v>71.099999999999994</v>
          </cell>
          <cell r="X586">
            <v>-16.5</v>
          </cell>
          <cell r="Y586">
            <v>78.599999999999994</v>
          </cell>
          <cell r="Z586">
            <v>-16.600000000000001</v>
          </cell>
          <cell r="AA586">
            <v>467.8</v>
          </cell>
          <cell r="AB586">
            <v>738.4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103.4</v>
          </cell>
          <cell r="D587">
            <v>7.3</v>
          </cell>
          <cell r="E587">
            <v>99.5</v>
          </cell>
          <cell r="F587">
            <v>2.1</v>
          </cell>
          <cell r="G587">
            <v>101.5</v>
          </cell>
          <cell r="H587">
            <v>15.5</v>
          </cell>
          <cell r="I587">
            <v>104</v>
          </cell>
          <cell r="J587">
            <v>15.3</v>
          </cell>
          <cell r="K587">
            <v>105.3</v>
          </cell>
          <cell r="L587">
            <v>26.6</v>
          </cell>
          <cell r="M587">
            <v>15.4</v>
          </cell>
          <cell r="N587">
            <v>-97.4</v>
          </cell>
          <cell r="O587">
            <v>12.4</v>
          </cell>
          <cell r="P587">
            <v>-11.4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1.31</v>
          </cell>
          <cell r="V587">
            <v>1.31</v>
          </cell>
          <cell r="W587">
            <v>97.9</v>
          </cell>
          <cell r="X587">
            <v>3.5</v>
          </cell>
          <cell r="Y587">
            <v>94.2</v>
          </cell>
          <cell r="Z587">
            <v>-1.6</v>
          </cell>
          <cell r="AA587">
            <v>11.8</v>
          </cell>
          <cell r="AB587">
            <v>-97.7</v>
          </cell>
          <cell r="AC587">
            <v>77.3</v>
          </cell>
          <cell r="AD587">
            <v>296.39999999999998</v>
          </cell>
        </row>
        <row r="588">
          <cell r="B588" t="str">
            <v>運輸業，郵便業</v>
          </cell>
          <cell r="C588">
            <v>87.4</v>
          </cell>
          <cell r="D588">
            <v>-19.399999999999999</v>
          </cell>
          <cell r="E588">
            <v>87.1</v>
          </cell>
          <cell r="F588">
            <v>-4.5</v>
          </cell>
          <cell r="G588">
            <v>93.8</v>
          </cell>
          <cell r="H588">
            <v>-2.2000000000000002</v>
          </cell>
          <cell r="I588">
            <v>67.7</v>
          </cell>
          <cell r="J588">
            <v>-25.1</v>
          </cell>
          <cell r="K588">
            <v>71.099999999999994</v>
          </cell>
          <cell r="L588">
            <v>-23.1</v>
          </cell>
          <cell r="M588">
            <v>0</v>
          </cell>
          <cell r="N588">
            <v>-100</v>
          </cell>
          <cell r="O588">
            <v>52.5</v>
          </cell>
          <cell r="P588">
            <v>-12.4</v>
          </cell>
          <cell r="Q588" t="str">
            <v>-</v>
          </cell>
          <cell r="R588" t="str">
            <v>-</v>
          </cell>
          <cell r="S588">
            <v>0.52</v>
          </cell>
          <cell r="T588">
            <v>0.3</v>
          </cell>
          <cell r="U588">
            <v>2.86</v>
          </cell>
          <cell r="V588">
            <v>-21.07</v>
          </cell>
          <cell r="W588">
            <v>82.8</v>
          </cell>
          <cell r="X588">
            <v>-22.3</v>
          </cell>
          <cell r="Y588">
            <v>82.5</v>
          </cell>
          <cell r="Z588">
            <v>-7.8</v>
          </cell>
          <cell r="AA588">
            <v>0</v>
          </cell>
          <cell r="AB588">
            <v>-100</v>
          </cell>
          <cell r="AC588">
            <v>50.1</v>
          </cell>
          <cell r="AD588">
            <v>-86.7</v>
          </cell>
        </row>
        <row r="589">
          <cell r="B589" t="str">
            <v>卸売業，小売業</v>
          </cell>
          <cell r="C589">
            <v>112.9</v>
          </cell>
          <cell r="D589">
            <v>-3.3</v>
          </cell>
          <cell r="E589">
            <v>105.4</v>
          </cell>
          <cell r="F589">
            <v>-5.3</v>
          </cell>
          <cell r="G589">
            <v>104.3</v>
          </cell>
          <cell r="H589">
            <v>-5.3</v>
          </cell>
          <cell r="I589">
            <v>93.6</v>
          </cell>
          <cell r="J589">
            <v>-7.1</v>
          </cell>
          <cell r="K589">
            <v>92.3</v>
          </cell>
          <cell r="L589">
            <v>-7</v>
          </cell>
          <cell r="M589">
            <v>180</v>
          </cell>
          <cell r="N589">
            <v>-12.9</v>
          </cell>
          <cell r="O589">
            <v>131.9</v>
          </cell>
          <cell r="P589">
            <v>15.9</v>
          </cell>
          <cell r="Q589" t="str">
            <v>-</v>
          </cell>
          <cell r="R589" t="str">
            <v>-</v>
          </cell>
          <cell r="S589">
            <v>4.75</v>
          </cell>
          <cell r="T589">
            <v>1.42</v>
          </cell>
          <cell r="U589">
            <v>1.73</v>
          </cell>
          <cell r="V589">
            <v>-1.21</v>
          </cell>
          <cell r="W589">
            <v>106.9</v>
          </cell>
          <cell r="X589">
            <v>-6.7</v>
          </cell>
          <cell r="Y589">
            <v>99.8</v>
          </cell>
          <cell r="Z589">
            <v>-8.6</v>
          </cell>
          <cell r="AA589">
            <v>187.1</v>
          </cell>
          <cell r="AB589">
            <v>-9.1999999999999993</v>
          </cell>
          <cell r="AC589">
            <v>562.6</v>
          </cell>
          <cell r="AD589">
            <v>27.5</v>
          </cell>
        </row>
        <row r="590">
          <cell r="B590" t="str">
            <v>金融業，保険業</v>
          </cell>
          <cell r="C590">
            <v>103.3</v>
          </cell>
          <cell r="D590">
            <v>8.5</v>
          </cell>
          <cell r="E590">
            <v>105.3</v>
          </cell>
          <cell r="F590">
            <v>12.5</v>
          </cell>
          <cell r="G590">
            <v>106.7</v>
          </cell>
          <cell r="H590">
            <v>15.4</v>
          </cell>
          <cell r="I590">
            <v>98.6</v>
          </cell>
          <cell r="J590">
            <v>25.1</v>
          </cell>
          <cell r="K590">
            <v>99.8</v>
          </cell>
          <cell r="L590">
            <v>27.9</v>
          </cell>
          <cell r="M590">
            <v>18.2</v>
          </cell>
          <cell r="N590">
            <v>-82.6</v>
          </cell>
          <cell r="O590">
            <v>240.7</v>
          </cell>
          <cell r="P590">
            <v>-2.2000000000000002</v>
          </cell>
          <cell r="Q590" t="str">
            <v>-</v>
          </cell>
          <cell r="R590" t="str">
            <v>-</v>
          </cell>
          <cell r="S590">
            <v>0</v>
          </cell>
          <cell r="T590">
            <v>-0.18</v>
          </cell>
          <cell r="U590">
            <v>0</v>
          </cell>
          <cell r="V590">
            <v>0</v>
          </cell>
          <cell r="W590">
            <v>97.8</v>
          </cell>
          <cell r="X590">
            <v>4.7</v>
          </cell>
          <cell r="Y590">
            <v>99.7</v>
          </cell>
          <cell r="Z590">
            <v>8.5</v>
          </cell>
          <cell r="AA590">
            <v>7.7</v>
          </cell>
          <cell r="AB590">
            <v>-95.5</v>
          </cell>
          <cell r="AC590">
            <v>0</v>
          </cell>
          <cell r="AD590">
            <v>-100</v>
          </cell>
        </row>
        <row r="591">
          <cell r="B591" t="str">
            <v>不動産業，物品賃貸業</v>
          </cell>
          <cell r="C591">
            <v>125.9</v>
          </cell>
          <cell r="D591">
            <v>-23.4</v>
          </cell>
          <cell r="E591">
            <v>123.9</v>
          </cell>
          <cell r="F591">
            <v>-23.8</v>
          </cell>
          <cell r="G591">
            <v>124.3</v>
          </cell>
          <cell r="H591">
            <v>-22</v>
          </cell>
          <cell r="I591">
            <v>99.9</v>
          </cell>
          <cell r="J591">
            <v>-22.5</v>
          </cell>
          <cell r="K591">
            <v>101.1</v>
          </cell>
          <cell r="L591">
            <v>-18.399999999999999</v>
          </cell>
          <cell r="M591">
            <v>23.1</v>
          </cell>
          <cell r="N591">
            <v>-94.7</v>
          </cell>
          <cell r="O591">
            <v>126.1</v>
          </cell>
          <cell r="P591">
            <v>19.2</v>
          </cell>
          <cell r="Q591" t="str">
            <v>-</v>
          </cell>
          <cell r="R591" t="str">
            <v>-</v>
          </cell>
          <cell r="S591">
            <v>17.989999999999998</v>
          </cell>
          <cell r="T591">
            <v>14.19</v>
          </cell>
          <cell r="U591">
            <v>12.14</v>
          </cell>
          <cell r="V591">
            <v>9.7799999999999994</v>
          </cell>
          <cell r="W591">
            <v>119.2</v>
          </cell>
          <cell r="X591">
            <v>-26.1</v>
          </cell>
          <cell r="Y591">
            <v>117.3</v>
          </cell>
          <cell r="Z591">
            <v>-26.5</v>
          </cell>
          <cell r="AA591">
            <v>110.3</v>
          </cell>
          <cell r="AB591">
            <v>-59.2</v>
          </cell>
          <cell r="AC591">
            <v>301.8</v>
          </cell>
          <cell r="AD591">
            <v>10.1</v>
          </cell>
        </row>
        <row r="592">
          <cell r="B592" t="str">
            <v>学術研究，専門・技術サービス業</v>
          </cell>
          <cell r="C592">
            <v>85.6</v>
          </cell>
          <cell r="D592">
            <v>-8.1</v>
          </cell>
          <cell r="E592">
            <v>90.5</v>
          </cell>
          <cell r="F592">
            <v>-8.3000000000000007</v>
          </cell>
          <cell r="G592">
            <v>91.9</v>
          </cell>
          <cell r="H592">
            <v>-6.8</v>
          </cell>
          <cell r="I592">
            <v>88.8</v>
          </cell>
          <cell r="J592">
            <v>2.8</v>
          </cell>
          <cell r="K592">
            <v>87.9</v>
          </cell>
          <cell r="L592">
            <v>3.2</v>
          </cell>
          <cell r="M592">
            <v>128</v>
          </cell>
          <cell r="N592">
            <v>-8.6</v>
          </cell>
          <cell r="O592">
            <v>75.3</v>
          </cell>
          <cell r="P592">
            <v>-28.7</v>
          </cell>
          <cell r="Q592" t="str">
            <v>-</v>
          </cell>
          <cell r="R592" t="str">
            <v>-</v>
          </cell>
          <cell r="S592">
            <v>0.1</v>
          </cell>
          <cell r="T592">
            <v>-14.15</v>
          </cell>
          <cell r="U592">
            <v>0.1</v>
          </cell>
          <cell r="V592">
            <v>-14.15</v>
          </cell>
          <cell r="W592">
            <v>81.099999999999994</v>
          </cell>
          <cell r="X592">
            <v>-11.3</v>
          </cell>
          <cell r="Y592">
            <v>85.7</v>
          </cell>
          <cell r="Z592">
            <v>-11.6</v>
          </cell>
          <cell r="AA592">
            <v>27.2</v>
          </cell>
          <cell r="AB592">
            <v>-73</v>
          </cell>
          <cell r="AC592">
            <v>4.4000000000000004</v>
          </cell>
          <cell r="AD592">
            <v>25.7</v>
          </cell>
        </row>
        <row r="593">
          <cell r="B593" t="str">
            <v>宿泊業，飲食サービス業</v>
          </cell>
          <cell r="C593">
            <v>103.9</v>
          </cell>
          <cell r="D593">
            <v>-19.7</v>
          </cell>
          <cell r="E593">
            <v>103.3</v>
          </cell>
          <cell r="F593">
            <v>-20.6</v>
          </cell>
          <cell r="G593">
            <v>103.9</v>
          </cell>
          <cell r="H593">
            <v>-20.100000000000001</v>
          </cell>
          <cell r="I593">
            <v>101.2</v>
          </cell>
          <cell r="J593">
            <v>-15.7</v>
          </cell>
          <cell r="K593">
            <v>100.6</v>
          </cell>
          <cell r="L593">
            <v>-13.6</v>
          </cell>
          <cell r="M593">
            <v>128.6</v>
          </cell>
          <cell r="N593">
            <v>-57.1</v>
          </cell>
          <cell r="O593">
            <v>118.1</v>
          </cell>
          <cell r="P593">
            <v>32.700000000000003</v>
          </cell>
          <cell r="Q593" t="str">
            <v>-</v>
          </cell>
          <cell r="R593" t="str">
            <v>-</v>
          </cell>
          <cell r="S593">
            <v>2.99</v>
          </cell>
          <cell r="T593">
            <v>-7.9</v>
          </cell>
          <cell r="U593">
            <v>0.86</v>
          </cell>
          <cell r="V593">
            <v>-0.52</v>
          </cell>
          <cell r="W593">
            <v>98.4</v>
          </cell>
          <cell r="X593">
            <v>-22.5</v>
          </cell>
          <cell r="Y593">
            <v>97.8</v>
          </cell>
          <cell r="Z593">
            <v>-23.4</v>
          </cell>
          <cell r="AA593">
            <v>72.5</v>
          </cell>
          <cell r="AB593">
            <v>-44.5</v>
          </cell>
          <cell r="AC593">
            <v>114.6</v>
          </cell>
          <cell r="AD593">
            <v>603.1</v>
          </cell>
        </row>
        <row r="594">
          <cell r="B594" t="str">
            <v>生活関連サービス業，娯楽業</v>
          </cell>
          <cell r="C594">
            <v>89.4</v>
          </cell>
          <cell r="D594">
            <v>-25.3</v>
          </cell>
          <cell r="E594">
            <v>89.7</v>
          </cell>
          <cell r="F594">
            <v>-14.4</v>
          </cell>
          <cell r="G594">
            <v>89.9</v>
          </cell>
          <cell r="H594">
            <v>-14.8</v>
          </cell>
          <cell r="I594">
            <v>85.5</v>
          </cell>
          <cell r="J594">
            <v>-18.899999999999999</v>
          </cell>
          <cell r="K594">
            <v>82.8</v>
          </cell>
          <cell r="L594">
            <v>-20</v>
          </cell>
          <cell r="M594">
            <v>350</v>
          </cell>
          <cell r="N594">
            <v>21.7</v>
          </cell>
          <cell r="O594">
            <v>55.6</v>
          </cell>
          <cell r="P594">
            <v>-15.9</v>
          </cell>
          <cell r="Q594" t="str">
            <v>-</v>
          </cell>
          <cell r="R594" t="str">
            <v>-</v>
          </cell>
          <cell r="S594">
            <v>7.29</v>
          </cell>
          <cell r="T594">
            <v>4.46</v>
          </cell>
          <cell r="U594">
            <v>3.03</v>
          </cell>
          <cell r="V594">
            <v>0.5</v>
          </cell>
          <cell r="W594">
            <v>84.7</v>
          </cell>
          <cell r="X594">
            <v>-27.9</v>
          </cell>
          <cell r="Y594">
            <v>84.9</v>
          </cell>
          <cell r="Z594">
            <v>-17.399999999999999</v>
          </cell>
          <cell r="AA594">
            <v>83.9</v>
          </cell>
          <cell r="AB594">
            <v>0.8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114.8</v>
          </cell>
          <cell r="D595">
            <v>3.1</v>
          </cell>
          <cell r="E595">
            <v>118.2</v>
          </cell>
          <cell r="F595">
            <v>2.9</v>
          </cell>
          <cell r="G595">
            <v>118.4</v>
          </cell>
          <cell r="H595">
            <v>2.9</v>
          </cell>
          <cell r="I595">
            <v>118.7</v>
          </cell>
          <cell r="J595">
            <v>-10.6</v>
          </cell>
          <cell r="K595">
            <v>119</v>
          </cell>
          <cell r="L595">
            <v>-10.6</v>
          </cell>
          <cell r="M595">
            <v>50</v>
          </cell>
          <cell r="N595">
            <v>0</v>
          </cell>
          <cell r="O595">
            <v>117</v>
          </cell>
          <cell r="P595">
            <v>16.3</v>
          </cell>
          <cell r="Q595" t="str">
            <v>-</v>
          </cell>
          <cell r="R595" t="str">
            <v>-</v>
          </cell>
          <cell r="S595">
            <v>2.71</v>
          </cell>
          <cell r="T595">
            <v>-2.2599999999999998</v>
          </cell>
          <cell r="U595">
            <v>0.19</v>
          </cell>
          <cell r="V595">
            <v>-0.11</v>
          </cell>
          <cell r="W595">
            <v>108.7</v>
          </cell>
          <cell r="X595">
            <v>-0.5</v>
          </cell>
          <cell r="Y595">
            <v>111.9</v>
          </cell>
          <cell r="Z595">
            <v>-0.8</v>
          </cell>
          <cell r="AA595">
            <v>63.7</v>
          </cell>
          <cell r="AB595">
            <v>-9.4</v>
          </cell>
          <cell r="AC595">
            <v>3.5</v>
          </cell>
          <cell r="AD595">
            <v>0</v>
          </cell>
        </row>
        <row r="596">
          <cell r="B596" t="str">
            <v>医療，福祉</v>
          </cell>
          <cell r="C596">
            <v>101.5</v>
          </cell>
          <cell r="D596">
            <v>2.1</v>
          </cell>
          <cell r="E596">
            <v>102.4</v>
          </cell>
          <cell r="F596">
            <v>1.7</v>
          </cell>
          <cell r="G596">
            <v>101.5</v>
          </cell>
          <cell r="H596">
            <v>4.5999999999999996</v>
          </cell>
          <cell r="I596">
            <v>102.8</v>
          </cell>
          <cell r="J596">
            <v>0</v>
          </cell>
          <cell r="K596">
            <v>102.8</v>
          </cell>
          <cell r="L596">
            <v>-0.2</v>
          </cell>
          <cell r="M596">
            <v>92.3</v>
          </cell>
          <cell r="N596">
            <v>9.1</v>
          </cell>
          <cell r="O596">
            <v>91.7</v>
          </cell>
          <cell r="P596">
            <v>2.2999999999999998</v>
          </cell>
          <cell r="Q596" t="str">
            <v>-</v>
          </cell>
          <cell r="R596" t="str">
            <v>-</v>
          </cell>
          <cell r="S596">
            <v>3.36</v>
          </cell>
          <cell r="T596">
            <v>1.99</v>
          </cell>
          <cell r="U596">
            <v>2.5299999999999998</v>
          </cell>
          <cell r="V596">
            <v>1.1299999999999999</v>
          </cell>
          <cell r="W596">
            <v>96.1</v>
          </cell>
          <cell r="X596">
            <v>-1.4</v>
          </cell>
          <cell r="Y596">
            <v>97</v>
          </cell>
          <cell r="Z596">
            <v>-1.8</v>
          </cell>
          <cell r="AA596">
            <v>148.4</v>
          </cell>
          <cell r="AB596">
            <v>-50.4</v>
          </cell>
          <cell r="AC596">
            <v>88.7</v>
          </cell>
          <cell r="AD596">
            <v>10.5</v>
          </cell>
        </row>
        <row r="597">
          <cell r="B597" t="str">
            <v>複合サービス事業</v>
          </cell>
          <cell r="C597">
            <v>100.5</v>
          </cell>
          <cell r="D597">
            <v>-12.8</v>
          </cell>
          <cell r="E597">
            <v>101.2</v>
          </cell>
          <cell r="F597">
            <v>-14.7</v>
          </cell>
          <cell r="G597">
            <v>104.2</v>
          </cell>
          <cell r="H597">
            <v>-14.4</v>
          </cell>
          <cell r="I597">
            <v>100.4</v>
          </cell>
          <cell r="J597">
            <v>1.2</v>
          </cell>
          <cell r="K597">
            <v>102.9</v>
          </cell>
          <cell r="L597">
            <v>1.4</v>
          </cell>
          <cell r="M597">
            <v>9.6999999999999993</v>
          </cell>
          <cell r="N597">
            <v>-39.799999999999997</v>
          </cell>
          <cell r="O597">
            <v>132.19999999999999</v>
          </cell>
          <cell r="P597">
            <v>-35.200000000000003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-0.54</v>
          </cell>
          <cell r="W597">
            <v>95.2</v>
          </cell>
          <cell r="X597">
            <v>-15.8</v>
          </cell>
          <cell r="Y597">
            <v>95.8</v>
          </cell>
          <cell r="Z597">
            <v>-17.8</v>
          </cell>
          <cell r="AA597">
            <v>1.5</v>
          </cell>
          <cell r="AB597">
            <v>-91.4</v>
          </cell>
          <cell r="AC597">
            <v>52.1</v>
          </cell>
          <cell r="AD597">
            <v>38.200000000000003</v>
          </cell>
        </row>
        <row r="598">
          <cell r="B598" t="str">
            <v>サービス業（他に分類されないもの）</v>
          </cell>
          <cell r="C598">
            <v>95.2</v>
          </cell>
          <cell r="D598">
            <v>-1.9</v>
          </cell>
          <cell r="E598">
            <v>97.2</v>
          </cell>
          <cell r="F598">
            <v>-2.4</v>
          </cell>
          <cell r="G598">
            <v>98.3</v>
          </cell>
          <cell r="H598">
            <v>-1.3</v>
          </cell>
          <cell r="I598">
            <v>95</v>
          </cell>
          <cell r="J598">
            <v>-4.7</v>
          </cell>
          <cell r="K598">
            <v>96.1</v>
          </cell>
          <cell r="L598">
            <v>-3.9</v>
          </cell>
          <cell r="M598">
            <v>61.3</v>
          </cell>
          <cell r="N598">
            <v>-32.1</v>
          </cell>
          <cell r="O598">
            <v>110.8</v>
          </cell>
          <cell r="P598">
            <v>11.1</v>
          </cell>
          <cell r="Q598" t="str">
            <v>-</v>
          </cell>
          <cell r="R598" t="str">
            <v>-</v>
          </cell>
          <cell r="S598">
            <v>6.58</v>
          </cell>
          <cell r="T598">
            <v>-0.43</v>
          </cell>
          <cell r="U598">
            <v>3.8</v>
          </cell>
          <cell r="V598">
            <v>0.78</v>
          </cell>
          <cell r="W598">
            <v>90.2</v>
          </cell>
          <cell r="X598">
            <v>-5.3</v>
          </cell>
          <cell r="Y598">
            <v>92</v>
          </cell>
          <cell r="Z598">
            <v>-5.8</v>
          </cell>
          <cell r="AA598">
            <v>66.8</v>
          </cell>
          <cell r="AB598">
            <v>-33.700000000000003</v>
          </cell>
          <cell r="AC598">
            <v>34.4</v>
          </cell>
          <cell r="AD598">
            <v>103.6</v>
          </cell>
        </row>
        <row r="599">
          <cell r="B599" t="str">
            <v>食料品・たばこ</v>
          </cell>
          <cell r="C599">
            <v>91.4</v>
          </cell>
          <cell r="D599">
            <v>-22.7</v>
          </cell>
          <cell r="E599">
            <v>92.3</v>
          </cell>
          <cell r="F599">
            <v>-18.3</v>
          </cell>
          <cell r="G599">
            <v>94.3</v>
          </cell>
          <cell r="H599">
            <v>-17</v>
          </cell>
          <cell r="I599">
            <v>89.8</v>
          </cell>
          <cell r="J599">
            <v>-12.6</v>
          </cell>
          <cell r="K599">
            <v>92.4</v>
          </cell>
          <cell r="L599">
            <v>-11.5</v>
          </cell>
          <cell r="M599">
            <v>30.4</v>
          </cell>
          <cell r="N599">
            <v>-53.4</v>
          </cell>
          <cell r="O599">
            <v>110.6</v>
          </cell>
          <cell r="P599">
            <v>13.9</v>
          </cell>
          <cell r="Q599" t="str">
            <v>-</v>
          </cell>
          <cell r="R599" t="str">
            <v>-</v>
          </cell>
          <cell r="S599">
            <v>0.79</v>
          </cell>
          <cell r="T599">
            <v>-5.97</v>
          </cell>
          <cell r="U599">
            <v>0.55000000000000004</v>
          </cell>
          <cell r="V599">
            <v>-5.53</v>
          </cell>
          <cell r="W599">
            <v>86.6</v>
          </cell>
          <cell r="X599">
            <v>-25.3</v>
          </cell>
          <cell r="Y599">
            <v>87.4</v>
          </cell>
          <cell r="Z599">
            <v>-21.2</v>
          </cell>
          <cell r="AA599">
            <v>24.3</v>
          </cell>
          <cell r="AB599">
            <v>-73.3</v>
          </cell>
          <cell r="AC599">
            <v>45.8</v>
          </cell>
          <cell r="AD599">
            <v>-72.400000000000006</v>
          </cell>
        </row>
        <row r="600">
          <cell r="B600" t="str">
            <v>繊維工業</v>
          </cell>
          <cell r="C600">
            <v>120.1</v>
          </cell>
          <cell r="D600">
            <v>16.8</v>
          </cell>
          <cell r="E600">
            <v>127.7</v>
          </cell>
          <cell r="F600">
            <v>43</v>
          </cell>
          <cell r="G600">
            <v>119.8</v>
          </cell>
          <cell r="H600">
            <v>33.6</v>
          </cell>
          <cell r="I600">
            <v>131.19999999999999</v>
          </cell>
          <cell r="J600">
            <v>55.5</v>
          </cell>
          <cell r="K600">
            <v>129.80000000000001</v>
          </cell>
          <cell r="L600">
            <v>53.4</v>
          </cell>
          <cell r="M600">
            <v>400</v>
          </cell>
          <cell r="N600">
            <v>900</v>
          </cell>
          <cell r="O600">
            <v>107.5</v>
          </cell>
          <cell r="P600">
            <v>532.4</v>
          </cell>
          <cell r="Q600" t="str">
            <v>-</v>
          </cell>
          <cell r="R600" t="str">
            <v>-</v>
          </cell>
          <cell r="S600">
            <v>1.1200000000000001</v>
          </cell>
          <cell r="T600">
            <v>1.1200000000000001</v>
          </cell>
          <cell r="U600">
            <v>0.75</v>
          </cell>
          <cell r="V600">
            <v>-2.62</v>
          </cell>
          <cell r="W600">
            <v>113.7</v>
          </cell>
          <cell r="X600">
            <v>12.7</v>
          </cell>
          <cell r="Y600">
            <v>120.9</v>
          </cell>
          <cell r="Z600">
            <v>38</v>
          </cell>
          <cell r="AA600">
            <v>1256.2</v>
          </cell>
          <cell r="AB600">
            <v>3695.2</v>
          </cell>
          <cell r="AC600">
            <v>6</v>
          </cell>
          <cell r="AD600">
            <v>-97</v>
          </cell>
        </row>
        <row r="601">
          <cell r="B601" t="str">
            <v>木材・木製品</v>
          </cell>
          <cell r="C601">
            <v>176.5</v>
          </cell>
          <cell r="D601">
            <v>-24.2</v>
          </cell>
          <cell r="E601">
            <v>182.2</v>
          </cell>
          <cell r="F601">
            <v>-17.8</v>
          </cell>
          <cell r="G601">
            <v>184.9</v>
          </cell>
          <cell r="H601">
            <v>-18.3</v>
          </cell>
          <cell r="I601">
            <v>163.4</v>
          </cell>
          <cell r="J601">
            <v>-10.5</v>
          </cell>
          <cell r="K601">
            <v>161.80000000000001</v>
          </cell>
          <cell r="L601">
            <v>-12.6</v>
          </cell>
          <cell r="M601">
            <v>263.60000000000002</v>
          </cell>
          <cell r="N601">
            <v>865.6</v>
          </cell>
          <cell r="O601">
            <v>263.60000000000002</v>
          </cell>
          <cell r="P601">
            <v>243.7</v>
          </cell>
          <cell r="Q601" t="str">
            <v>-</v>
          </cell>
          <cell r="R601" t="str">
            <v>-</v>
          </cell>
          <cell r="S601">
            <v>0</v>
          </cell>
          <cell r="T601">
            <v>0</v>
          </cell>
          <cell r="U601">
            <v>0.8</v>
          </cell>
          <cell r="V601">
            <v>0.8</v>
          </cell>
          <cell r="W601">
            <v>167.1</v>
          </cell>
          <cell r="X601">
            <v>-26.9</v>
          </cell>
          <cell r="Y601">
            <v>172.5</v>
          </cell>
          <cell r="Z601">
            <v>-20.7</v>
          </cell>
          <cell r="AA601">
            <v>53.9</v>
          </cell>
          <cell r="AB601">
            <v>0</v>
          </cell>
          <cell r="AC601">
            <v>0.4</v>
          </cell>
          <cell r="AD601">
            <v>-99.8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101.8</v>
          </cell>
          <cell r="D603">
            <v>40.6</v>
          </cell>
          <cell r="E603">
            <v>88.8</v>
          </cell>
          <cell r="F603">
            <v>11.7</v>
          </cell>
          <cell r="G603">
            <v>88.9</v>
          </cell>
          <cell r="H603">
            <v>12</v>
          </cell>
          <cell r="I603">
            <v>105.8</v>
          </cell>
          <cell r="J603">
            <v>4.5999999999999996</v>
          </cell>
          <cell r="K603">
            <v>106.4</v>
          </cell>
          <cell r="L603">
            <v>4.8</v>
          </cell>
          <cell r="M603">
            <v>0</v>
          </cell>
          <cell r="N603">
            <v>-100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96.4</v>
          </cell>
          <cell r="X603">
            <v>35.6</v>
          </cell>
          <cell r="Y603">
            <v>84.1</v>
          </cell>
          <cell r="Z603">
            <v>7.8</v>
          </cell>
          <cell r="AA603">
            <v>0</v>
          </cell>
          <cell r="AB603">
            <v>-100</v>
          </cell>
          <cell r="AC603">
            <v>40.5</v>
          </cell>
          <cell r="AD603">
            <v>309.10000000000002</v>
          </cell>
        </row>
        <row r="604">
          <cell r="B604" t="str">
            <v>印刷・同関連業</v>
          </cell>
          <cell r="C604">
            <v>65.5</v>
          </cell>
          <cell r="D604">
            <v>12.9</v>
          </cell>
          <cell r="E604">
            <v>65.2</v>
          </cell>
          <cell r="F604">
            <v>-3.4</v>
          </cell>
          <cell r="G604">
            <v>67</v>
          </cell>
          <cell r="H604">
            <v>-3</v>
          </cell>
          <cell r="I604">
            <v>61.9</v>
          </cell>
          <cell r="J604">
            <v>-12.6</v>
          </cell>
          <cell r="K604">
            <v>63.4</v>
          </cell>
          <cell r="L604">
            <v>-12.3</v>
          </cell>
          <cell r="M604">
            <v>0</v>
          </cell>
          <cell r="N604">
            <v>-100</v>
          </cell>
          <cell r="O604">
            <v>281.7</v>
          </cell>
          <cell r="P604">
            <v>4.3</v>
          </cell>
          <cell r="Q604" t="str">
            <v>-</v>
          </cell>
          <cell r="R604" t="str">
            <v>-</v>
          </cell>
          <cell r="S604">
            <v>1.18</v>
          </cell>
          <cell r="T604">
            <v>0.56000000000000005</v>
          </cell>
          <cell r="U604">
            <v>1.18</v>
          </cell>
          <cell r="V604">
            <v>-1.93</v>
          </cell>
          <cell r="W604">
            <v>62</v>
          </cell>
          <cell r="X604">
            <v>9</v>
          </cell>
          <cell r="Y604">
            <v>61.7</v>
          </cell>
          <cell r="Z604">
            <v>-6.8</v>
          </cell>
          <cell r="AA604">
            <v>1.3</v>
          </cell>
          <cell r="AB604">
            <v>-87.9</v>
          </cell>
          <cell r="AC604">
            <v>16.8</v>
          </cell>
          <cell r="AD604">
            <v>0</v>
          </cell>
        </row>
        <row r="605">
          <cell r="B605" t="str">
            <v>化学、石油・石炭</v>
          </cell>
          <cell r="C605">
            <v>129.6</v>
          </cell>
          <cell r="D605">
            <v>86.7</v>
          </cell>
          <cell r="E605">
            <v>136.4</v>
          </cell>
          <cell r="F605">
            <v>114.8</v>
          </cell>
          <cell r="G605">
            <v>137.69999999999999</v>
          </cell>
          <cell r="H605">
            <v>116.9</v>
          </cell>
          <cell r="I605">
            <v>103.7</v>
          </cell>
          <cell r="J605">
            <v>48.1</v>
          </cell>
          <cell r="K605">
            <v>103.9</v>
          </cell>
          <cell r="L605">
            <v>49.9</v>
          </cell>
          <cell r="M605">
            <v>54.5</v>
          </cell>
          <cell r="N605">
            <v>-57.2</v>
          </cell>
          <cell r="O605">
            <v>114.3</v>
          </cell>
          <cell r="P605">
            <v>51.4</v>
          </cell>
          <cell r="Q605" t="str">
            <v>-</v>
          </cell>
          <cell r="R605" t="str">
            <v>-</v>
          </cell>
          <cell r="S605">
            <v>34.15</v>
          </cell>
          <cell r="T605">
            <v>34.15</v>
          </cell>
          <cell r="U605">
            <v>0</v>
          </cell>
          <cell r="V605">
            <v>0</v>
          </cell>
          <cell r="W605">
            <v>122.7</v>
          </cell>
          <cell r="X605">
            <v>80.2</v>
          </cell>
          <cell r="Y605">
            <v>129.19999999999999</v>
          </cell>
          <cell r="Z605">
            <v>107.4</v>
          </cell>
          <cell r="AA605">
            <v>79.400000000000006</v>
          </cell>
          <cell r="AB605">
            <v>51.8</v>
          </cell>
          <cell r="AC605">
            <v>8.4</v>
          </cell>
          <cell r="AD605">
            <v>-63.6</v>
          </cell>
        </row>
        <row r="606">
          <cell r="B606" t="str">
            <v>プラスチック製品</v>
          </cell>
          <cell r="C606">
            <v>138.4</v>
          </cell>
          <cell r="D606">
            <v>-40.4</v>
          </cell>
          <cell r="E606">
            <v>138.69999999999999</v>
          </cell>
          <cell r="F606">
            <v>-25.2</v>
          </cell>
          <cell r="G606">
            <v>138.19999999999999</v>
          </cell>
          <cell r="H606">
            <v>-18.600000000000001</v>
          </cell>
          <cell r="I606">
            <v>161.19999999999999</v>
          </cell>
          <cell r="J606">
            <v>-10.7</v>
          </cell>
          <cell r="K606">
            <v>161.4</v>
          </cell>
          <cell r="L606">
            <v>-5.7</v>
          </cell>
          <cell r="M606">
            <v>100</v>
          </cell>
          <cell r="N606">
            <v>-92.3</v>
          </cell>
          <cell r="O606">
            <v>437.9</v>
          </cell>
          <cell r="P606">
            <v>494.2</v>
          </cell>
          <cell r="Q606" t="str">
            <v>-</v>
          </cell>
          <cell r="R606" t="str">
            <v>-</v>
          </cell>
          <cell r="S606">
            <v>1.71</v>
          </cell>
          <cell r="T606">
            <v>1.71</v>
          </cell>
          <cell r="U606">
            <v>0</v>
          </cell>
          <cell r="V606">
            <v>0</v>
          </cell>
          <cell r="W606">
            <v>131.1</v>
          </cell>
          <cell r="X606">
            <v>-42.5</v>
          </cell>
          <cell r="Y606">
            <v>131.30000000000001</v>
          </cell>
          <cell r="Z606">
            <v>-27.8</v>
          </cell>
          <cell r="AA606">
            <v>184.9</v>
          </cell>
          <cell r="AB606">
            <v>-91.6</v>
          </cell>
          <cell r="AC606">
            <v>33.5</v>
          </cell>
          <cell r="AD606">
            <v>-86.1</v>
          </cell>
        </row>
        <row r="607">
          <cell r="B607" t="str">
            <v>ゴム製品</v>
          </cell>
          <cell r="C607">
            <v>133.69999999999999</v>
          </cell>
          <cell r="D607">
            <v>9.1999999999999993</v>
          </cell>
          <cell r="E607">
            <v>132</v>
          </cell>
          <cell r="F607">
            <v>1.9</v>
          </cell>
          <cell r="G607">
            <v>130.69999999999999</v>
          </cell>
          <cell r="H607">
            <v>1.6</v>
          </cell>
          <cell r="I607">
            <v>124.6</v>
          </cell>
          <cell r="J607">
            <v>0.7</v>
          </cell>
          <cell r="K607">
            <v>123.1</v>
          </cell>
          <cell r="L607">
            <v>0.6</v>
          </cell>
          <cell r="M607">
            <v>271.39999999999998</v>
          </cell>
          <cell r="N607">
            <v>11.7</v>
          </cell>
          <cell r="O607">
            <v>40</v>
          </cell>
          <cell r="P607">
            <v>-29.9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126.6</v>
          </cell>
          <cell r="X607">
            <v>5.4</v>
          </cell>
          <cell r="Y607">
            <v>125</v>
          </cell>
          <cell r="Z607">
            <v>-1.7</v>
          </cell>
          <cell r="AA607">
            <v>263.5</v>
          </cell>
          <cell r="AB607">
            <v>15.6</v>
          </cell>
          <cell r="AC607">
            <v>75.5</v>
          </cell>
          <cell r="AD607">
            <v>204.4</v>
          </cell>
        </row>
        <row r="608">
          <cell r="B608" t="str">
            <v>窯業・土石製品</v>
          </cell>
          <cell r="C608">
            <v>87.9</v>
          </cell>
          <cell r="D608">
            <v>0.1</v>
          </cell>
          <cell r="E608">
            <v>90.6</v>
          </cell>
          <cell r="F608">
            <v>33.200000000000003</v>
          </cell>
          <cell r="G608">
            <v>91.7</v>
          </cell>
          <cell r="H608">
            <v>35.700000000000003</v>
          </cell>
          <cell r="I608">
            <v>85.5</v>
          </cell>
          <cell r="J608">
            <v>27.8</v>
          </cell>
          <cell r="K608">
            <v>86.1</v>
          </cell>
          <cell r="L608">
            <v>29.9</v>
          </cell>
          <cell r="M608">
            <v>66.7</v>
          </cell>
          <cell r="N608">
            <v>-28.5</v>
          </cell>
          <cell r="O608">
            <v>21.5</v>
          </cell>
          <cell r="P608">
            <v>-62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2.08</v>
          </cell>
          <cell r="V608">
            <v>2.08</v>
          </cell>
          <cell r="W608">
            <v>83.2</v>
          </cell>
          <cell r="X608">
            <v>-3.5</v>
          </cell>
          <cell r="Y608">
            <v>85.8</v>
          </cell>
          <cell r="Z608">
            <v>28.6</v>
          </cell>
          <cell r="AA608">
            <v>57.2</v>
          </cell>
          <cell r="AB608">
            <v>-28.9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128.4</v>
          </cell>
          <cell r="D611">
            <v>-5.2</v>
          </cell>
          <cell r="E611">
            <v>120.4</v>
          </cell>
          <cell r="F611">
            <v>-3.4</v>
          </cell>
          <cell r="G611">
            <v>116.9</v>
          </cell>
          <cell r="H611">
            <v>3</v>
          </cell>
          <cell r="I611">
            <v>121.1</v>
          </cell>
          <cell r="J611">
            <v>-4.7</v>
          </cell>
          <cell r="K611">
            <v>117</v>
          </cell>
          <cell r="L611">
            <v>0.4</v>
          </cell>
          <cell r="M611">
            <v>1566.7</v>
          </cell>
          <cell r="N611">
            <v>-59.5</v>
          </cell>
          <cell r="O611">
            <v>622.9</v>
          </cell>
          <cell r="P611">
            <v>7.1</v>
          </cell>
          <cell r="Q611" t="str">
            <v>-</v>
          </cell>
          <cell r="R611" t="str">
            <v>-</v>
          </cell>
          <cell r="S611">
            <v>1.58</v>
          </cell>
          <cell r="T611">
            <v>-3.52</v>
          </cell>
          <cell r="U611">
            <v>3.15</v>
          </cell>
          <cell r="V611">
            <v>3.15</v>
          </cell>
          <cell r="W611">
            <v>121.6</v>
          </cell>
          <cell r="X611">
            <v>-8.5</v>
          </cell>
          <cell r="Y611">
            <v>114</v>
          </cell>
          <cell r="Z611">
            <v>-6.8</v>
          </cell>
          <cell r="AA611">
            <v>337.3</v>
          </cell>
          <cell r="AB611">
            <v>-58.4</v>
          </cell>
          <cell r="AC611">
            <v>70</v>
          </cell>
          <cell r="AD611">
            <v>-20.8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143.30000000000001</v>
          </cell>
          <cell r="D614">
            <v>7.3</v>
          </cell>
          <cell r="E614">
            <v>115.4</v>
          </cell>
          <cell r="F614">
            <v>-18.899999999999999</v>
          </cell>
          <cell r="G614">
            <v>114.4</v>
          </cell>
          <cell r="H614">
            <v>-17.8</v>
          </cell>
          <cell r="I614">
            <v>118.5</v>
          </cell>
          <cell r="J614">
            <v>-10.4</v>
          </cell>
          <cell r="K614">
            <v>117.8</v>
          </cell>
          <cell r="L614">
            <v>-9.1</v>
          </cell>
          <cell r="M614">
            <v>0</v>
          </cell>
          <cell r="N614">
            <v>0</v>
          </cell>
          <cell r="O614">
            <v>37.9</v>
          </cell>
          <cell r="P614">
            <v>-61.2</v>
          </cell>
          <cell r="Q614" t="str">
            <v>-</v>
          </cell>
          <cell r="R614" t="str">
            <v>-</v>
          </cell>
          <cell r="S614">
            <v>4.55</v>
          </cell>
          <cell r="T614">
            <v>2.9</v>
          </cell>
          <cell r="U614">
            <v>0</v>
          </cell>
          <cell r="V614">
            <v>-1.65</v>
          </cell>
          <cell r="W614">
            <v>135.69999999999999</v>
          </cell>
          <cell r="X614">
            <v>3.5</v>
          </cell>
          <cell r="Y614">
            <v>109.3</v>
          </cell>
          <cell r="Z614">
            <v>-21.7</v>
          </cell>
          <cell r="AA614">
            <v>0</v>
          </cell>
          <cell r="AB614">
            <v>0</v>
          </cell>
          <cell r="AC614">
            <v>75</v>
          </cell>
          <cell r="AD614">
            <v>1109.7</v>
          </cell>
        </row>
        <row r="615">
          <cell r="B615" t="str">
            <v>電子・デバイス</v>
          </cell>
          <cell r="C615">
            <v>91.6</v>
          </cell>
          <cell r="D615">
            <v>2.6</v>
          </cell>
          <cell r="E615">
            <v>89.7</v>
          </cell>
          <cell r="F615">
            <v>4.0999999999999996</v>
          </cell>
          <cell r="G615">
            <v>90.9</v>
          </cell>
          <cell r="H615">
            <v>4.4000000000000004</v>
          </cell>
          <cell r="I615">
            <v>91.4</v>
          </cell>
          <cell r="J615">
            <v>-8.3000000000000007</v>
          </cell>
          <cell r="K615">
            <v>92.4</v>
          </cell>
          <cell r="L615">
            <v>-8.1</v>
          </cell>
          <cell r="M615">
            <v>15.4</v>
          </cell>
          <cell r="N615">
            <v>-60</v>
          </cell>
          <cell r="O615">
            <v>228</v>
          </cell>
          <cell r="P615">
            <v>38.6</v>
          </cell>
          <cell r="Q615" t="str">
            <v>-</v>
          </cell>
          <cell r="R615" t="str">
            <v>-</v>
          </cell>
          <cell r="S615">
            <v>3.76</v>
          </cell>
          <cell r="T615">
            <v>1.8</v>
          </cell>
          <cell r="U615">
            <v>5.16</v>
          </cell>
          <cell r="V615">
            <v>5.16</v>
          </cell>
          <cell r="W615">
            <v>86.7</v>
          </cell>
          <cell r="X615">
            <v>-1</v>
          </cell>
          <cell r="Y615">
            <v>84.9</v>
          </cell>
          <cell r="Z615">
            <v>0.4</v>
          </cell>
          <cell r="AA615">
            <v>13.1</v>
          </cell>
          <cell r="AB615">
            <v>-57</v>
          </cell>
          <cell r="AC615">
            <v>53.3</v>
          </cell>
          <cell r="AD615">
            <v>-19.399999999999999</v>
          </cell>
        </row>
        <row r="616">
          <cell r="B616" t="str">
            <v>電気機械器具</v>
          </cell>
          <cell r="C616">
            <v>106.5</v>
          </cell>
          <cell r="D616">
            <v>21.6</v>
          </cell>
          <cell r="E616">
            <v>102.9</v>
          </cell>
          <cell r="F616">
            <v>17.2</v>
          </cell>
          <cell r="G616">
            <v>103.1</v>
          </cell>
          <cell r="H616">
            <v>19.600000000000001</v>
          </cell>
          <cell r="I616">
            <v>96.8</v>
          </cell>
          <cell r="J616">
            <v>8.4</v>
          </cell>
          <cell r="K616">
            <v>97.1</v>
          </cell>
          <cell r="L616">
            <v>10.3</v>
          </cell>
          <cell r="M616">
            <v>0</v>
          </cell>
          <cell r="N616">
            <v>-100</v>
          </cell>
          <cell r="O616">
            <v>5.8</v>
          </cell>
          <cell r="P616">
            <v>-10.8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100.9</v>
          </cell>
          <cell r="X616">
            <v>17.3</v>
          </cell>
          <cell r="Y616">
            <v>97.4</v>
          </cell>
          <cell r="Z616">
            <v>13</v>
          </cell>
          <cell r="AA616">
            <v>0</v>
          </cell>
          <cell r="AB616">
            <v>-100</v>
          </cell>
          <cell r="AC616">
            <v>397.5</v>
          </cell>
          <cell r="AD616">
            <v>0</v>
          </cell>
        </row>
        <row r="617">
          <cell r="B617" t="str">
            <v>情報通信機械器具</v>
          </cell>
          <cell r="C617">
            <v>111.7</v>
          </cell>
          <cell r="D617">
            <v>-2.4</v>
          </cell>
          <cell r="E617">
            <v>126.6</v>
          </cell>
          <cell r="F617">
            <v>-2.2999999999999998</v>
          </cell>
          <cell r="G617">
            <v>122.1</v>
          </cell>
          <cell r="H617">
            <v>5.6</v>
          </cell>
          <cell r="I617">
            <v>125.7</v>
          </cell>
          <cell r="J617">
            <v>-6.2</v>
          </cell>
          <cell r="K617">
            <v>123.9</v>
          </cell>
          <cell r="L617">
            <v>0.6</v>
          </cell>
          <cell r="M617">
            <v>235.3</v>
          </cell>
          <cell r="N617">
            <v>-70.599999999999994</v>
          </cell>
          <cell r="O617">
            <v>24.1</v>
          </cell>
          <cell r="P617">
            <v>-50.1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12.5</v>
          </cell>
          <cell r="V617">
            <v>12.5</v>
          </cell>
          <cell r="W617">
            <v>105.8</v>
          </cell>
          <cell r="X617">
            <v>-5.8</v>
          </cell>
          <cell r="Y617">
            <v>119.9</v>
          </cell>
          <cell r="Z617">
            <v>-5.7</v>
          </cell>
          <cell r="AA617">
            <v>464.5</v>
          </cell>
          <cell r="AB617">
            <v>-64.3</v>
          </cell>
          <cell r="AC617">
            <v>0</v>
          </cell>
          <cell r="AD617">
            <v>0</v>
          </cell>
        </row>
        <row r="618">
          <cell r="B618" t="str">
            <v>輸送用機械器具</v>
          </cell>
          <cell r="C618">
            <v>109.1</v>
          </cell>
          <cell r="D618">
            <v>29.3</v>
          </cell>
          <cell r="E618">
            <v>113.6</v>
          </cell>
          <cell r="F618">
            <v>29.2</v>
          </cell>
          <cell r="G618">
            <v>115.8</v>
          </cell>
          <cell r="H618">
            <v>29.2</v>
          </cell>
          <cell r="I618">
            <v>111</v>
          </cell>
          <cell r="J618">
            <v>7.6</v>
          </cell>
          <cell r="K618">
            <v>113.3</v>
          </cell>
          <cell r="L618">
            <v>7.6</v>
          </cell>
          <cell r="M618">
            <v>0</v>
          </cell>
          <cell r="N618">
            <v>0</v>
          </cell>
          <cell r="O618">
            <v>37.299999999999997</v>
          </cell>
          <cell r="P618">
            <v>248.6</v>
          </cell>
          <cell r="Q618" t="str">
            <v>-</v>
          </cell>
          <cell r="R618" t="str">
            <v>-</v>
          </cell>
          <cell r="S618">
            <v>5</v>
          </cell>
          <cell r="T618">
            <v>5</v>
          </cell>
          <cell r="U618">
            <v>0</v>
          </cell>
          <cell r="V618">
            <v>0</v>
          </cell>
          <cell r="W618">
            <v>103.3</v>
          </cell>
          <cell r="X618">
            <v>24.8</v>
          </cell>
          <cell r="Y618">
            <v>107.6</v>
          </cell>
          <cell r="Z618">
            <v>24.7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135.69999999999999</v>
          </cell>
          <cell r="D619">
            <v>22.1</v>
          </cell>
          <cell r="E619">
            <v>107.5</v>
          </cell>
          <cell r="F619">
            <v>4.7</v>
          </cell>
          <cell r="G619">
            <v>109.9</v>
          </cell>
          <cell r="H619">
            <v>5.0999999999999996</v>
          </cell>
          <cell r="I619">
            <v>98.8</v>
          </cell>
          <cell r="J619">
            <v>-0.8</v>
          </cell>
          <cell r="K619">
            <v>100.3</v>
          </cell>
          <cell r="L619">
            <v>-0.4</v>
          </cell>
          <cell r="M619">
            <v>0</v>
          </cell>
          <cell r="N619">
            <v>-100</v>
          </cell>
          <cell r="O619">
            <v>36</v>
          </cell>
          <cell r="P619">
            <v>-62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-7.79</v>
          </cell>
          <cell r="W619">
            <v>128.5</v>
          </cell>
          <cell r="X619">
            <v>17.899999999999999</v>
          </cell>
          <cell r="Y619">
            <v>101.8</v>
          </cell>
          <cell r="Z619">
            <v>1</v>
          </cell>
          <cell r="AA619">
            <v>0</v>
          </cell>
          <cell r="AB619">
            <v>-100</v>
          </cell>
          <cell r="AC619">
            <v>376</v>
          </cell>
          <cell r="AD619">
            <v>188.8</v>
          </cell>
        </row>
        <row r="620">
          <cell r="B620" t="str">
            <v>Ｅ一括分１</v>
          </cell>
          <cell r="C620">
            <v>178.6</v>
          </cell>
          <cell r="D620">
            <v>-5.0999999999999996</v>
          </cell>
          <cell r="E620">
            <v>179.7</v>
          </cell>
          <cell r="F620">
            <v>-13.6</v>
          </cell>
          <cell r="G620">
            <v>179.8</v>
          </cell>
          <cell r="H620">
            <v>-12</v>
          </cell>
          <cell r="I620">
            <v>172.5</v>
          </cell>
          <cell r="J620">
            <v>-9.5</v>
          </cell>
          <cell r="K620">
            <v>164.8</v>
          </cell>
          <cell r="L620">
            <v>-4.4000000000000004</v>
          </cell>
          <cell r="M620">
            <v>7300</v>
          </cell>
          <cell r="N620">
            <v>-58</v>
          </cell>
          <cell r="O620">
            <v>37</v>
          </cell>
          <cell r="P620">
            <v>-56.7</v>
          </cell>
          <cell r="Q620" t="str">
            <v>-</v>
          </cell>
          <cell r="R620" t="str">
            <v>-</v>
          </cell>
          <cell r="S620">
            <v>10.19</v>
          </cell>
          <cell r="T620">
            <v>10.19</v>
          </cell>
          <cell r="U620">
            <v>0</v>
          </cell>
          <cell r="V620">
            <v>0</v>
          </cell>
          <cell r="W620">
            <v>169.1</v>
          </cell>
          <cell r="X620">
            <v>-8.4</v>
          </cell>
          <cell r="Y620">
            <v>170.2</v>
          </cell>
          <cell r="Z620">
            <v>-16.600000000000001</v>
          </cell>
          <cell r="AA620">
            <v>0</v>
          </cell>
          <cell r="AB620">
            <v>-100</v>
          </cell>
          <cell r="AC620">
            <v>56.2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277.8</v>
          </cell>
          <cell r="D623">
            <v>120.8</v>
          </cell>
          <cell r="E623">
            <v>211.1</v>
          </cell>
          <cell r="F623">
            <v>66.7</v>
          </cell>
          <cell r="G623">
            <v>211.5</v>
          </cell>
          <cell r="H623">
            <v>69.2</v>
          </cell>
          <cell r="I623">
            <v>148.1</v>
          </cell>
          <cell r="J623">
            <v>42.5</v>
          </cell>
          <cell r="K623">
            <v>148.4</v>
          </cell>
          <cell r="L623">
            <v>46.1</v>
          </cell>
          <cell r="M623">
            <v>75</v>
          </cell>
          <cell r="N623">
            <v>-88.9</v>
          </cell>
          <cell r="O623">
            <v>36.700000000000003</v>
          </cell>
          <cell r="P623">
            <v>-39.6</v>
          </cell>
          <cell r="Q623" t="str">
            <v>-</v>
          </cell>
          <cell r="R623" t="str">
            <v>-</v>
          </cell>
          <cell r="S623">
            <v>1.65</v>
          </cell>
          <cell r="T623">
            <v>1.43</v>
          </cell>
          <cell r="U623">
            <v>0</v>
          </cell>
          <cell r="V623">
            <v>-0.22</v>
          </cell>
          <cell r="W623">
            <v>263.10000000000002</v>
          </cell>
          <cell r="X623">
            <v>113</v>
          </cell>
          <cell r="Y623">
            <v>199.9</v>
          </cell>
          <cell r="Z623">
            <v>61</v>
          </cell>
          <cell r="AA623">
            <v>116.5</v>
          </cell>
          <cell r="AB623">
            <v>-75.3</v>
          </cell>
          <cell r="AC623">
            <v>1593.9</v>
          </cell>
          <cell r="AD623">
            <v>1506.8</v>
          </cell>
        </row>
        <row r="624">
          <cell r="B624" t="str">
            <v>小売業</v>
          </cell>
          <cell r="C624">
            <v>104.8</v>
          </cell>
          <cell r="D624">
            <v>-9.6999999999999993</v>
          </cell>
          <cell r="E624">
            <v>100.3</v>
          </cell>
          <cell r="F624">
            <v>-8.9</v>
          </cell>
          <cell r="G624">
            <v>99.2</v>
          </cell>
          <cell r="H624">
            <v>-9</v>
          </cell>
          <cell r="I624">
            <v>91.3</v>
          </cell>
          <cell r="J624">
            <v>-9.5</v>
          </cell>
          <cell r="K624">
            <v>90</v>
          </cell>
          <cell r="L624">
            <v>-9.5</v>
          </cell>
          <cell r="M624">
            <v>164.7</v>
          </cell>
          <cell r="N624">
            <v>-12.5</v>
          </cell>
          <cell r="O624">
            <v>147.4</v>
          </cell>
          <cell r="P624">
            <v>21.5</v>
          </cell>
          <cell r="Q624" t="str">
            <v>-</v>
          </cell>
          <cell r="R624" t="str">
            <v>-</v>
          </cell>
          <cell r="S624">
            <v>4.91</v>
          </cell>
          <cell r="T624">
            <v>1.27</v>
          </cell>
          <cell r="U624">
            <v>1.82</v>
          </cell>
          <cell r="V624">
            <v>-1.4</v>
          </cell>
          <cell r="W624">
            <v>99.2</v>
          </cell>
          <cell r="X624">
            <v>-12.9</v>
          </cell>
          <cell r="Y624">
            <v>95</v>
          </cell>
          <cell r="Z624">
            <v>-12</v>
          </cell>
          <cell r="AA624">
            <v>175.8</v>
          </cell>
          <cell r="AB624">
            <v>-7.6</v>
          </cell>
          <cell r="AC624">
            <v>424.9</v>
          </cell>
          <cell r="AD624">
            <v>-21.9</v>
          </cell>
        </row>
        <row r="625">
          <cell r="B625" t="str">
            <v>宿泊業</v>
          </cell>
          <cell r="C625">
            <v>98.9</v>
          </cell>
          <cell r="D625">
            <v>-9.6999999999999993</v>
          </cell>
          <cell r="E625">
            <v>92.3</v>
          </cell>
          <cell r="F625">
            <v>-17.3</v>
          </cell>
          <cell r="G625">
            <v>90.4</v>
          </cell>
          <cell r="H625">
            <v>-16.399999999999999</v>
          </cell>
          <cell r="I625">
            <v>108.2</v>
          </cell>
          <cell r="J625">
            <v>-14.3</v>
          </cell>
          <cell r="K625">
            <v>104.8</v>
          </cell>
          <cell r="L625">
            <v>-15.1</v>
          </cell>
          <cell r="M625">
            <v>278.60000000000002</v>
          </cell>
          <cell r="N625">
            <v>5.4</v>
          </cell>
          <cell r="O625">
            <v>95.4</v>
          </cell>
          <cell r="P625">
            <v>31.2</v>
          </cell>
          <cell r="Q625" t="str">
            <v>-</v>
          </cell>
          <cell r="R625" t="str">
            <v>-</v>
          </cell>
          <cell r="S625">
            <v>2.64</v>
          </cell>
          <cell r="T625">
            <v>-9.8800000000000008</v>
          </cell>
          <cell r="U625">
            <v>4.45</v>
          </cell>
          <cell r="V625">
            <v>1.51</v>
          </cell>
          <cell r="W625">
            <v>93.7</v>
          </cell>
          <cell r="X625">
            <v>-12.8</v>
          </cell>
          <cell r="Y625">
            <v>87.4</v>
          </cell>
          <cell r="Z625">
            <v>-20.2</v>
          </cell>
          <cell r="AA625">
            <v>270.89999999999998</v>
          </cell>
          <cell r="AB625">
            <v>-38.6</v>
          </cell>
          <cell r="AC625">
            <v>145.4</v>
          </cell>
          <cell r="AD625">
            <v>0</v>
          </cell>
        </row>
        <row r="626">
          <cell r="B626" t="str">
            <v>Ｍ一括分</v>
          </cell>
          <cell r="C626">
            <v>106</v>
          </cell>
          <cell r="D626">
            <v>-21.3</v>
          </cell>
          <cell r="E626">
            <v>106.5</v>
          </cell>
          <cell r="F626">
            <v>-21.1</v>
          </cell>
          <cell r="G626">
            <v>107.6</v>
          </cell>
          <cell r="H626">
            <v>-20.7</v>
          </cell>
          <cell r="I626">
            <v>100.6</v>
          </cell>
          <cell r="J626">
            <v>-16.100000000000001</v>
          </cell>
          <cell r="K626">
            <v>100.5</v>
          </cell>
          <cell r="L626">
            <v>-13.3</v>
          </cell>
          <cell r="M626">
            <v>107.1</v>
          </cell>
          <cell r="N626">
            <v>-65.099999999999994</v>
          </cell>
          <cell r="O626">
            <v>121.7</v>
          </cell>
          <cell r="P626">
            <v>32.9</v>
          </cell>
          <cell r="Q626" t="str">
            <v>-</v>
          </cell>
          <cell r="R626" t="str">
            <v>-</v>
          </cell>
          <cell r="S626">
            <v>3.04</v>
          </cell>
          <cell r="T626">
            <v>-7.65</v>
          </cell>
          <cell r="U626">
            <v>0.4</v>
          </cell>
          <cell r="V626">
            <v>-0.79</v>
          </cell>
          <cell r="W626">
            <v>100.4</v>
          </cell>
          <cell r="X626">
            <v>-24.1</v>
          </cell>
          <cell r="Y626">
            <v>100.9</v>
          </cell>
          <cell r="Z626">
            <v>-23.8</v>
          </cell>
          <cell r="AA626">
            <v>53.5</v>
          </cell>
          <cell r="AB626">
            <v>-47</v>
          </cell>
          <cell r="AC626">
            <v>0</v>
          </cell>
          <cell r="AD626">
            <v>-100</v>
          </cell>
        </row>
        <row r="627">
          <cell r="B627" t="str">
            <v>医療業</v>
          </cell>
          <cell r="C627">
            <v>87.6</v>
          </cell>
          <cell r="D627">
            <v>8.6999999999999993</v>
          </cell>
          <cell r="E627">
            <v>91.3</v>
          </cell>
          <cell r="F627">
            <v>7.3</v>
          </cell>
          <cell r="G627">
            <v>89.6</v>
          </cell>
          <cell r="H627">
            <v>14.4</v>
          </cell>
          <cell r="I627">
            <v>104.1</v>
          </cell>
          <cell r="J627">
            <v>5.2</v>
          </cell>
          <cell r="K627">
            <v>104.3</v>
          </cell>
          <cell r="L627">
            <v>5.9</v>
          </cell>
          <cell r="M627">
            <v>94.1</v>
          </cell>
          <cell r="N627">
            <v>-23.8</v>
          </cell>
          <cell r="O627">
            <v>99.6</v>
          </cell>
          <cell r="P627">
            <v>-7.2</v>
          </cell>
          <cell r="Q627" t="str">
            <v>-</v>
          </cell>
          <cell r="R627" t="str">
            <v>-</v>
          </cell>
          <cell r="S627">
            <v>3.6</v>
          </cell>
          <cell r="T627">
            <v>3.42</v>
          </cell>
          <cell r="U627">
            <v>2.2999999999999998</v>
          </cell>
          <cell r="V627">
            <v>0.33</v>
          </cell>
          <cell r="W627">
            <v>83</v>
          </cell>
          <cell r="X627">
            <v>4.9000000000000004</v>
          </cell>
          <cell r="Y627">
            <v>86.5</v>
          </cell>
          <cell r="Z627">
            <v>3.6</v>
          </cell>
          <cell r="AA627">
            <v>170.9</v>
          </cell>
          <cell r="AB627">
            <v>-57.8</v>
          </cell>
          <cell r="AC627">
            <v>38.299999999999997</v>
          </cell>
          <cell r="AD627">
            <v>55.1</v>
          </cell>
        </row>
        <row r="628">
          <cell r="B628" t="str">
            <v>Ｐ一括分</v>
          </cell>
          <cell r="C628">
            <v>105.8</v>
          </cell>
          <cell r="D628">
            <v>-2</v>
          </cell>
          <cell r="E628">
            <v>103.8</v>
          </cell>
          <cell r="F628">
            <v>-1.4</v>
          </cell>
          <cell r="G628">
            <v>104.1</v>
          </cell>
          <cell r="H628">
            <v>-2.4</v>
          </cell>
          <cell r="I628">
            <v>98.8</v>
          </cell>
          <cell r="J628">
            <v>-3.2</v>
          </cell>
          <cell r="K628">
            <v>98.9</v>
          </cell>
          <cell r="L628">
            <v>-4</v>
          </cell>
          <cell r="M628">
            <v>90</v>
          </cell>
          <cell r="N628">
            <v>200</v>
          </cell>
          <cell r="O628">
            <v>88.6</v>
          </cell>
          <cell r="P628">
            <v>10.6</v>
          </cell>
          <cell r="Q628" t="str">
            <v>-</v>
          </cell>
          <cell r="R628" t="str">
            <v>-</v>
          </cell>
          <cell r="S628">
            <v>3.18</v>
          </cell>
          <cell r="T628">
            <v>0.73</v>
          </cell>
          <cell r="U628">
            <v>2.69</v>
          </cell>
          <cell r="V628">
            <v>1.81</v>
          </cell>
          <cell r="W628">
            <v>100.2</v>
          </cell>
          <cell r="X628">
            <v>-5.5</v>
          </cell>
          <cell r="Y628">
            <v>98.3</v>
          </cell>
          <cell r="Z628">
            <v>-4.8</v>
          </cell>
          <cell r="AA628">
            <v>87</v>
          </cell>
          <cell r="AB628">
            <v>279.89999999999998</v>
          </cell>
          <cell r="AC628">
            <v>143.9</v>
          </cell>
          <cell r="AD628">
            <v>-10.199999999999999</v>
          </cell>
        </row>
        <row r="629">
          <cell r="B629" t="str">
            <v>職業紹介・派遣業</v>
          </cell>
          <cell r="C629">
            <v>102.7</v>
          </cell>
          <cell r="D629">
            <v>5.3</v>
          </cell>
          <cell r="E629">
            <v>102.7</v>
          </cell>
          <cell r="F629">
            <v>5.5</v>
          </cell>
          <cell r="G629">
            <v>103.9</v>
          </cell>
          <cell r="H629">
            <v>6.2</v>
          </cell>
          <cell r="I629">
            <v>92.4</v>
          </cell>
          <cell r="J629">
            <v>1.9</v>
          </cell>
          <cell r="K629">
            <v>92.7</v>
          </cell>
          <cell r="L629">
            <v>1.9</v>
          </cell>
          <cell r="M629">
            <v>77.8</v>
          </cell>
          <cell r="N629">
            <v>0</v>
          </cell>
          <cell r="O629">
            <v>102</v>
          </cell>
          <cell r="P629">
            <v>-19.399999999999999</v>
          </cell>
          <cell r="Q629" t="str">
            <v>-</v>
          </cell>
          <cell r="R629" t="str">
            <v>-</v>
          </cell>
          <cell r="S629">
            <v>7.03</v>
          </cell>
          <cell r="T629">
            <v>0.28000000000000003</v>
          </cell>
          <cell r="U629">
            <v>12</v>
          </cell>
          <cell r="V629">
            <v>3.04</v>
          </cell>
          <cell r="W629">
            <v>97.3</v>
          </cell>
          <cell r="X629">
            <v>1.7</v>
          </cell>
          <cell r="Y629">
            <v>97.3</v>
          </cell>
          <cell r="Z629">
            <v>1.9</v>
          </cell>
          <cell r="AA629">
            <v>71.5</v>
          </cell>
          <cell r="AB629">
            <v>-14.4</v>
          </cell>
          <cell r="AC629">
            <v>95.3</v>
          </cell>
          <cell r="AD629">
            <v>-40.700000000000003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94.3</v>
          </cell>
          <cell r="D631">
            <v>-2.2999999999999998</v>
          </cell>
          <cell r="E631">
            <v>96.6</v>
          </cell>
          <cell r="F631">
            <v>-3</v>
          </cell>
          <cell r="G631">
            <v>97.6</v>
          </cell>
          <cell r="H631">
            <v>-1.8</v>
          </cell>
          <cell r="I631">
            <v>95.6</v>
          </cell>
          <cell r="J631">
            <v>-5.4</v>
          </cell>
          <cell r="K631">
            <v>96.8</v>
          </cell>
          <cell r="L631">
            <v>-4.5</v>
          </cell>
          <cell r="M631">
            <v>61.3</v>
          </cell>
          <cell r="N631">
            <v>-34.4</v>
          </cell>
          <cell r="O631">
            <v>112.1</v>
          </cell>
          <cell r="P631">
            <v>17</v>
          </cell>
          <cell r="Q631" t="str">
            <v>-</v>
          </cell>
          <cell r="R631" t="str">
            <v>-</v>
          </cell>
          <cell r="S631">
            <v>6.52</v>
          </cell>
          <cell r="T631">
            <v>-0.54</v>
          </cell>
          <cell r="U631">
            <v>2.63</v>
          </cell>
          <cell r="V631">
            <v>0.8</v>
          </cell>
          <cell r="W631">
            <v>89.3</v>
          </cell>
          <cell r="X631">
            <v>-5.7</v>
          </cell>
          <cell r="Y631">
            <v>91.5</v>
          </cell>
          <cell r="Z631">
            <v>-6.3</v>
          </cell>
          <cell r="AA631">
            <v>66.2</v>
          </cell>
          <cell r="AB631">
            <v>-36.200000000000003</v>
          </cell>
          <cell r="AC631">
            <v>27.9</v>
          </cell>
          <cell r="AD631">
            <v>121.4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107.2</v>
          </cell>
          <cell r="D633">
            <v>0</v>
          </cell>
          <cell r="E633">
            <v>124.5</v>
          </cell>
          <cell r="F633">
            <v>0</v>
          </cell>
          <cell r="G633">
            <v>127.6</v>
          </cell>
          <cell r="H633">
            <v>0</v>
          </cell>
          <cell r="I633">
            <v>113.2</v>
          </cell>
          <cell r="J633">
            <v>0</v>
          </cell>
          <cell r="K633">
            <v>115.9</v>
          </cell>
          <cell r="L633">
            <v>0</v>
          </cell>
          <cell r="M633">
            <v>0</v>
          </cell>
          <cell r="N633">
            <v>0</v>
          </cell>
          <cell r="O633">
            <v>221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101.5</v>
          </cell>
          <cell r="X633">
            <v>0</v>
          </cell>
          <cell r="Y633">
            <v>117.9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361899</v>
          </cell>
          <cell r="I9">
            <v>109847</v>
          </cell>
          <cell r="J9">
            <v>30.4</v>
          </cell>
        </row>
        <row r="10">
          <cell r="H10">
            <v>21007</v>
          </cell>
          <cell r="I10">
            <v>1130</v>
          </cell>
          <cell r="J10">
            <v>5.4</v>
          </cell>
        </row>
        <row r="11">
          <cell r="H11">
            <v>48857</v>
          </cell>
          <cell r="I11">
            <v>8432</v>
          </cell>
          <cell r="J11">
            <v>17.3</v>
          </cell>
        </row>
        <row r="12">
          <cell r="H12">
            <v>2121</v>
          </cell>
          <cell r="I12">
            <v>158</v>
          </cell>
          <cell r="J12">
            <v>7.4</v>
          </cell>
        </row>
        <row r="13">
          <cell r="H13">
            <v>4936</v>
          </cell>
          <cell r="I13">
            <v>151</v>
          </cell>
          <cell r="J13">
            <v>3.1</v>
          </cell>
        </row>
        <row r="14">
          <cell r="H14">
            <v>17406</v>
          </cell>
          <cell r="I14">
            <v>1125</v>
          </cell>
          <cell r="J14">
            <v>6.5</v>
          </cell>
        </row>
        <row r="15">
          <cell r="H15">
            <v>70239</v>
          </cell>
          <cell r="I15">
            <v>34491</v>
          </cell>
          <cell r="J15">
            <v>49.1</v>
          </cell>
        </row>
        <row r="16">
          <cell r="H16">
            <v>8148</v>
          </cell>
          <cell r="I16">
            <v>1100</v>
          </cell>
          <cell r="J16">
            <v>13.5</v>
          </cell>
        </row>
        <row r="17">
          <cell r="H17">
            <v>3231</v>
          </cell>
          <cell r="I17">
            <v>2258</v>
          </cell>
          <cell r="J17">
            <v>69.900000000000006</v>
          </cell>
        </row>
        <row r="18">
          <cell r="H18">
            <v>6394</v>
          </cell>
          <cell r="I18">
            <v>963</v>
          </cell>
          <cell r="J18">
            <v>15.1</v>
          </cell>
        </row>
        <row r="19">
          <cell r="H19">
            <v>27631</v>
          </cell>
          <cell r="I19">
            <v>22486</v>
          </cell>
          <cell r="J19">
            <v>81.400000000000006</v>
          </cell>
        </row>
        <row r="20">
          <cell r="H20">
            <v>10503</v>
          </cell>
          <cell r="I20">
            <v>4061</v>
          </cell>
          <cell r="J20">
            <v>38.700000000000003</v>
          </cell>
        </row>
        <row r="21">
          <cell r="H21">
            <v>27862</v>
          </cell>
          <cell r="I21">
            <v>5341</v>
          </cell>
          <cell r="J21">
            <v>19.2</v>
          </cell>
        </row>
        <row r="22">
          <cell r="H22">
            <v>84182</v>
          </cell>
          <cell r="I22">
            <v>20964</v>
          </cell>
          <cell r="J22">
            <v>24.9</v>
          </cell>
        </row>
        <row r="23">
          <cell r="H23">
            <v>4644</v>
          </cell>
          <cell r="I23">
            <v>361</v>
          </cell>
          <cell r="J23">
            <v>7.8</v>
          </cell>
        </row>
        <row r="24">
          <cell r="H24">
            <v>24738</v>
          </cell>
          <cell r="I24">
            <v>6826</v>
          </cell>
          <cell r="J24">
            <v>27.6</v>
          </cell>
        </row>
        <row r="47">
          <cell r="H47">
            <v>187281</v>
          </cell>
          <cell r="I47">
            <v>48008</v>
          </cell>
          <cell r="J47">
            <v>25.6</v>
          </cell>
        </row>
        <row r="48">
          <cell r="H48">
            <v>6247</v>
          </cell>
          <cell r="I48">
            <v>126</v>
          </cell>
          <cell r="J48">
            <v>2</v>
          </cell>
        </row>
        <row r="49">
          <cell r="H49">
            <v>36736</v>
          </cell>
          <cell r="I49">
            <v>3817</v>
          </cell>
          <cell r="J49">
            <v>10.4</v>
          </cell>
        </row>
        <row r="50">
          <cell r="H50">
            <v>2121</v>
          </cell>
          <cell r="I50">
            <v>158</v>
          </cell>
          <cell r="J50">
            <v>7.4</v>
          </cell>
        </row>
        <row r="51">
          <cell r="H51">
            <v>3834</v>
          </cell>
          <cell r="I51">
            <v>110</v>
          </cell>
          <cell r="J51">
            <v>2.9</v>
          </cell>
        </row>
        <row r="52">
          <cell r="H52">
            <v>10833</v>
          </cell>
          <cell r="I52">
            <v>1058</v>
          </cell>
          <cell r="J52">
            <v>9.8000000000000007</v>
          </cell>
        </row>
        <row r="53">
          <cell r="H53">
            <v>22846</v>
          </cell>
          <cell r="I53">
            <v>13806</v>
          </cell>
          <cell r="J53">
            <v>60.4</v>
          </cell>
        </row>
        <row r="54">
          <cell r="H54" t="str">
            <v>x</v>
          </cell>
          <cell r="I54" t="str">
            <v>x</v>
          </cell>
          <cell r="J54" t="str">
            <v>x</v>
          </cell>
        </row>
        <row r="55">
          <cell r="H55">
            <v>1189</v>
          </cell>
          <cell r="I55">
            <v>332</v>
          </cell>
          <cell r="J55">
            <v>27.9</v>
          </cell>
        </row>
        <row r="56">
          <cell r="H56">
            <v>1764</v>
          </cell>
          <cell r="I56">
            <v>94</v>
          </cell>
          <cell r="J56">
            <v>5.3</v>
          </cell>
        </row>
        <row r="57">
          <cell r="H57">
            <v>8914</v>
          </cell>
          <cell r="I57">
            <v>6775</v>
          </cell>
          <cell r="J57">
            <v>76</v>
          </cell>
        </row>
        <row r="58">
          <cell r="H58">
            <v>4297</v>
          </cell>
          <cell r="I58">
            <v>1227</v>
          </cell>
          <cell r="J58">
            <v>28.6</v>
          </cell>
        </row>
        <row r="59">
          <cell r="H59">
            <v>16300</v>
          </cell>
          <cell r="I59">
            <v>2967</v>
          </cell>
          <cell r="J59">
            <v>18.2</v>
          </cell>
        </row>
        <row r="60">
          <cell r="H60">
            <v>48899</v>
          </cell>
          <cell r="I60">
            <v>11754</v>
          </cell>
          <cell r="J60">
            <v>24</v>
          </cell>
        </row>
        <row r="61">
          <cell r="H61">
            <v>2878</v>
          </cell>
          <cell r="I61">
            <v>145</v>
          </cell>
          <cell r="J61">
            <v>5</v>
          </cell>
        </row>
        <row r="62">
          <cell r="H62">
            <v>17536</v>
          </cell>
          <cell r="I62">
            <v>5639</v>
          </cell>
          <cell r="J62">
            <v>32.200000000000003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8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89.5</v>
          </cell>
          <cell r="D6">
            <v>-3</v>
          </cell>
          <cell r="E6">
            <v>101.1</v>
          </cell>
          <cell r="F6">
            <v>-3</v>
          </cell>
          <cell r="G6">
            <v>101.1</v>
          </cell>
          <cell r="H6">
            <v>-0.7</v>
          </cell>
          <cell r="I6">
            <v>95.6</v>
          </cell>
          <cell r="J6">
            <v>-1.8</v>
          </cell>
          <cell r="K6">
            <v>94.9</v>
          </cell>
          <cell r="L6">
            <v>-0.9</v>
          </cell>
          <cell r="M6">
            <v>106.6</v>
          </cell>
          <cell r="N6">
            <v>-11.8</v>
          </cell>
          <cell r="O6">
            <v>99.2</v>
          </cell>
          <cell r="P6">
            <v>-0.9</v>
          </cell>
          <cell r="Q6">
            <v>25.4</v>
          </cell>
          <cell r="R6">
            <v>1.6</v>
          </cell>
          <cell r="S6">
            <v>1.45</v>
          </cell>
          <cell r="T6">
            <v>0.01</v>
          </cell>
          <cell r="U6">
            <v>1.65</v>
          </cell>
          <cell r="V6">
            <v>0.31</v>
          </cell>
          <cell r="W6">
            <v>84.2</v>
          </cell>
          <cell r="X6">
            <v>-6.7</v>
          </cell>
          <cell r="Y6">
            <v>95.1</v>
          </cell>
          <cell r="Z6">
            <v>-6.7</v>
          </cell>
          <cell r="AA6">
            <v>100.7</v>
          </cell>
          <cell r="AB6">
            <v>-28.3</v>
          </cell>
          <cell r="AC6">
            <v>30.9</v>
          </cell>
          <cell r="AD6">
            <v>-4.9000000000000004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85.5</v>
          </cell>
          <cell r="D8">
            <v>5.4</v>
          </cell>
          <cell r="E8">
            <v>79.2</v>
          </cell>
          <cell r="F8">
            <v>-7.9</v>
          </cell>
          <cell r="G8">
            <v>82.4</v>
          </cell>
          <cell r="H8">
            <v>-4</v>
          </cell>
          <cell r="I8">
            <v>97.6</v>
          </cell>
          <cell r="J8">
            <v>-3.9</v>
          </cell>
          <cell r="K8">
            <v>100.1</v>
          </cell>
          <cell r="L8">
            <v>-1.8</v>
          </cell>
          <cell r="M8">
            <v>71.3</v>
          </cell>
          <cell r="N8">
            <v>-27.6</v>
          </cell>
          <cell r="O8">
            <v>86</v>
          </cell>
          <cell r="P8">
            <v>6.8</v>
          </cell>
          <cell r="Q8">
            <v>1.9</v>
          </cell>
          <cell r="R8">
            <v>-0.2</v>
          </cell>
          <cell r="S8">
            <v>1.1000000000000001</v>
          </cell>
          <cell r="T8">
            <v>1.03</v>
          </cell>
          <cell r="U8">
            <v>0.3</v>
          </cell>
          <cell r="V8">
            <v>0</v>
          </cell>
          <cell r="W8">
            <v>80.400000000000006</v>
          </cell>
          <cell r="X8">
            <v>1.4</v>
          </cell>
          <cell r="Y8">
            <v>74.5</v>
          </cell>
          <cell r="Z8">
            <v>-11.4</v>
          </cell>
          <cell r="AA8">
            <v>38.6</v>
          </cell>
          <cell r="AB8">
            <v>-56</v>
          </cell>
          <cell r="AC8">
            <v>91.3</v>
          </cell>
          <cell r="AD8">
            <v>74.900000000000006</v>
          </cell>
        </row>
        <row r="9">
          <cell r="B9" t="str">
            <v>製造業</v>
          </cell>
          <cell r="C9">
            <v>101.2</v>
          </cell>
          <cell r="D9">
            <v>-0.5</v>
          </cell>
          <cell r="E9">
            <v>109.1</v>
          </cell>
          <cell r="F9">
            <v>-2.2000000000000002</v>
          </cell>
          <cell r="G9">
            <v>108.9</v>
          </cell>
          <cell r="H9">
            <v>-0.2</v>
          </cell>
          <cell r="I9">
            <v>94.6</v>
          </cell>
          <cell r="J9">
            <v>-0.9</v>
          </cell>
          <cell r="K9">
            <v>93.8</v>
          </cell>
          <cell r="L9">
            <v>-0.4</v>
          </cell>
          <cell r="M9">
            <v>104.9</v>
          </cell>
          <cell r="N9">
            <v>-5.2</v>
          </cell>
          <cell r="O9">
            <v>96.6</v>
          </cell>
          <cell r="P9">
            <v>1.7</v>
          </cell>
          <cell r="Q9">
            <v>9.9</v>
          </cell>
          <cell r="R9">
            <v>-0.6</v>
          </cell>
          <cell r="S9">
            <v>0.82</v>
          </cell>
          <cell r="T9">
            <v>0.08</v>
          </cell>
          <cell r="U9">
            <v>1.1399999999999999</v>
          </cell>
          <cell r="V9">
            <v>0.28999999999999998</v>
          </cell>
          <cell r="W9">
            <v>95.2</v>
          </cell>
          <cell r="X9">
            <v>-4.2</v>
          </cell>
          <cell r="Y9">
            <v>102.6</v>
          </cell>
          <cell r="Z9">
            <v>-5.9</v>
          </cell>
          <cell r="AA9">
            <v>110.9</v>
          </cell>
          <cell r="AB9">
            <v>-18.5</v>
          </cell>
          <cell r="AC9">
            <v>62.7</v>
          </cell>
          <cell r="AD9">
            <v>16.100000000000001</v>
          </cell>
        </row>
        <row r="10">
          <cell r="B10" t="str">
            <v>電気・ガス・熱供給・水道業</v>
          </cell>
          <cell r="C10">
            <v>107.5</v>
          </cell>
          <cell r="D10">
            <v>26</v>
          </cell>
          <cell r="E10">
            <v>135.69999999999999</v>
          </cell>
          <cell r="F10">
            <v>26</v>
          </cell>
          <cell r="G10">
            <v>110.7</v>
          </cell>
          <cell r="H10">
            <v>2.8</v>
          </cell>
          <cell r="I10">
            <v>119.6</v>
          </cell>
          <cell r="J10">
            <v>29</v>
          </cell>
          <cell r="K10">
            <v>105.5</v>
          </cell>
          <cell r="L10">
            <v>10.5</v>
          </cell>
          <cell r="M10">
            <v>311.8</v>
          </cell>
          <cell r="N10">
            <v>457.8</v>
          </cell>
          <cell r="O10">
            <v>104.3</v>
          </cell>
          <cell r="P10">
            <v>1.1000000000000001</v>
          </cell>
          <cell r="Q10">
            <v>7.3</v>
          </cell>
          <cell r="R10">
            <v>-2.4</v>
          </cell>
          <cell r="S10">
            <v>8.49</v>
          </cell>
          <cell r="T10">
            <v>7.75</v>
          </cell>
          <cell r="U10">
            <v>7.07</v>
          </cell>
          <cell r="V10">
            <v>5.35</v>
          </cell>
          <cell r="W10">
            <v>101.1</v>
          </cell>
          <cell r="X10">
            <v>21.2</v>
          </cell>
          <cell r="Y10">
            <v>127.7</v>
          </cell>
          <cell r="Z10">
            <v>21.3</v>
          </cell>
          <cell r="AA10">
            <v>449</v>
          </cell>
          <cell r="AB10">
            <v>316.5</v>
          </cell>
          <cell r="AC10">
            <v>0</v>
          </cell>
          <cell r="AD10">
            <v>0</v>
          </cell>
        </row>
        <row r="11">
          <cell r="B11" t="str">
            <v>情報通信業</v>
          </cell>
          <cell r="C11">
            <v>119.6</v>
          </cell>
          <cell r="D11">
            <v>-5.2</v>
          </cell>
          <cell r="E11">
            <v>149.19999999999999</v>
          </cell>
          <cell r="F11">
            <v>-5.0999999999999996</v>
          </cell>
          <cell r="G11">
            <v>143.19999999999999</v>
          </cell>
          <cell r="H11">
            <v>-3.6</v>
          </cell>
          <cell r="I11">
            <v>104.6</v>
          </cell>
          <cell r="J11">
            <v>2.5</v>
          </cell>
          <cell r="K11">
            <v>102.9</v>
          </cell>
          <cell r="L11">
            <v>1.3</v>
          </cell>
          <cell r="M11">
            <v>128.6</v>
          </cell>
          <cell r="N11">
            <v>18.899999999999999</v>
          </cell>
          <cell r="O11">
            <v>101.6</v>
          </cell>
          <cell r="P11">
            <v>-1.9</v>
          </cell>
          <cell r="Q11">
            <v>4</v>
          </cell>
          <cell r="R11">
            <v>-0.7</v>
          </cell>
          <cell r="S11">
            <v>1.02</v>
          </cell>
          <cell r="T11">
            <v>0.28000000000000003</v>
          </cell>
          <cell r="U11">
            <v>2.84</v>
          </cell>
          <cell r="V11">
            <v>0.31</v>
          </cell>
          <cell r="W11">
            <v>112.5</v>
          </cell>
          <cell r="X11">
            <v>-8.8000000000000007</v>
          </cell>
          <cell r="Y11">
            <v>140.4</v>
          </cell>
          <cell r="Z11">
            <v>-8.6999999999999993</v>
          </cell>
          <cell r="AA11">
            <v>249.1</v>
          </cell>
          <cell r="AB11">
            <v>-17</v>
          </cell>
          <cell r="AC11">
            <v>0.4</v>
          </cell>
          <cell r="AD11">
            <v>-50</v>
          </cell>
        </row>
        <row r="12">
          <cell r="B12" t="str">
            <v>運輸業，郵便業</v>
          </cell>
          <cell r="C12">
            <v>82.4</v>
          </cell>
          <cell r="D12">
            <v>-22.8</v>
          </cell>
          <cell r="E12">
            <v>91.3</v>
          </cell>
          <cell r="F12">
            <v>-12.7</v>
          </cell>
          <cell r="G12">
            <v>97.8</v>
          </cell>
          <cell r="H12">
            <v>-8.1</v>
          </cell>
          <cell r="I12">
            <v>92.1</v>
          </cell>
          <cell r="J12">
            <v>-12.9</v>
          </cell>
          <cell r="K12">
            <v>96.5</v>
          </cell>
          <cell r="L12">
            <v>-8.4</v>
          </cell>
          <cell r="M12">
            <v>71.400000000000006</v>
          </cell>
          <cell r="N12">
            <v>-33.6</v>
          </cell>
          <cell r="O12">
            <v>101.1</v>
          </cell>
          <cell r="P12">
            <v>-9.8000000000000007</v>
          </cell>
          <cell r="Q12">
            <v>10</v>
          </cell>
          <cell r="R12">
            <v>6.1</v>
          </cell>
          <cell r="S12">
            <v>0.66</v>
          </cell>
          <cell r="T12">
            <v>0.16</v>
          </cell>
          <cell r="U12">
            <v>1.2</v>
          </cell>
          <cell r="V12">
            <v>0.43</v>
          </cell>
          <cell r="W12">
            <v>77.5</v>
          </cell>
          <cell r="X12">
            <v>-25.7</v>
          </cell>
          <cell r="Y12">
            <v>85.9</v>
          </cell>
          <cell r="Z12">
            <v>-15.9</v>
          </cell>
          <cell r="AA12">
            <v>62.5</v>
          </cell>
          <cell r="AB12">
            <v>-35.4</v>
          </cell>
          <cell r="AC12">
            <v>14.9</v>
          </cell>
          <cell r="AD12">
            <v>-85.3</v>
          </cell>
        </row>
        <row r="13">
          <cell r="B13" t="str">
            <v>卸売業，小売業</v>
          </cell>
          <cell r="C13">
            <v>82.1</v>
          </cell>
          <cell r="D13">
            <v>-1.6</v>
          </cell>
          <cell r="E13">
            <v>93.2</v>
          </cell>
          <cell r="F13">
            <v>1.5</v>
          </cell>
          <cell r="G13">
            <v>94.1</v>
          </cell>
          <cell r="H13">
            <v>4.0999999999999996</v>
          </cell>
          <cell r="I13">
            <v>93.8</v>
          </cell>
          <cell r="J13">
            <v>-2.9</v>
          </cell>
          <cell r="K13">
            <v>91.7</v>
          </cell>
          <cell r="L13">
            <v>-1.9</v>
          </cell>
          <cell r="M13">
            <v>137.30000000000001</v>
          </cell>
          <cell r="N13">
            <v>-15.6</v>
          </cell>
          <cell r="O13">
            <v>106.4</v>
          </cell>
          <cell r="P13">
            <v>-1.3</v>
          </cell>
          <cell r="Q13">
            <v>61.4</v>
          </cell>
          <cell r="R13">
            <v>6.2</v>
          </cell>
          <cell r="S13">
            <v>2.92</v>
          </cell>
          <cell r="T13">
            <v>1.1299999999999999</v>
          </cell>
          <cell r="U13">
            <v>1.31</v>
          </cell>
          <cell r="V13">
            <v>-0.03</v>
          </cell>
          <cell r="W13">
            <v>77.2</v>
          </cell>
          <cell r="X13">
            <v>-5.3</v>
          </cell>
          <cell r="Y13">
            <v>87.7</v>
          </cell>
          <cell r="Z13">
            <v>-2.2000000000000002</v>
          </cell>
          <cell r="AA13">
            <v>76.7</v>
          </cell>
          <cell r="AB13">
            <v>-34.6</v>
          </cell>
          <cell r="AC13">
            <v>9.3000000000000007</v>
          </cell>
          <cell r="AD13">
            <v>-67</v>
          </cell>
        </row>
        <row r="14">
          <cell r="B14" t="str">
            <v>金融業，保険業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-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110</v>
          </cell>
          <cell r="D15">
            <v>-11.1</v>
          </cell>
          <cell r="E15">
            <v>134.1</v>
          </cell>
          <cell r="F15">
            <v>-11.1</v>
          </cell>
          <cell r="G15">
            <v>134.80000000000001</v>
          </cell>
          <cell r="H15">
            <v>-6.5</v>
          </cell>
          <cell r="I15">
            <v>108.2</v>
          </cell>
          <cell r="J15">
            <v>0.3</v>
          </cell>
          <cell r="K15">
            <v>106.1</v>
          </cell>
          <cell r="L15">
            <v>-1.3</v>
          </cell>
          <cell r="M15">
            <v>200</v>
          </cell>
          <cell r="N15">
            <v>60</v>
          </cell>
          <cell r="O15">
            <v>106.5</v>
          </cell>
          <cell r="P15">
            <v>10.4</v>
          </cell>
          <cell r="Q15">
            <v>28.6</v>
          </cell>
          <cell r="R15">
            <v>10.9</v>
          </cell>
          <cell r="S15">
            <v>2.19</v>
          </cell>
          <cell r="T15">
            <v>2.19</v>
          </cell>
          <cell r="U15">
            <v>1.26</v>
          </cell>
          <cell r="V15">
            <v>1.26</v>
          </cell>
          <cell r="W15">
            <v>103.5</v>
          </cell>
          <cell r="X15">
            <v>-14.4</v>
          </cell>
          <cell r="Y15">
            <v>126.2</v>
          </cell>
          <cell r="Z15">
            <v>-14.4</v>
          </cell>
          <cell r="AA15">
            <v>105.8</v>
          </cell>
          <cell r="AB15">
            <v>-73.7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113.4</v>
          </cell>
          <cell r="D16">
            <v>17.600000000000001</v>
          </cell>
          <cell r="E16">
            <v>125.6</v>
          </cell>
          <cell r="F16">
            <v>8.1999999999999993</v>
          </cell>
          <cell r="G16">
            <v>127.2</v>
          </cell>
          <cell r="H16">
            <v>9</v>
          </cell>
          <cell r="I16">
            <v>94.6</v>
          </cell>
          <cell r="J16">
            <v>-6.2</v>
          </cell>
          <cell r="K16">
            <v>97.4</v>
          </cell>
          <cell r="L16">
            <v>-5.4</v>
          </cell>
          <cell r="M16">
            <v>64.3</v>
          </cell>
          <cell r="N16">
            <v>-15.6</v>
          </cell>
          <cell r="O16">
            <v>103.8</v>
          </cell>
          <cell r="P16">
            <v>1.2</v>
          </cell>
          <cell r="Q16">
            <v>5.3</v>
          </cell>
          <cell r="R16">
            <v>-6.1</v>
          </cell>
          <cell r="S16">
            <v>0.11</v>
          </cell>
          <cell r="T16">
            <v>-0.23</v>
          </cell>
          <cell r="U16">
            <v>0.17</v>
          </cell>
          <cell r="V16">
            <v>-0.12</v>
          </cell>
          <cell r="W16">
            <v>106.7</v>
          </cell>
          <cell r="X16">
            <v>13.3</v>
          </cell>
          <cell r="Y16">
            <v>118.2</v>
          </cell>
          <cell r="Z16">
            <v>4.0999999999999996</v>
          </cell>
          <cell r="AA16">
            <v>98.2</v>
          </cell>
          <cell r="AB16">
            <v>-7.4</v>
          </cell>
          <cell r="AC16">
            <v>31.4</v>
          </cell>
          <cell r="AD16">
            <v>0</v>
          </cell>
        </row>
        <row r="17">
          <cell r="B17" t="str">
            <v>宿泊業，飲食サービス業</v>
          </cell>
          <cell r="C17">
            <v>95.6</v>
          </cell>
          <cell r="D17">
            <v>-6</v>
          </cell>
          <cell r="E17">
            <v>95.9</v>
          </cell>
          <cell r="F17">
            <v>-0.9</v>
          </cell>
          <cell r="G17">
            <v>96.1</v>
          </cell>
          <cell r="H17">
            <v>-1.2</v>
          </cell>
          <cell r="I17">
            <v>97.9</v>
          </cell>
          <cell r="J17">
            <v>-2.6</v>
          </cell>
          <cell r="K17">
            <v>96.7</v>
          </cell>
          <cell r="L17">
            <v>-2</v>
          </cell>
          <cell r="M17">
            <v>126.8</v>
          </cell>
          <cell r="N17">
            <v>-11.9</v>
          </cell>
          <cell r="O17">
            <v>88.6</v>
          </cell>
          <cell r="P17">
            <v>2.5</v>
          </cell>
          <cell r="Q17">
            <v>81.400000000000006</v>
          </cell>
          <cell r="R17">
            <v>-0.3</v>
          </cell>
          <cell r="S17">
            <v>3.55</v>
          </cell>
          <cell r="T17">
            <v>0.96</v>
          </cell>
          <cell r="U17">
            <v>2.25</v>
          </cell>
          <cell r="V17">
            <v>-0.79</v>
          </cell>
          <cell r="W17">
            <v>89.9</v>
          </cell>
          <cell r="X17">
            <v>-9.6</v>
          </cell>
          <cell r="Y17">
            <v>90.2</v>
          </cell>
          <cell r="Z17">
            <v>-4.7</v>
          </cell>
          <cell r="AA17">
            <v>92.3</v>
          </cell>
          <cell r="AB17">
            <v>5.5</v>
          </cell>
          <cell r="AC17">
            <v>43.5</v>
          </cell>
          <cell r="AD17">
            <v>-58.9</v>
          </cell>
        </row>
        <row r="18">
          <cell r="B18" t="str">
            <v>生活関連サービス業，娯楽業</v>
          </cell>
          <cell r="C18">
            <v>93.4</v>
          </cell>
          <cell r="D18">
            <v>23.1</v>
          </cell>
          <cell r="E18">
            <v>102.4</v>
          </cell>
          <cell r="F18">
            <v>25.8</v>
          </cell>
          <cell r="G18">
            <v>101.6</v>
          </cell>
          <cell r="H18">
            <v>22</v>
          </cell>
          <cell r="I18">
            <v>111.2</v>
          </cell>
          <cell r="J18">
            <v>16.899999999999999</v>
          </cell>
          <cell r="K18">
            <v>110.6</v>
          </cell>
          <cell r="L18">
            <v>12.9</v>
          </cell>
          <cell r="M18">
            <v>117.5</v>
          </cell>
          <cell r="N18">
            <v>129</v>
          </cell>
          <cell r="O18">
            <v>97.1</v>
          </cell>
          <cell r="P18">
            <v>-6.5</v>
          </cell>
          <cell r="Q18">
            <v>29</v>
          </cell>
          <cell r="R18">
            <v>-10.3</v>
          </cell>
          <cell r="S18">
            <v>1.1399999999999999</v>
          </cell>
          <cell r="T18">
            <v>-10.53</v>
          </cell>
          <cell r="U18">
            <v>1.37</v>
          </cell>
          <cell r="V18">
            <v>0.98</v>
          </cell>
          <cell r="W18">
            <v>87.9</v>
          </cell>
          <cell r="X18">
            <v>18.5</v>
          </cell>
          <cell r="Y18">
            <v>96.3</v>
          </cell>
          <cell r="Z18">
            <v>21</v>
          </cell>
          <cell r="AA18">
            <v>116.3</v>
          </cell>
          <cell r="AB18">
            <v>139.30000000000001</v>
          </cell>
          <cell r="AC18">
            <v>0</v>
          </cell>
          <cell r="AD18">
            <v>-100</v>
          </cell>
        </row>
        <row r="19">
          <cell r="B19" t="str">
            <v>教育，学習支援業</v>
          </cell>
          <cell r="C19">
            <v>90.1</v>
          </cell>
          <cell r="D19">
            <v>-4.5</v>
          </cell>
          <cell r="E19">
            <v>110</v>
          </cell>
          <cell r="F19">
            <v>-4.4000000000000004</v>
          </cell>
          <cell r="G19">
            <v>112.8</v>
          </cell>
          <cell r="H19">
            <v>-4.5</v>
          </cell>
          <cell r="I19">
            <v>87.4</v>
          </cell>
          <cell r="J19">
            <v>-6.4</v>
          </cell>
          <cell r="K19">
            <v>81.400000000000006</v>
          </cell>
          <cell r="L19">
            <v>-5.8</v>
          </cell>
          <cell r="M19">
            <v>181.8</v>
          </cell>
          <cell r="N19">
            <v>-10.8</v>
          </cell>
          <cell r="O19">
            <v>112.4</v>
          </cell>
          <cell r="P19">
            <v>3.9</v>
          </cell>
          <cell r="Q19">
            <v>18.100000000000001</v>
          </cell>
          <cell r="R19">
            <v>1.7</v>
          </cell>
          <cell r="S19">
            <v>0.72</v>
          </cell>
          <cell r="T19">
            <v>0.61</v>
          </cell>
          <cell r="U19">
            <v>0.12</v>
          </cell>
          <cell r="V19">
            <v>-0.04</v>
          </cell>
          <cell r="W19">
            <v>84.8</v>
          </cell>
          <cell r="X19">
            <v>-8</v>
          </cell>
          <cell r="Y19">
            <v>103.5</v>
          </cell>
          <cell r="Z19">
            <v>-8</v>
          </cell>
          <cell r="AA19">
            <v>18.2</v>
          </cell>
          <cell r="AB19">
            <v>3.4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80.099999999999994</v>
          </cell>
          <cell r="D20">
            <v>-6.9</v>
          </cell>
          <cell r="E20">
            <v>93.4</v>
          </cell>
          <cell r="F20">
            <v>-7</v>
          </cell>
          <cell r="G20">
            <v>91.9</v>
          </cell>
          <cell r="H20">
            <v>-2.1</v>
          </cell>
          <cell r="I20">
            <v>95.9</v>
          </cell>
          <cell r="J20">
            <v>-0.5</v>
          </cell>
          <cell r="K20">
            <v>96</v>
          </cell>
          <cell r="L20">
            <v>0.9</v>
          </cell>
          <cell r="M20">
            <v>95.7</v>
          </cell>
          <cell r="N20">
            <v>-28.6</v>
          </cell>
          <cell r="O20">
            <v>98.9</v>
          </cell>
          <cell r="P20">
            <v>-2.2999999999999998</v>
          </cell>
          <cell r="Q20">
            <v>23.6</v>
          </cell>
          <cell r="R20">
            <v>2</v>
          </cell>
          <cell r="S20">
            <v>0.78</v>
          </cell>
          <cell r="T20">
            <v>-0.44</v>
          </cell>
          <cell r="U20">
            <v>1.71</v>
          </cell>
          <cell r="V20">
            <v>0.4</v>
          </cell>
          <cell r="W20">
            <v>75.400000000000006</v>
          </cell>
          <cell r="X20">
            <v>-10.3</v>
          </cell>
          <cell r="Y20">
            <v>87.9</v>
          </cell>
          <cell r="Z20">
            <v>-10.4</v>
          </cell>
          <cell r="AA20">
            <v>134.1</v>
          </cell>
          <cell r="AB20">
            <v>-52.4</v>
          </cell>
          <cell r="AC20">
            <v>20.399999999999999</v>
          </cell>
          <cell r="AD20">
            <v>-3.8</v>
          </cell>
        </row>
        <row r="21">
          <cell r="B21" t="str">
            <v>複合サービス事業</v>
          </cell>
          <cell r="C21">
            <v>73.599999999999994</v>
          </cell>
          <cell r="D21">
            <v>1.2</v>
          </cell>
          <cell r="E21">
            <v>89.5</v>
          </cell>
          <cell r="F21">
            <v>1</v>
          </cell>
          <cell r="G21">
            <v>91.9</v>
          </cell>
          <cell r="H21">
            <v>4</v>
          </cell>
          <cell r="I21">
            <v>93.6</v>
          </cell>
          <cell r="J21">
            <v>-10.9</v>
          </cell>
          <cell r="K21">
            <v>96.3</v>
          </cell>
          <cell r="L21">
            <v>-8.9</v>
          </cell>
          <cell r="M21">
            <v>49.5</v>
          </cell>
          <cell r="N21">
            <v>-47.1</v>
          </cell>
          <cell r="O21">
            <v>95.7</v>
          </cell>
          <cell r="P21">
            <v>1.4</v>
          </cell>
          <cell r="Q21">
            <v>5.0999999999999996</v>
          </cell>
          <cell r="R21">
            <v>3</v>
          </cell>
          <cell r="S21">
            <v>0.14000000000000001</v>
          </cell>
          <cell r="T21">
            <v>-0.42</v>
          </cell>
          <cell r="U21">
            <v>0.76</v>
          </cell>
          <cell r="V21">
            <v>-0.12</v>
          </cell>
          <cell r="W21">
            <v>69.2</v>
          </cell>
          <cell r="X21">
            <v>-2.7</v>
          </cell>
          <cell r="Y21">
            <v>84.2</v>
          </cell>
          <cell r="Z21">
            <v>-2.8</v>
          </cell>
          <cell r="AA21">
            <v>51.8</v>
          </cell>
          <cell r="AB21">
            <v>-43.8</v>
          </cell>
          <cell r="AC21">
            <v>0.4</v>
          </cell>
          <cell r="AD21">
            <v>300</v>
          </cell>
        </row>
        <row r="22">
          <cell r="B22" t="str">
            <v>サービス業（他に分類されないもの）</v>
          </cell>
          <cell r="C22">
            <v>96.3</v>
          </cell>
          <cell r="D22">
            <v>-0.7</v>
          </cell>
          <cell r="E22">
            <v>103.1</v>
          </cell>
          <cell r="F22">
            <v>-0.4</v>
          </cell>
          <cell r="G22">
            <v>102.9</v>
          </cell>
          <cell r="H22">
            <v>-0.4</v>
          </cell>
          <cell r="I22">
            <v>102</v>
          </cell>
          <cell r="J22">
            <v>0.8</v>
          </cell>
          <cell r="K22">
            <v>101.8</v>
          </cell>
          <cell r="L22">
            <v>0.7</v>
          </cell>
          <cell r="M22">
            <v>105.1</v>
          </cell>
          <cell r="N22">
            <v>1.3</v>
          </cell>
          <cell r="O22">
            <v>97.8</v>
          </cell>
          <cell r="P22">
            <v>-2.6</v>
          </cell>
          <cell r="Q22">
            <v>30.2</v>
          </cell>
          <cell r="R22">
            <v>1.7</v>
          </cell>
          <cell r="S22">
            <v>2.97</v>
          </cell>
          <cell r="T22">
            <v>-0.23</v>
          </cell>
          <cell r="U22">
            <v>4.68</v>
          </cell>
          <cell r="V22">
            <v>0.95</v>
          </cell>
          <cell r="W22">
            <v>90.6</v>
          </cell>
          <cell r="X22">
            <v>-4.4000000000000004</v>
          </cell>
          <cell r="Y22">
            <v>97</v>
          </cell>
          <cell r="Z22">
            <v>-4.2</v>
          </cell>
          <cell r="AA22">
            <v>105.7</v>
          </cell>
          <cell r="AB22">
            <v>-0.8</v>
          </cell>
          <cell r="AC22">
            <v>40.9</v>
          </cell>
          <cell r="AD22">
            <v>-7.7</v>
          </cell>
        </row>
        <row r="23">
          <cell r="B23" t="str">
            <v>食料品・たばこ</v>
          </cell>
          <cell r="C23">
            <v>107.1</v>
          </cell>
          <cell r="D23">
            <v>1.6</v>
          </cell>
          <cell r="E23">
            <v>107.7</v>
          </cell>
          <cell r="F23">
            <v>-5.2</v>
          </cell>
          <cell r="G23">
            <v>106.3</v>
          </cell>
          <cell r="H23">
            <v>-5.3</v>
          </cell>
          <cell r="I23">
            <v>95</v>
          </cell>
          <cell r="J23">
            <v>2</v>
          </cell>
          <cell r="K23">
            <v>94.8</v>
          </cell>
          <cell r="L23">
            <v>2.2999999999999998</v>
          </cell>
          <cell r="M23">
            <v>95.8</v>
          </cell>
          <cell r="N23">
            <v>-2.5</v>
          </cell>
          <cell r="O23">
            <v>92.5</v>
          </cell>
          <cell r="P23">
            <v>-3.9</v>
          </cell>
          <cell r="Q23">
            <v>15.7</v>
          </cell>
          <cell r="R23">
            <v>-6.9</v>
          </cell>
          <cell r="S23">
            <v>1.38</v>
          </cell>
          <cell r="T23">
            <v>0.26</v>
          </cell>
          <cell r="U23">
            <v>1.41</v>
          </cell>
          <cell r="V23">
            <v>0.22</v>
          </cell>
          <cell r="W23">
            <v>100.8</v>
          </cell>
          <cell r="X23">
            <v>-2.1</v>
          </cell>
          <cell r="Y23">
            <v>101.3</v>
          </cell>
          <cell r="Z23">
            <v>-8.6999999999999993</v>
          </cell>
          <cell r="AA23">
            <v>125.8</v>
          </cell>
          <cell r="AB23">
            <v>-4</v>
          </cell>
          <cell r="AC23">
            <v>78.2</v>
          </cell>
          <cell r="AD23">
            <v>59.9</v>
          </cell>
        </row>
        <row r="24">
          <cell r="B24" t="str">
            <v>繊維工業</v>
          </cell>
          <cell r="C24">
            <v>127.2</v>
          </cell>
          <cell r="D24">
            <v>12.6</v>
          </cell>
          <cell r="E24">
            <v>139.4</v>
          </cell>
          <cell r="F24">
            <v>10.6</v>
          </cell>
          <cell r="G24">
            <v>127.7</v>
          </cell>
          <cell r="H24">
            <v>5.2</v>
          </cell>
          <cell r="I24">
            <v>93.1</v>
          </cell>
          <cell r="J24">
            <v>8</v>
          </cell>
          <cell r="K24">
            <v>88.8</v>
          </cell>
          <cell r="L24">
            <v>4.2</v>
          </cell>
          <cell r="M24">
            <v>182.1</v>
          </cell>
          <cell r="N24">
            <v>73.3</v>
          </cell>
          <cell r="O24">
            <v>97</v>
          </cell>
          <cell r="P24">
            <v>0.7</v>
          </cell>
          <cell r="Q24">
            <v>4.3</v>
          </cell>
          <cell r="R24">
            <v>1.6</v>
          </cell>
          <cell r="S24">
            <v>1.87</v>
          </cell>
          <cell r="T24">
            <v>1.17</v>
          </cell>
          <cell r="U24">
            <v>1.6</v>
          </cell>
          <cell r="V24">
            <v>0.75</v>
          </cell>
          <cell r="W24">
            <v>119.7</v>
          </cell>
          <cell r="X24">
            <v>8.3000000000000007</v>
          </cell>
          <cell r="Y24">
            <v>131.1</v>
          </cell>
          <cell r="Z24">
            <v>6.4</v>
          </cell>
          <cell r="AA24">
            <v>383.9</v>
          </cell>
          <cell r="AB24">
            <v>72</v>
          </cell>
          <cell r="AC24">
            <v>27.6</v>
          </cell>
          <cell r="AD24">
            <v>94.4</v>
          </cell>
        </row>
        <row r="25">
          <cell r="B25" t="str">
            <v>木材・木製品</v>
          </cell>
          <cell r="C25">
            <v>115.8</v>
          </cell>
          <cell r="D25">
            <v>-29.8</v>
          </cell>
          <cell r="E25">
            <v>106.6</v>
          </cell>
          <cell r="F25">
            <v>-8.1999999999999993</v>
          </cell>
          <cell r="G25">
            <v>112.2</v>
          </cell>
          <cell r="H25">
            <v>-0.9</v>
          </cell>
          <cell r="I25">
            <v>86.2</v>
          </cell>
          <cell r="J25">
            <v>-7.8</v>
          </cell>
          <cell r="K25">
            <v>92.4</v>
          </cell>
          <cell r="L25">
            <v>2.2000000000000002</v>
          </cell>
          <cell r="M25">
            <v>38.9</v>
          </cell>
          <cell r="N25">
            <v>-66.8</v>
          </cell>
          <cell r="O25">
            <v>100.1</v>
          </cell>
          <cell r="P25">
            <v>6.9</v>
          </cell>
          <cell r="Q25">
            <v>10.3</v>
          </cell>
          <cell r="R25">
            <v>5</v>
          </cell>
          <cell r="S25">
            <v>0.6</v>
          </cell>
          <cell r="T25">
            <v>-0.28000000000000003</v>
          </cell>
          <cell r="U25">
            <v>1.26</v>
          </cell>
          <cell r="V25">
            <v>0.06</v>
          </cell>
          <cell r="W25">
            <v>108.9</v>
          </cell>
          <cell r="X25">
            <v>-32.4</v>
          </cell>
          <cell r="Y25">
            <v>100.3</v>
          </cell>
          <cell r="Z25">
            <v>-11.6</v>
          </cell>
          <cell r="AA25">
            <v>58.2</v>
          </cell>
          <cell r="AB25">
            <v>-58.8</v>
          </cell>
          <cell r="AC25">
            <v>98</v>
          </cell>
          <cell r="AD25">
            <v>-61.9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98.9</v>
          </cell>
          <cell r="D28">
            <v>-25.7</v>
          </cell>
          <cell r="E28">
            <v>113</v>
          </cell>
          <cell r="F28">
            <v>-25.7</v>
          </cell>
          <cell r="G28">
            <v>108</v>
          </cell>
          <cell r="H28">
            <v>-24.8</v>
          </cell>
          <cell r="I28">
            <v>93.3</v>
          </cell>
          <cell r="J28">
            <v>12.3</v>
          </cell>
          <cell r="K28">
            <v>94.4</v>
          </cell>
          <cell r="L28">
            <v>7.5</v>
          </cell>
          <cell r="M28">
            <v>79.099999999999994</v>
          </cell>
          <cell r="N28">
            <v>236.6</v>
          </cell>
          <cell r="O28">
            <v>100.9</v>
          </cell>
          <cell r="P28">
            <v>-1.9</v>
          </cell>
          <cell r="Q28">
            <v>11.5</v>
          </cell>
          <cell r="R28">
            <v>1.3</v>
          </cell>
          <cell r="S28">
            <v>0</v>
          </cell>
          <cell r="T28">
            <v>-0.43</v>
          </cell>
          <cell r="U28">
            <v>0.44</v>
          </cell>
          <cell r="V28">
            <v>0.44</v>
          </cell>
          <cell r="W28">
            <v>93</v>
          </cell>
          <cell r="X28">
            <v>-28.5</v>
          </cell>
          <cell r="Y28">
            <v>106.3</v>
          </cell>
          <cell r="Z28">
            <v>-28.5</v>
          </cell>
          <cell r="AA28">
            <v>176.1</v>
          </cell>
          <cell r="AB28">
            <v>-32.299999999999997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98.6</v>
          </cell>
          <cell r="D29">
            <v>14.4</v>
          </cell>
          <cell r="E29">
            <v>116.7</v>
          </cell>
          <cell r="F29">
            <v>3.6</v>
          </cell>
          <cell r="G29">
            <v>117.6</v>
          </cell>
          <cell r="H29">
            <v>7.1</v>
          </cell>
          <cell r="I29">
            <v>98.9</v>
          </cell>
          <cell r="J29">
            <v>-2.5</v>
          </cell>
          <cell r="K29">
            <v>97.5</v>
          </cell>
          <cell r="L29">
            <v>-1.1000000000000001</v>
          </cell>
          <cell r="M29">
            <v>112.3</v>
          </cell>
          <cell r="N29">
            <v>-12.2</v>
          </cell>
          <cell r="O29">
            <v>104.5</v>
          </cell>
          <cell r="P29">
            <v>-6</v>
          </cell>
          <cell r="Q29">
            <v>1.8</v>
          </cell>
          <cell r="R29">
            <v>0.4</v>
          </cell>
          <cell r="S29">
            <v>0</v>
          </cell>
          <cell r="T29">
            <v>-0.89</v>
          </cell>
          <cell r="U29">
            <v>0.89</v>
          </cell>
          <cell r="V29">
            <v>0.26</v>
          </cell>
          <cell r="W29">
            <v>92.8</v>
          </cell>
          <cell r="X29">
            <v>10.1</v>
          </cell>
          <cell r="Y29">
            <v>109.8</v>
          </cell>
          <cell r="Z29">
            <v>-0.3</v>
          </cell>
          <cell r="AA29">
            <v>111.2</v>
          </cell>
          <cell r="AB29">
            <v>-15</v>
          </cell>
          <cell r="AC29">
            <v>24.4</v>
          </cell>
          <cell r="AD29">
            <v>1335.3</v>
          </cell>
        </row>
        <row r="30">
          <cell r="B30" t="str">
            <v>プラスチック製品</v>
          </cell>
          <cell r="C30">
            <v>88</v>
          </cell>
          <cell r="D30">
            <v>-26.5</v>
          </cell>
          <cell r="E30">
            <v>96.8</v>
          </cell>
          <cell r="F30">
            <v>-26.6</v>
          </cell>
          <cell r="G30">
            <v>95.1</v>
          </cell>
          <cell r="H30">
            <v>-23.7</v>
          </cell>
          <cell r="I30">
            <v>90.2</v>
          </cell>
          <cell r="J30">
            <v>-12.8</v>
          </cell>
          <cell r="K30">
            <v>91.5</v>
          </cell>
          <cell r="L30">
            <v>-9.5</v>
          </cell>
          <cell r="M30">
            <v>70.5</v>
          </cell>
          <cell r="N30">
            <v>-48.9</v>
          </cell>
          <cell r="O30">
            <v>302.8</v>
          </cell>
          <cell r="P30">
            <v>2.7</v>
          </cell>
          <cell r="Q30">
            <v>38.4</v>
          </cell>
          <cell r="R30">
            <v>34.4</v>
          </cell>
          <cell r="S30">
            <v>0</v>
          </cell>
          <cell r="T30">
            <v>-0.4</v>
          </cell>
          <cell r="U30">
            <v>0.87</v>
          </cell>
          <cell r="V30">
            <v>0.47</v>
          </cell>
          <cell r="W30">
            <v>82.8</v>
          </cell>
          <cell r="X30">
            <v>-29.3</v>
          </cell>
          <cell r="Y30">
            <v>91.1</v>
          </cell>
          <cell r="Z30">
            <v>-29.3</v>
          </cell>
          <cell r="AA30">
            <v>119.2</v>
          </cell>
          <cell r="AB30">
            <v>-47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95.6</v>
          </cell>
          <cell r="D31">
            <v>1</v>
          </cell>
          <cell r="E31">
            <v>119.8</v>
          </cell>
          <cell r="F31">
            <v>3.5</v>
          </cell>
          <cell r="G31">
            <v>137.6</v>
          </cell>
          <cell r="H31">
            <v>24.6</v>
          </cell>
          <cell r="I31">
            <v>92.4</v>
          </cell>
          <cell r="J31">
            <v>-2</v>
          </cell>
          <cell r="K31">
            <v>86.1</v>
          </cell>
          <cell r="L31">
            <v>-3.8</v>
          </cell>
          <cell r="M31">
            <v>160.30000000000001</v>
          </cell>
          <cell r="N31">
            <v>10.1</v>
          </cell>
          <cell r="O31">
            <v>98.3</v>
          </cell>
          <cell r="P31">
            <v>-1.6</v>
          </cell>
          <cell r="Q31">
            <v>1.4</v>
          </cell>
          <cell r="R31">
            <v>-0.5</v>
          </cell>
          <cell r="S31">
            <v>0.05</v>
          </cell>
          <cell r="T31">
            <v>-0.39</v>
          </cell>
          <cell r="U31">
            <v>0.64</v>
          </cell>
          <cell r="V31">
            <v>0.25</v>
          </cell>
          <cell r="W31">
            <v>89.9</v>
          </cell>
          <cell r="X31">
            <v>-2.9</v>
          </cell>
          <cell r="Y31">
            <v>112.7</v>
          </cell>
          <cell r="Z31">
            <v>-0.4</v>
          </cell>
          <cell r="AA31">
            <v>17.600000000000001</v>
          </cell>
          <cell r="AB31">
            <v>-88</v>
          </cell>
          <cell r="AC31">
            <v>7.5</v>
          </cell>
          <cell r="AD31">
            <v>-47.2</v>
          </cell>
        </row>
        <row r="32">
          <cell r="B32" t="str">
            <v>窯業・土石製品</v>
          </cell>
          <cell r="C32">
            <v>103.6</v>
          </cell>
          <cell r="D32">
            <v>15.9</v>
          </cell>
          <cell r="E32">
            <v>93.2</v>
          </cell>
          <cell r="F32">
            <v>-5.7</v>
          </cell>
          <cell r="G32">
            <v>97.2</v>
          </cell>
          <cell r="H32">
            <v>-4</v>
          </cell>
          <cell r="I32">
            <v>84.1</v>
          </cell>
          <cell r="J32">
            <v>-5.2</v>
          </cell>
          <cell r="K32">
            <v>87.1</v>
          </cell>
          <cell r="L32">
            <v>-2.1</v>
          </cell>
          <cell r="M32">
            <v>42.9</v>
          </cell>
          <cell r="N32">
            <v>-49.4</v>
          </cell>
          <cell r="O32">
            <v>76.7</v>
          </cell>
          <cell r="P32">
            <v>-0.8</v>
          </cell>
          <cell r="Q32">
            <v>12.7</v>
          </cell>
          <cell r="R32">
            <v>-1</v>
          </cell>
          <cell r="S32">
            <v>0</v>
          </cell>
          <cell r="T32">
            <v>0</v>
          </cell>
          <cell r="U32">
            <v>0.54</v>
          </cell>
          <cell r="V32">
            <v>0.01</v>
          </cell>
          <cell r="W32">
            <v>97.5</v>
          </cell>
          <cell r="X32">
            <v>11.6</v>
          </cell>
          <cell r="Y32">
            <v>87.7</v>
          </cell>
          <cell r="Z32">
            <v>-9.1999999999999993</v>
          </cell>
          <cell r="AA32">
            <v>44.3</v>
          </cell>
          <cell r="AB32">
            <v>-36.299999999999997</v>
          </cell>
          <cell r="AC32">
            <v>106.5</v>
          </cell>
          <cell r="AD32">
            <v>316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85.5</v>
          </cell>
          <cell r="D35">
            <v>1.5</v>
          </cell>
          <cell r="E35">
            <v>95</v>
          </cell>
          <cell r="F35">
            <v>1.4</v>
          </cell>
          <cell r="G35">
            <v>94.3</v>
          </cell>
          <cell r="H35">
            <v>4.2</v>
          </cell>
          <cell r="I35">
            <v>90.4</v>
          </cell>
          <cell r="J35">
            <v>-4.9000000000000004</v>
          </cell>
          <cell r="K35">
            <v>90.8</v>
          </cell>
          <cell r="L35">
            <v>-2</v>
          </cell>
          <cell r="M35">
            <v>83.3</v>
          </cell>
          <cell r="N35">
            <v>-33.4</v>
          </cell>
          <cell r="O35">
            <v>157.30000000000001</v>
          </cell>
          <cell r="P35">
            <v>0.2</v>
          </cell>
          <cell r="Q35">
            <v>17.3</v>
          </cell>
          <cell r="R35">
            <v>0.5</v>
          </cell>
          <cell r="S35">
            <v>1.1000000000000001</v>
          </cell>
          <cell r="T35">
            <v>-0.95</v>
          </cell>
          <cell r="U35">
            <v>1.19</v>
          </cell>
          <cell r="V35">
            <v>-0.6</v>
          </cell>
          <cell r="W35">
            <v>80.400000000000006</v>
          </cell>
          <cell r="X35">
            <v>-2.2999999999999998</v>
          </cell>
          <cell r="Y35">
            <v>89.4</v>
          </cell>
          <cell r="Z35">
            <v>-2.4</v>
          </cell>
          <cell r="AA35">
            <v>108.2</v>
          </cell>
          <cell r="AB35">
            <v>-30.2</v>
          </cell>
          <cell r="AC35">
            <v>0.3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92.2</v>
          </cell>
          <cell r="D38">
            <v>-22.5</v>
          </cell>
          <cell r="E38">
            <v>112.3</v>
          </cell>
          <cell r="F38">
            <v>-1.1000000000000001</v>
          </cell>
          <cell r="G38">
            <v>110.2</v>
          </cell>
          <cell r="H38">
            <v>-0.1</v>
          </cell>
          <cell r="I38">
            <v>88.8</v>
          </cell>
          <cell r="J38">
            <v>-9.8000000000000007</v>
          </cell>
          <cell r="K38">
            <v>86.7</v>
          </cell>
          <cell r="L38">
            <v>-10.6</v>
          </cell>
          <cell r="M38">
            <v>124.7</v>
          </cell>
          <cell r="N38">
            <v>0</v>
          </cell>
          <cell r="O38">
            <v>209.9</v>
          </cell>
          <cell r="P38">
            <v>267.60000000000002</v>
          </cell>
          <cell r="Q38">
            <v>2.6</v>
          </cell>
          <cell r="R38">
            <v>-0.4</v>
          </cell>
          <cell r="S38">
            <v>0.28000000000000003</v>
          </cell>
          <cell r="T38">
            <v>0.28000000000000003</v>
          </cell>
          <cell r="U38">
            <v>0.39</v>
          </cell>
          <cell r="V38">
            <v>0.19</v>
          </cell>
          <cell r="W38">
            <v>86.7</v>
          </cell>
          <cell r="X38">
            <v>-25.5</v>
          </cell>
          <cell r="Y38">
            <v>105.6</v>
          </cell>
          <cell r="Z38">
            <v>-4.8</v>
          </cell>
          <cell r="AA38">
            <v>135.30000000000001</v>
          </cell>
          <cell r="AB38">
            <v>-9.5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73.5</v>
          </cell>
          <cell r="D39">
            <v>-13.2</v>
          </cell>
          <cell r="E39">
            <v>83.6</v>
          </cell>
          <cell r="F39">
            <v>-12.4</v>
          </cell>
          <cell r="G39">
            <v>83.3</v>
          </cell>
          <cell r="H39">
            <v>-10.199999999999999</v>
          </cell>
          <cell r="I39">
            <v>93.5</v>
          </cell>
          <cell r="J39">
            <v>-8.9</v>
          </cell>
          <cell r="K39">
            <v>94.4</v>
          </cell>
          <cell r="L39">
            <v>-6.6</v>
          </cell>
          <cell r="M39">
            <v>84</v>
          </cell>
          <cell r="N39">
            <v>-28.4</v>
          </cell>
          <cell r="O39">
            <v>75.5</v>
          </cell>
          <cell r="P39">
            <v>-3.1</v>
          </cell>
          <cell r="Q39">
            <v>6.1</v>
          </cell>
          <cell r="R39">
            <v>2.4</v>
          </cell>
          <cell r="S39">
            <v>0.21</v>
          </cell>
          <cell r="T39">
            <v>0.04</v>
          </cell>
          <cell r="U39">
            <v>0.98</v>
          </cell>
          <cell r="V39">
            <v>0.6</v>
          </cell>
          <cell r="W39">
            <v>69.099999999999994</v>
          </cell>
          <cell r="X39">
            <v>-16.5</v>
          </cell>
          <cell r="Y39">
            <v>78.599999999999994</v>
          </cell>
          <cell r="Z39">
            <v>-15.8</v>
          </cell>
          <cell r="AA39">
            <v>86.3</v>
          </cell>
          <cell r="AB39">
            <v>-25.7</v>
          </cell>
          <cell r="AC39">
            <v>1.4</v>
          </cell>
          <cell r="AD39">
            <v>-76.7</v>
          </cell>
        </row>
        <row r="40">
          <cell r="B40" t="str">
            <v>電気機械器具</v>
          </cell>
          <cell r="C40">
            <v>207.2</v>
          </cell>
          <cell r="D40">
            <v>17.399999999999999</v>
          </cell>
          <cell r="E40">
            <v>142.30000000000001</v>
          </cell>
          <cell r="F40">
            <v>-0.3</v>
          </cell>
          <cell r="G40">
            <v>142.19999999999999</v>
          </cell>
          <cell r="H40">
            <v>2.1</v>
          </cell>
          <cell r="I40">
            <v>96.8</v>
          </cell>
          <cell r="J40">
            <v>-10.199999999999999</v>
          </cell>
          <cell r="K40">
            <v>97.6</v>
          </cell>
          <cell r="L40">
            <v>-5.2</v>
          </cell>
          <cell r="M40">
            <v>82.9</v>
          </cell>
          <cell r="N40">
            <v>-59.7</v>
          </cell>
          <cell r="O40">
            <v>89.6</v>
          </cell>
          <cell r="P40">
            <v>-0.9</v>
          </cell>
          <cell r="Q40">
            <v>3.6</v>
          </cell>
          <cell r="R40">
            <v>-0.9</v>
          </cell>
          <cell r="S40">
            <v>0.39</v>
          </cell>
          <cell r="T40">
            <v>-0.1</v>
          </cell>
          <cell r="U40">
            <v>0.79</v>
          </cell>
          <cell r="V40">
            <v>0.4</v>
          </cell>
          <cell r="W40">
            <v>194.9</v>
          </cell>
          <cell r="X40">
            <v>13</v>
          </cell>
          <cell r="Y40">
            <v>133.9</v>
          </cell>
          <cell r="Z40">
            <v>-4</v>
          </cell>
          <cell r="AA40">
            <v>146.4</v>
          </cell>
          <cell r="AB40">
            <v>-40</v>
          </cell>
          <cell r="AC40">
            <v>242.9</v>
          </cell>
          <cell r="AD40">
            <v>62.5</v>
          </cell>
        </row>
        <row r="41">
          <cell r="B41" t="str">
            <v>情報通信機械器具</v>
          </cell>
          <cell r="C41">
            <v>90.2</v>
          </cell>
          <cell r="D41">
            <v>1</v>
          </cell>
          <cell r="E41">
            <v>102.1</v>
          </cell>
          <cell r="F41">
            <v>3.2</v>
          </cell>
          <cell r="G41">
            <v>99.6</v>
          </cell>
          <cell r="H41">
            <v>6.3</v>
          </cell>
          <cell r="I41">
            <v>104.3</v>
          </cell>
          <cell r="J41">
            <v>2.2999999999999998</v>
          </cell>
          <cell r="K41">
            <v>105.4</v>
          </cell>
          <cell r="L41">
            <v>4.8</v>
          </cell>
          <cell r="M41">
            <v>84</v>
          </cell>
          <cell r="N41">
            <v>-34</v>
          </cell>
          <cell r="O41">
            <v>15.8</v>
          </cell>
          <cell r="P41">
            <v>-11.7</v>
          </cell>
          <cell r="Q41">
            <v>5.9</v>
          </cell>
          <cell r="R41">
            <v>-2.2000000000000002</v>
          </cell>
          <cell r="S41">
            <v>6.67</v>
          </cell>
          <cell r="T41">
            <v>4.43</v>
          </cell>
          <cell r="U41">
            <v>7.5</v>
          </cell>
          <cell r="V41">
            <v>6.01</v>
          </cell>
          <cell r="W41">
            <v>84.9</v>
          </cell>
          <cell r="X41">
            <v>-2.7</v>
          </cell>
          <cell r="Y41">
            <v>96</v>
          </cell>
          <cell r="Z41">
            <v>-0.7</v>
          </cell>
          <cell r="AA41">
            <v>154.69999999999999</v>
          </cell>
          <cell r="AB41">
            <v>-25</v>
          </cell>
          <cell r="AC41">
            <v>3.7</v>
          </cell>
          <cell r="AD41">
            <v>-81.599999999999994</v>
          </cell>
        </row>
        <row r="42">
          <cell r="B42" t="str">
            <v>輸送用機械器具</v>
          </cell>
          <cell r="C42">
            <v>98</v>
          </cell>
          <cell r="D42">
            <v>14.2</v>
          </cell>
          <cell r="E42">
            <v>126.3</v>
          </cell>
          <cell r="F42">
            <v>14.1</v>
          </cell>
          <cell r="G42">
            <v>120.9</v>
          </cell>
          <cell r="H42">
            <v>8</v>
          </cell>
          <cell r="I42">
            <v>103.1</v>
          </cell>
          <cell r="J42">
            <v>15.8</v>
          </cell>
          <cell r="K42">
            <v>94.6</v>
          </cell>
          <cell r="L42">
            <v>4.2</v>
          </cell>
          <cell r="M42">
            <v>211.9</v>
          </cell>
          <cell r="N42">
            <v>225.5</v>
          </cell>
          <cell r="O42">
            <v>73.099999999999994</v>
          </cell>
          <cell r="P42">
            <v>-3.4</v>
          </cell>
          <cell r="Q42">
            <v>0.6</v>
          </cell>
          <cell r="R42">
            <v>-1.2</v>
          </cell>
          <cell r="S42">
            <v>0.61</v>
          </cell>
          <cell r="T42">
            <v>0.52</v>
          </cell>
          <cell r="U42">
            <v>1.4</v>
          </cell>
          <cell r="V42">
            <v>0.9</v>
          </cell>
          <cell r="W42">
            <v>92.2</v>
          </cell>
          <cell r="X42">
            <v>9.9</v>
          </cell>
          <cell r="Y42">
            <v>118.8</v>
          </cell>
          <cell r="Z42">
            <v>9.8000000000000007</v>
          </cell>
          <cell r="AA42">
            <v>211.2</v>
          </cell>
          <cell r="AB42">
            <v>129.6</v>
          </cell>
          <cell r="AC42">
            <v>0.2</v>
          </cell>
          <cell r="AD42">
            <v>0</v>
          </cell>
        </row>
        <row r="43">
          <cell r="B43" t="str">
            <v>その他の製造業</v>
          </cell>
          <cell r="C43">
            <v>112.6</v>
          </cell>
          <cell r="D43">
            <v>13.1</v>
          </cell>
          <cell r="E43">
            <v>130.69999999999999</v>
          </cell>
          <cell r="F43">
            <v>13.1</v>
          </cell>
          <cell r="G43">
            <v>126.1</v>
          </cell>
          <cell r="H43">
            <v>12.1</v>
          </cell>
          <cell r="I43">
            <v>109.1</v>
          </cell>
          <cell r="J43">
            <v>12</v>
          </cell>
          <cell r="K43">
            <v>101.5</v>
          </cell>
          <cell r="L43">
            <v>9.3000000000000007</v>
          </cell>
          <cell r="M43">
            <v>212.5</v>
          </cell>
          <cell r="N43">
            <v>33.9</v>
          </cell>
          <cell r="O43">
            <v>87.9</v>
          </cell>
          <cell r="P43">
            <v>0.2</v>
          </cell>
          <cell r="Q43">
            <v>5.4</v>
          </cell>
          <cell r="R43">
            <v>-8.6</v>
          </cell>
          <cell r="S43">
            <v>0.4</v>
          </cell>
          <cell r="T43">
            <v>0.4</v>
          </cell>
          <cell r="U43">
            <v>0.6</v>
          </cell>
          <cell r="V43">
            <v>0</v>
          </cell>
          <cell r="W43">
            <v>105.9</v>
          </cell>
          <cell r="X43">
            <v>8.6999999999999993</v>
          </cell>
          <cell r="Y43">
            <v>123</v>
          </cell>
          <cell r="Z43">
            <v>8.8000000000000007</v>
          </cell>
          <cell r="AA43">
            <v>194</v>
          </cell>
          <cell r="AB43">
            <v>22.2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114.8</v>
          </cell>
          <cell r="D44">
            <v>1</v>
          </cell>
          <cell r="E44">
            <v>103</v>
          </cell>
          <cell r="F44">
            <v>12</v>
          </cell>
          <cell r="G44">
            <v>102.9</v>
          </cell>
          <cell r="H44">
            <v>16.3</v>
          </cell>
          <cell r="I44">
            <v>97.1</v>
          </cell>
          <cell r="J44">
            <v>-1.7</v>
          </cell>
          <cell r="K44">
            <v>97.9</v>
          </cell>
          <cell r="L44">
            <v>-1.1000000000000001</v>
          </cell>
          <cell r="M44">
            <v>87.4</v>
          </cell>
          <cell r="N44">
            <v>-9.8000000000000007</v>
          </cell>
          <cell r="O44">
            <v>141.6</v>
          </cell>
          <cell r="P44">
            <v>1.2</v>
          </cell>
          <cell r="Q44">
            <v>0.9</v>
          </cell>
          <cell r="R44">
            <v>-0.9</v>
          </cell>
          <cell r="S44">
            <v>0</v>
          </cell>
          <cell r="T44">
            <v>-0.28999999999999998</v>
          </cell>
          <cell r="U44">
            <v>0.92</v>
          </cell>
          <cell r="V44">
            <v>0.04</v>
          </cell>
          <cell r="W44">
            <v>108</v>
          </cell>
          <cell r="X44">
            <v>-2.8</v>
          </cell>
          <cell r="Y44">
            <v>96.9</v>
          </cell>
          <cell r="Z44">
            <v>7.8</v>
          </cell>
          <cell r="AA44">
            <v>104.4</v>
          </cell>
          <cell r="AB44">
            <v>-19.899999999999999</v>
          </cell>
          <cell r="AC44">
            <v>160.19999999999999</v>
          </cell>
          <cell r="AD44">
            <v>-22.3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91</v>
          </cell>
          <cell r="D47">
            <v>5.7</v>
          </cell>
          <cell r="E47">
            <v>113.7</v>
          </cell>
          <cell r="F47">
            <v>7.1</v>
          </cell>
          <cell r="G47">
            <v>118.6</v>
          </cell>
          <cell r="H47">
            <v>12.4</v>
          </cell>
          <cell r="I47">
            <v>102.7</v>
          </cell>
          <cell r="J47">
            <v>1.2</v>
          </cell>
          <cell r="K47">
            <v>101.9</v>
          </cell>
          <cell r="L47">
            <v>2.5</v>
          </cell>
          <cell r="M47">
            <v>122.4</v>
          </cell>
          <cell r="N47">
            <v>-18</v>
          </cell>
          <cell r="O47">
            <v>99.5</v>
          </cell>
          <cell r="P47">
            <v>0</v>
          </cell>
          <cell r="Q47">
            <v>23.6</v>
          </cell>
          <cell r="R47">
            <v>6.1</v>
          </cell>
          <cell r="S47">
            <v>1.3</v>
          </cell>
          <cell r="T47">
            <v>1.03</v>
          </cell>
          <cell r="U47">
            <v>0.37</v>
          </cell>
          <cell r="V47">
            <v>-1.51</v>
          </cell>
          <cell r="W47">
            <v>85.6</v>
          </cell>
          <cell r="X47">
            <v>1.7</v>
          </cell>
          <cell r="Y47">
            <v>107</v>
          </cell>
          <cell r="Z47">
            <v>3.1</v>
          </cell>
          <cell r="AA47">
            <v>38.200000000000003</v>
          </cell>
          <cell r="AB47">
            <v>-67.400000000000006</v>
          </cell>
          <cell r="AC47">
            <v>1.7</v>
          </cell>
          <cell r="AD47">
            <v>-63.8</v>
          </cell>
        </row>
        <row r="48">
          <cell r="B48" t="str">
            <v>小売業</v>
          </cell>
          <cell r="C48">
            <v>77.400000000000006</v>
          </cell>
          <cell r="D48">
            <v>-5.3</v>
          </cell>
          <cell r="E48">
            <v>84.3</v>
          </cell>
          <cell r="F48">
            <v>-1.5</v>
          </cell>
          <cell r="G48">
            <v>83.7</v>
          </cell>
          <cell r="H48">
            <v>-0.4</v>
          </cell>
          <cell r="I48">
            <v>90.6</v>
          </cell>
          <cell r="J48">
            <v>-4.3</v>
          </cell>
          <cell r="K48">
            <v>88.2</v>
          </cell>
          <cell r="L48">
            <v>-3.5</v>
          </cell>
          <cell r="M48">
            <v>144.6</v>
          </cell>
          <cell r="N48">
            <v>-13.9</v>
          </cell>
          <cell r="O48">
            <v>109.1</v>
          </cell>
          <cell r="P48">
            <v>-1.7</v>
          </cell>
          <cell r="Q48">
            <v>72.099999999999994</v>
          </cell>
          <cell r="R48">
            <v>6.4</v>
          </cell>
          <cell r="S48">
            <v>3.39</v>
          </cell>
          <cell r="T48">
            <v>1.1599999999999999</v>
          </cell>
          <cell r="U48">
            <v>1.58</v>
          </cell>
          <cell r="V48">
            <v>0.4</v>
          </cell>
          <cell r="W48">
            <v>72.8</v>
          </cell>
          <cell r="X48">
            <v>-8.9</v>
          </cell>
          <cell r="Y48">
            <v>79.3</v>
          </cell>
          <cell r="Z48">
            <v>-5.3</v>
          </cell>
          <cell r="AA48">
            <v>96</v>
          </cell>
          <cell r="AB48">
            <v>-17.8</v>
          </cell>
          <cell r="AC48">
            <v>15.1</v>
          </cell>
          <cell r="AD48">
            <v>-67.7</v>
          </cell>
        </row>
        <row r="49">
          <cell r="B49" t="str">
            <v>宿泊業</v>
          </cell>
          <cell r="C49">
            <v>98.8</v>
          </cell>
          <cell r="D49">
            <v>-13.4</v>
          </cell>
          <cell r="E49">
            <v>105.2</v>
          </cell>
          <cell r="F49">
            <v>-3.5</v>
          </cell>
          <cell r="G49">
            <v>106.4</v>
          </cell>
          <cell r="H49">
            <v>-4.7</v>
          </cell>
          <cell r="I49">
            <v>115.3</v>
          </cell>
          <cell r="J49">
            <v>-4.9000000000000004</v>
          </cell>
          <cell r="K49">
            <v>113</v>
          </cell>
          <cell r="L49">
            <v>-5.2</v>
          </cell>
          <cell r="M49">
            <v>160.69999999999999</v>
          </cell>
          <cell r="N49">
            <v>-1.1000000000000001</v>
          </cell>
          <cell r="O49">
            <v>68.2</v>
          </cell>
          <cell r="P49">
            <v>4.5999999999999996</v>
          </cell>
          <cell r="Q49">
            <v>60.8</v>
          </cell>
          <cell r="R49">
            <v>5.5</v>
          </cell>
          <cell r="S49">
            <v>4.75</v>
          </cell>
          <cell r="T49">
            <v>1.21</v>
          </cell>
          <cell r="U49">
            <v>0.99</v>
          </cell>
          <cell r="V49">
            <v>-1.97</v>
          </cell>
          <cell r="W49">
            <v>92.9</v>
          </cell>
          <cell r="X49">
            <v>-16.7</v>
          </cell>
          <cell r="Y49">
            <v>99</v>
          </cell>
          <cell r="Z49">
            <v>-7</v>
          </cell>
          <cell r="AA49">
            <v>83.2</v>
          </cell>
          <cell r="AB49">
            <v>31.4</v>
          </cell>
          <cell r="AC49">
            <v>0</v>
          </cell>
          <cell r="AD49">
            <v>-100</v>
          </cell>
        </row>
        <row r="50">
          <cell r="B50" t="str">
            <v>Ｍ一括分</v>
          </cell>
          <cell r="C50">
            <v>106</v>
          </cell>
          <cell r="D50">
            <v>1.3</v>
          </cell>
          <cell r="E50">
            <v>99.5</v>
          </cell>
          <cell r="F50">
            <v>1.1000000000000001</v>
          </cell>
          <cell r="G50">
            <v>98.5</v>
          </cell>
          <cell r="H50">
            <v>1.9</v>
          </cell>
          <cell r="I50">
            <v>91.2</v>
          </cell>
          <cell r="J50">
            <v>-1</v>
          </cell>
          <cell r="K50">
            <v>90.3</v>
          </cell>
          <cell r="L50">
            <v>0.4</v>
          </cell>
          <cell r="M50">
            <v>114.8</v>
          </cell>
          <cell r="N50">
            <v>-27.9</v>
          </cell>
          <cell r="O50">
            <v>105.9</v>
          </cell>
          <cell r="P50">
            <v>1.3</v>
          </cell>
          <cell r="Q50">
            <v>92.6</v>
          </cell>
          <cell r="R50">
            <v>-3.1</v>
          </cell>
          <cell r="S50">
            <v>2.91</v>
          </cell>
          <cell r="T50">
            <v>0.81</v>
          </cell>
          <cell r="U50">
            <v>2.91</v>
          </cell>
          <cell r="V50">
            <v>-0.18</v>
          </cell>
          <cell r="W50">
            <v>99.7</v>
          </cell>
          <cell r="X50">
            <v>-2.4</v>
          </cell>
          <cell r="Y50">
            <v>93.6</v>
          </cell>
          <cell r="Z50">
            <v>-2.7</v>
          </cell>
          <cell r="AA50">
            <v>123.7</v>
          </cell>
          <cell r="AB50">
            <v>-9.1999999999999993</v>
          </cell>
          <cell r="AC50">
            <v>268.39999999999998</v>
          </cell>
          <cell r="AD50">
            <v>3.2</v>
          </cell>
        </row>
        <row r="51">
          <cell r="B51" t="str">
            <v>医療業</v>
          </cell>
          <cell r="C51">
            <v>84.4</v>
          </cell>
          <cell r="D51">
            <v>-1.4</v>
          </cell>
          <cell r="E51">
            <v>94.8</v>
          </cell>
          <cell r="F51">
            <v>-1</v>
          </cell>
          <cell r="G51">
            <v>92.1</v>
          </cell>
          <cell r="H51">
            <v>5.7</v>
          </cell>
          <cell r="I51">
            <v>96.1</v>
          </cell>
          <cell r="J51">
            <v>-1.1000000000000001</v>
          </cell>
          <cell r="K51">
            <v>95.8</v>
          </cell>
          <cell r="L51">
            <v>0.4</v>
          </cell>
          <cell r="M51">
            <v>106.3</v>
          </cell>
          <cell r="N51">
            <v>-29.1</v>
          </cell>
          <cell r="O51">
            <v>96</v>
          </cell>
          <cell r="P51">
            <v>-2.6</v>
          </cell>
          <cell r="Q51">
            <v>20.5</v>
          </cell>
          <cell r="R51">
            <v>-3.9</v>
          </cell>
          <cell r="S51">
            <v>0.72</v>
          </cell>
          <cell r="T51">
            <v>-0.74</v>
          </cell>
          <cell r="U51">
            <v>1.71</v>
          </cell>
          <cell r="V51">
            <v>1.02</v>
          </cell>
          <cell r="W51">
            <v>79.400000000000006</v>
          </cell>
          <cell r="X51">
            <v>-5.0999999999999996</v>
          </cell>
          <cell r="Y51">
            <v>89.2</v>
          </cell>
          <cell r="Z51">
            <v>-4.7</v>
          </cell>
          <cell r="AA51">
            <v>176.6</v>
          </cell>
          <cell r="AB51">
            <v>-51.3</v>
          </cell>
          <cell r="AC51">
            <v>14.4</v>
          </cell>
          <cell r="AD51">
            <v>-4</v>
          </cell>
        </row>
        <row r="52">
          <cell r="B52" t="str">
            <v>Ｐ一括分</v>
          </cell>
          <cell r="C52">
            <v>75</v>
          </cell>
          <cell r="D52">
            <v>-16.100000000000001</v>
          </cell>
          <cell r="E52">
            <v>94.2</v>
          </cell>
          <cell r="F52">
            <v>-16</v>
          </cell>
          <cell r="G52">
            <v>94.9</v>
          </cell>
          <cell r="H52">
            <v>-13.3</v>
          </cell>
          <cell r="I52">
            <v>96.1</v>
          </cell>
          <cell r="J52">
            <v>0.4</v>
          </cell>
          <cell r="K52">
            <v>96.8</v>
          </cell>
          <cell r="L52">
            <v>1.6</v>
          </cell>
          <cell r="M52">
            <v>76.599999999999994</v>
          </cell>
          <cell r="N52">
            <v>-28</v>
          </cell>
          <cell r="O52">
            <v>102.9</v>
          </cell>
          <cell r="P52">
            <v>-1.7</v>
          </cell>
          <cell r="Q52">
            <v>27.7</v>
          </cell>
          <cell r="R52">
            <v>9.9</v>
          </cell>
          <cell r="S52">
            <v>0.86</v>
          </cell>
          <cell r="T52">
            <v>-0.04</v>
          </cell>
          <cell r="U52">
            <v>1.71</v>
          </cell>
          <cell r="V52">
            <v>-0.42</v>
          </cell>
          <cell r="W52">
            <v>70.599999999999994</v>
          </cell>
          <cell r="X52">
            <v>-19.2</v>
          </cell>
          <cell r="Y52">
            <v>88.6</v>
          </cell>
          <cell r="Z52">
            <v>-19.2</v>
          </cell>
          <cell r="AA52">
            <v>76.900000000000006</v>
          </cell>
          <cell r="AB52">
            <v>-55.2</v>
          </cell>
          <cell r="AC52">
            <v>0</v>
          </cell>
          <cell r="AD52">
            <v>-100</v>
          </cell>
        </row>
        <row r="53">
          <cell r="B53" t="str">
            <v>職業紹介・派遣業</v>
          </cell>
          <cell r="C53">
            <v>104.7</v>
          </cell>
          <cell r="D53">
            <v>4.0999999999999996</v>
          </cell>
          <cell r="E53">
            <v>106.7</v>
          </cell>
          <cell r="F53">
            <v>5.3</v>
          </cell>
          <cell r="G53">
            <v>107.1</v>
          </cell>
          <cell r="H53">
            <v>4</v>
          </cell>
          <cell r="I53">
            <v>104.4</v>
          </cell>
          <cell r="J53">
            <v>6.9</v>
          </cell>
          <cell r="K53">
            <v>104.9</v>
          </cell>
          <cell r="L53">
            <v>6.1</v>
          </cell>
          <cell r="M53">
            <v>96.1</v>
          </cell>
          <cell r="N53">
            <v>23.4</v>
          </cell>
          <cell r="O53">
            <v>120.8</v>
          </cell>
          <cell r="P53">
            <v>-5.0999999999999996</v>
          </cell>
          <cell r="Q53">
            <v>20.9</v>
          </cell>
          <cell r="R53">
            <v>-0.5</v>
          </cell>
          <cell r="S53">
            <v>9.6199999999999992</v>
          </cell>
          <cell r="T53">
            <v>0.47</v>
          </cell>
          <cell r="U53">
            <v>6.36</v>
          </cell>
          <cell r="V53">
            <v>-0.52</v>
          </cell>
          <cell r="W53">
            <v>98.5</v>
          </cell>
          <cell r="X53">
            <v>0.2</v>
          </cell>
          <cell r="Y53">
            <v>100.4</v>
          </cell>
          <cell r="Z53">
            <v>1.4</v>
          </cell>
          <cell r="AA53">
            <v>102.3</v>
          </cell>
          <cell r="AB53">
            <v>24.8</v>
          </cell>
          <cell r="AC53">
            <v>27.2</v>
          </cell>
          <cell r="AD53">
            <v>-63.2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94.9</v>
          </cell>
          <cell r="D55">
            <v>-2</v>
          </cell>
          <cell r="E55">
            <v>102.4</v>
          </cell>
          <cell r="F55">
            <v>-1.8</v>
          </cell>
          <cell r="G55">
            <v>102.1</v>
          </cell>
          <cell r="H55">
            <v>-1.4</v>
          </cell>
          <cell r="I55">
            <v>101.3</v>
          </cell>
          <cell r="J55">
            <v>-0.8</v>
          </cell>
          <cell r="K55">
            <v>100.9</v>
          </cell>
          <cell r="L55">
            <v>-0.7</v>
          </cell>
          <cell r="M55">
            <v>107.5</v>
          </cell>
          <cell r="N55">
            <v>-2.2999999999999998</v>
          </cell>
          <cell r="O55">
            <v>92.8</v>
          </cell>
          <cell r="P55">
            <v>-1.9</v>
          </cell>
          <cell r="Q55">
            <v>32.799999999999997</v>
          </cell>
          <cell r="R55">
            <v>2.2999999999999998</v>
          </cell>
          <cell r="S55">
            <v>1.27</v>
          </cell>
          <cell r="T55">
            <v>-0.32</v>
          </cell>
          <cell r="U55">
            <v>4.25</v>
          </cell>
          <cell r="V55">
            <v>1.37</v>
          </cell>
          <cell r="W55">
            <v>89.3</v>
          </cell>
          <cell r="X55">
            <v>-5.6</v>
          </cell>
          <cell r="Y55">
            <v>96.3</v>
          </cell>
          <cell r="Z55">
            <v>-5.6</v>
          </cell>
          <cell r="AA55">
            <v>106.3</v>
          </cell>
          <cell r="AB55">
            <v>-6.4</v>
          </cell>
          <cell r="AC55">
            <v>42.8</v>
          </cell>
          <cell r="AD55">
            <v>-4.3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90.1</v>
          </cell>
          <cell r="D198">
            <v>-1.7</v>
          </cell>
          <cell r="E198">
            <v>102.8</v>
          </cell>
          <cell r="F198">
            <v>-1.7</v>
          </cell>
          <cell r="G198">
            <v>102.7</v>
          </cell>
          <cell r="H198">
            <v>0.2</v>
          </cell>
          <cell r="I198">
            <v>96.4</v>
          </cell>
          <cell r="J198">
            <v>-0.8</v>
          </cell>
          <cell r="K198">
            <v>95.4</v>
          </cell>
          <cell r="L198">
            <v>0</v>
          </cell>
          <cell r="M198">
            <v>109.8</v>
          </cell>
          <cell r="N198">
            <v>-9.6</v>
          </cell>
          <cell r="O198">
            <v>93.2</v>
          </cell>
          <cell r="P198">
            <v>-2.9</v>
          </cell>
          <cell r="Q198" t="str">
            <v>-</v>
          </cell>
          <cell r="R198" t="str">
            <v>-</v>
          </cell>
          <cell r="S198">
            <v>1.1100000000000001</v>
          </cell>
          <cell r="T198">
            <v>0.18</v>
          </cell>
          <cell r="U198">
            <v>1.1299999999999999</v>
          </cell>
          <cell r="V198">
            <v>0.08</v>
          </cell>
          <cell r="W198">
            <v>84.8</v>
          </cell>
          <cell r="X198">
            <v>-5.4</v>
          </cell>
          <cell r="Y198">
            <v>96.7</v>
          </cell>
          <cell r="Z198">
            <v>-5.4</v>
          </cell>
          <cell r="AA198">
            <v>103.6</v>
          </cell>
          <cell r="AB198">
            <v>-22.4</v>
          </cell>
          <cell r="AC198">
            <v>31.8</v>
          </cell>
          <cell r="AD198">
            <v>-2.5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84.1</v>
          </cell>
          <cell r="D200">
            <v>5.7</v>
          </cell>
          <cell r="E200">
            <v>78</v>
          </cell>
          <cell r="F200">
            <v>-7.7</v>
          </cell>
          <cell r="G200">
            <v>81.2</v>
          </cell>
          <cell r="H200">
            <v>-3.8</v>
          </cell>
          <cell r="I200">
            <v>96.9</v>
          </cell>
          <cell r="J200">
            <v>-3.5</v>
          </cell>
          <cell r="K200">
            <v>99.3</v>
          </cell>
          <cell r="L200">
            <v>-1.5</v>
          </cell>
          <cell r="M200">
            <v>70.2</v>
          </cell>
          <cell r="N200">
            <v>-26.6</v>
          </cell>
          <cell r="O200">
            <v>87.6</v>
          </cell>
          <cell r="P200">
            <v>7.1</v>
          </cell>
          <cell r="Q200" t="str">
            <v>-</v>
          </cell>
          <cell r="R200" t="str">
            <v>-</v>
          </cell>
          <cell r="S200">
            <v>1.1299999999999999</v>
          </cell>
          <cell r="T200">
            <v>1.06</v>
          </cell>
          <cell r="U200">
            <v>0.2</v>
          </cell>
          <cell r="V200">
            <v>-0.11</v>
          </cell>
          <cell r="W200">
            <v>79.099999999999994</v>
          </cell>
          <cell r="X200">
            <v>1.7</v>
          </cell>
          <cell r="Y200">
            <v>73.400000000000006</v>
          </cell>
          <cell r="Z200">
            <v>-11.1</v>
          </cell>
          <cell r="AA200">
            <v>37.700000000000003</v>
          </cell>
          <cell r="AB200">
            <v>-56</v>
          </cell>
          <cell r="AC200">
            <v>89</v>
          </cell>
          <cell r="AD200">
            <v>74.900000000000006</v>
          </cell>
        </row>
        <row r="201">
          <cell r="B201" t="str">
            <v>製造業</v>
          </cell>
          <cell r="C201">
            <v>99.7</v>
          </cell>
          <cell r="D201">
            <v>-0.7</v>
          </cell>
          <cell r="E201">
            <v>108.2</v>
          </cell>
          <cell r="F201">
            <v>-2.2999999999999998</v>
          </cell>
          <cell r="G201">
            <v>108</v>
          </cell>
          <cell r="H201">
            <v>-0.5</v>
          </cell>
          <cell r="I201">
            <v>94.5</v>
          </cell>
          <cell r="J201">
            <v>-0.7</v>
          </cell>
          <cell r="K201">
            <v>93.6</v>
          </cell>
          <cell r="L201">
            <v>-0.4</v>
          </cell>
          <cell r="M201">
            <v>104.5</v>
          </cell>
          <cell r="N201">
            <v>-4.0999999999999996</v>
          </cell>
          <cell r="O201">
            <v>93</v>
          </cell>
          <cell r="P201">
            <v>2.4</v>
          </cell>
          <cell r="Q201" t="str">
            <v>-</v>
          </cell>
          <cell r="R201" t="str">
            <v>-</v>
          </cell>
          <cell r="S201">
            <v>0.6</v>
          </cell>
          <cell r="T201">
            <v>-0.03</v>
          </cell>
          <cell r="U201">
            <v>0.93</v>
          </cell>
          <cell r="V201">
            <v>0.3</v>
          </cell>
          <cell r="W201">
            <v>93.8</v>
          </cell>
          <cell r="X201">
            <v>-4.4000000000000004</v>
          </cell>
          <cell r="Y201">
            <v>101.8</v>
          </cell>
          <cell r="Z201">
            <v>-6</v>
          </cell>
          <cell r="AA201">
            <v>109.2</v>
          </cell>
          <cell r="AB201">
            <v>-18.3</v>
          </cell>
          <cell r="AC201">
            <v>60.7</v>
          </cell>
          <cell r="AD201">
            <v>15.4</v>
          </cell>
        </row>
        <row r="202">
          <cell r="B202" t="str">
            <v>電気・ガス・熱供給・水道業</v>
          </cell>
          <cell r="C202">
            <v>108.8</v>
          </cell>
          <cell r="D202">
            <v>25.3</v>
          </cell>
          <cell r="E202">
            <v>137.9</v>
          </cell>
          <cell r="F202">
            <v>25.4</v>
          </cell>
          <cell r="G202">
            <v>112</v>
          </cell>
          <cell r="H202">
            <v>1.8</v>
          </cell>
          <cell r="I202">
            <v>121.2</v>
          </cell>
          <cell r="J202">
            <v>30.2</v>
          </cell>
          <cell r="K202">
            <v>106.1</v>
          </cell>
          <cell r="L202">
            <v>10.8</v>
          </cell>
          <cell r="M202">
            <v>315.60000000000002</v>
          </cell>
          <cell r="N202">
            <v>446</v>
          </cell>
          <cell r="O202">
            <v>107.3</v>
          </cell>
          <cell r="P202">
            <v>3.8</v>
          </cell>
          <cell r="Q202" t="str">
            <v>-</v>
          </cell>
          <cell r="R202" t="str">
            <v>-</v>
          </cell>
          <cell r="S202">
            <v>9.17</v>
          </cell>
          <cell r="T202">
            <v>8.35</v>
          </cell>
          <cell r="U202">
            <v>7.64</v>
          </cell>
          <cell r="V202">
            <v>5.73</v>
          </cell>
          <cell r="W202">
            <v>102.4</v>
          </cell>
          <cell r="X202">
            <v>20.8</v>
          </cell>
          <cell r="Y202">
            <v>129.69999999999999</v>
          </cell>
          <cell r="Z202">
            <v>20.7</v>
          </cell>
          <cell r="AA202">
            <v>452.5</v>
          </cell>
          <cell r="AB202">
            <v>308.8</v>
          </cell>
          <cell r="AC202">
            <v>0</v>
          </cell>
          <cell r="AD202">
            <v>0</v>
          </cell>
        </row>
        <row r="203">
          <cell r="B203" t="str">
            <v>情報通信業</v>
          </cell>
          <cell r="C203">
            <v>107.7</v>
          </cell>
          <cell r="D203">
            <v>-5.3</v>
          </cell>
          <cell r="E203">
            <v>137</v>
          </cell>
          <cell r="F203">
            <v>-5.2</v>
          </cell>
          <cell r="G203">
            <v>131.69999999999999</v>
          </cell>
          <cell r="H203">
            <v>-3.9</v>
          </cell>
          <cell r="I203">
            <v>98.8</v>
          </cell>
          <cell r="J203">
            <v>2.8</v>
          </cell>
          <cell r="K203">
            <v>97.7</v>
          </cell>
          <cell r="L203">
            <v>1.3</v>
          </cell>
          <cell r="M203">
            <v>112.9</v>
          </cell>
          <cell r="N203">
            <v>21.3</v>
          </cell>
          <cell r="O203">
            <v>121.4</v>
          </cell>
          <cell r="P203">
            <v>-1.1000000000000001</v>
          </cell>
          <cell r="Q203" t="str">
            <v>-</v>
          </cell>
          <cell r="R203" t="str">
            <v>-</v>
          </cell>
          <cell r="S203">
            <v>1.06</v>
          </cell>
          <cell r="T203">
            <v>1.06</v>
          </cell>
          <cell r="U203">
            <v>2.96</v>
          </cell>
          <cell r="V203">
            <v>0.32</v>
          </cell>
          <cell r="W203">
            <v>101.3</v>
          </cell>
          <cell r="X203">
            <v>-8.8000000000000007</v>
          </cell>
          <cell r="Y203">
            <v>128.9</v>
          </cell>
          <cell r="Z203">
            <v>-8.8000000000000007</v>
          </cell>
          <cell r="AA203">
            <v>219.3</v>
          </cell>
          <cell r="AB203">
            <v>-16</v>
          </cell>
          <cell r="AC203">
            <v>0.3</v>
          </cell>
          <cell r="AD203">
            <v>-50</v>
          </cell>
        </row>
        <row r="204">
          <cell r="B204" t="str">
            <v>運輸業，郵便業</v>
          </cell>
          <cell r="C204">
            <v>76.099999999999994</v>
          </cell>
          <cell r="D204">
            <v>-19.399999999999999</v>
          </cell>
          <cell r="E204">
            <v>85.2</v>
          </cell>
          <cell r="F204">
            <v>-8.6999999999999993</v>
          </cell>
          <cell r="G204">
            <v>91.6</v>
          </cell>
          <cell r="H204">
            <v>-4.2</v>
          </cell>
          <cell r="I204">
            <v>89.5</v>
          </cell>
          <cell r="J204">
            <v>-8.6999999999999993</v>
          </cell>
          <cell r="K204">
            <v>94.9</v>
          </cell>
          <cell r="L204">
            <v>-4.0999999999999996</v>
          </cell>
          <cell r="M204">
            <v>66.7</v>
          </cell>
          <cell r="N204">
            <v>-28.6</v>
          </cell>
          <cell r="O204">
            <v>105.6</v>
          </cell>
          <cell r="P204">
            <v>-15.5</v>
          </cell>
          <cell r="Q204" t="str">
            <v>-</v>
          </cell>
          <cell r="R204" t="str">
            <v>-</v>
          </cell>
          <cell r="S204">
            <v>0.73</v>
          </cell>
          <cell r="T204">
            <v>0.37</v>
          </cell>
          <cell r="U204">
            <v>1.1599999999999999</v>
          </cell>
          <cell r="V204">
            <v>0.41</v>
          </cell>
          <cell r="W204">
            <v>71.599999999999994</v>
          </cell>
          <cell r="X204">
            <v>-22.4</v>
          </cell>
          <cell r="Y204">
            <v>80.2</v>
          </cell>
          <cell r="Z204">
            <v>-12.1</v>
          </cell>
          <cell r="AA204">
            <v>58</v>
          </cell>
          <cell r="AB204">
            <v>-31</v>
          </cell>
          <cell r="AC204">
            <v>13.3</v>
          </cell>
          <cell r="AD204">
            <v>-84.3</v>
          </cell>
        </row>
        <row r="205">
          <cell r="B205" t="str">
            <v>卸売業，小売業</v>
          </cell>
          <cell r="C205">
            <v>84.5</v>
          </cell>
          <cell r="D205">
            <v>-0.8</v>
          </cell>
          <cell r="E205">
            <v>99.8</v>
          </cell>
          <cell r="F205">
            <v>3.2</v>
          </cell>
          <cell r="G205">
            <v>100.3</v>
          </cell>
          <cell r="H205">
            <v>6.5</v>
          </cell>
          <cell r="I205">
            <v>101.1</v>
          </cell>
          <cell r="J205">
            <v>-3</v>
          </cell>
          <cell r="K205">
            <v>96.1</v>
          </cell>
          <cell r="L205">
            <v>-3</v>
          </cell>
          <cell r="M205">
            <v>184.4</v>
          </cell>
          <cell r="N205">
            <v>-2.2000000000000002</v>
          </cell>
          <cell r="O205">
            <v>80.400000000000006</v>
          </cell>
          <cell r="P205">
            <v>-15</v>
          </cell>
          <cell r="Q205" t="str">
            <v>-</v>
          </cell>
          <cell r="R205" t="str">
            <v>-</v>
          </cell>
          <cell r="S205">
            <v>1.94</v>
          </cell>
          <cell r="T205">
            <v>1.23</v>
          </cell>
          <cell r="U205">
            <v>1.9</v>
          </cell>
          <cell r="V205">
            <v>0.28999999999999998</v>
          </cell>
          <cell r="W205">
            <v>79.5</v>
          </cell>
          <cell r="X205">
            <v>-4.5999999999999996</v>
          </cell>
          <cell r="Y205">
            <v>93.9</v>
          </cell>
          <cell r="Z205">
            <v>-0.6</v>
          </cell>
          <cell r="AA205">
            <v>93.2</v>
          </cell>
          <cell r="AB205">
            <v>-28.9</v>
          </cell>
          <cell r="AC205">
            <v>9.4</v>
          </cell>
          <cell r="AD205">
            <v>-67.7</v>
          </cell>
        </row>
        <row r="206">
          <cell r="B206" t="str">
            <v>金融業，保険業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</row>
        <row r="207">
          <cell r="B207" t="str">
            <v>不動産業，物品賃貸業</v>
          </cell>
          <cell r="C207">
            <v>98.9</v>
          </cell>
          <cell r="D207">
            <v>-2.8</v>
          </cell>
          <cell r="E207">
            <v>125</v>
          </cell>
          <cell r="F207">
            <v>-2.9</v>
          </cell>
          <cell r="G207">
            <v>125</v>
          </cell>
          <cell r="H207">
            <v>2.5</v>
          </cell>
          <cell r="I207">
            <v>107.8</v>
          </cell>
          <cell r="J207">
            <v>7.6</v>
          </cell>
          <cell r="K207">
            <v>104.5</v>
          </cell>
          <cell r="L207">
            <v>5.2</v>
          </cell>
          <cell r="M207">
            <v>264.7</v>
          </cell>
          <cell r="N207">
            <v>83.7</v>
          </cell>
          <cell r="O207">
            <v>110.4</v>
          </cell>
          <cell r="P207">
            <v>-4.2</v>
          </cell>
          <cell r="Q207" t="str">
            <v>-</v>
          </cell>
          <cell r="R207" t="str">
            <v>-</v>
          </cell>
          <cell r="S207">
            <v>0.47</v>
          </cell>
          <cell r="T207">
            <v>0.47</v>
          </cell>
          <cell r="U207">
            <v>0.47</v>
          </cell>
          <cell r="V207">
            <v>0.47</v>
          </cell>
          <cell r="W207">
            <v>93</v>
          </cell>
          <cell r="X207">
            <v>-6.5</v>
          </cell>
          <cell r="Y207">
            <v>117.6</v>
          </cell>
          <cell r="Z207">
            <v>-6.5</v>
          </cell>
          <cell r="AA207">
            <v>122</v>
          </cell>
          <cell r="AB207">
            <v>-69.8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102.1</v>
          </cell>
          <cell r="D208">
            <v>15.4</v>
          </cell>
          <cell r="E208">
            <v>114.6</v>
          </cell>
          <cell r="F208">
            <v>5.9</v>
          </cell>
          <cell r="G208">
            <v>116.1</v>
          </cell>
          <cell r="H208">
            <v>6.8</v>
          </cell>
          <cell r="I208">
            <v>92.3</v>
          </cell>
          <cell r="J208">
            <v>-5.8</v>
          </cell>
          <cell r="K208">
            <v>95.5</v>
          </cell>
          <cell r="L208">
            <v>-5.4</v>
          </cell>
          <cell r="M208">
            <v>59.9</v>
          </cell>
          <cell r="N208">
            <v>-13.2</v>
          </cell>
          <cell r="O208">
            <v>125.7</v>
          </cell>
          <cell r="P208">
            <v>8.1</v>
          </cell>
          <cell r="Q208" t="str">
            <v>-</v>
          </cell>
          <cell r="R208" t="str">
            <v>-</v>
          </cell>
          <cell r="S208">
            <v>0.12</v>
          </cell>
          <cell r="T208">
            <v>0.12</v>
          </cell>
          <cell r="U208">
            <v>0</v>
          </cell>
          <cell r="V208">
            <v>0</v>
          </cell>
          <cell r="W208">
            <v>96</v>
          </cell>
          <cell r="X208">
            <v>11</v>
          </cell>
          <cell r="Y208">
            <v>107.8</v>
          </cell>
          <cell r="Z208">
            <v>1.9</v>
          </cell>
          <cell r="AA208">
            <v>88.2</v>
          </cell>
          <cell r="AB208">
            <v>-10.6</v>
          </cell>
          <cell r="AC208">
            <v>26.7</v>
          </cell>
          <cell r="AD208">
            <v>0</v>
          </cell>
        </row>
        <row r="209">
          <cell r="B209" t="str">
            <v>宿泊業，飲食サービス業</v>
          </cell>
          <cell r="C209">
            <v>127.1</v>
          </cell>
          <cell r="D209">
            <v>-8.3000000000000007</v>
          </cell>
          <cell r="E209">
            <v>124.9</v>
          </cell>
          <cell r="F209">
            <v>1.6</v>
          </cell>
          <cell r="G209">
            <v>124.9</v>
          </cell>
          <cell r="H209">
            <v>1.2</v>
          </cell>
          <cell r="I209">
            <v>116.9</v>
          </cell>
          <cell r="J209">
            <v>1.9</v>
          </cell>
          <cell r="K209">
            <v>112.5</v>
          </cell>
          <cell r="L209">
            <v>2.6</v>
          </cell>
          <cell r="M209">
            <v>179.4</v>
          </cell>
          <cell r="N209">
            <v>-4.2</v>
          </cell>
          <cell r="O209">
            <v>59.3</v>
          </cell>
          <cell r="P209">
            <v>4.2</v>
          </cell>
          <cell r="Q209" t="str">
            <v>-</v>
          </cell>
          <cell r="R209" t="str">
            <v>-</v>
          </cell>
          <cell r="S209">
            <v>5.26</v>
          </cell>
          <cell r="T209">
            <v>3.02</v>
          </cell>
          <cell r="U209">
            <v>1.87</v>
          </cell>
          <cell r="V209">
            <v>-0.95</v>
          </cell>
          <cell r="W209">
            <v>119.6</v>
          </cell>
          <cell r="X209">
            <v>-11.7</v>
          </cell>
          <cell r="Y209">
            <v>117.5</v>
          </cell>
          <cell r="Z209">
            <v>-2.2000000000000002</v>
          </cell>
          <cell r="AA209">
            <v>125.9</v>
          </cell>
          <cell r="AB209">
            <v>7.5</v>
          </cell>
          <cell r="AC209">
            <v>77.8</v>
          </cell>
          <cell r="AD209">
            <v>-55.4</v>
          </cell>
        </row>
        <row r="210">
          <cell r="B210" t="str">
            <v>生活関連サービス業，娯楽業</v>
          </cell>
          <cell r="C210">
            <v>74.900000000000006</v>
          </cell>
          <cell r="D210">
            <v>18.7</v>
          </cell>
          <cell r="E210">
            <v>84.3</v>
          </cell>
          <cell r="F210">
            <v>21.5</v>
          </cell>
          <cell r="G210">
            <v>83.2</v>
          </cell>
          <cell r="H210">
            <v>17.5</v>
          </cell>
          <cell r="I210">
            <v>95</v>
          </cell>
          <cell r="J210">
            <v>14.5</v>
          </cell>
          <cell r="K210">
            <v>96.6</v>
          </cell>
          <cell r="L210">
            <v>10.7</v>
          </cell>
          <cell r="M210">
            <v>78.5</v>
          </cell>
          <cell r="N210">
            <v>116.9</v>
          </cell>
          <cell r="O210">
            <v>149.9</v>
          </cell>
          <cell r="P210">
            <v>9.3000000000000007</v>
          </cell>
          <cell r="Q210" t="str">
            <v>-</v>
          </cell>
          <cell r="R210" t="str">
            <v>-</v>
          </cell>
          <cell r="S210">
            <v>0</v>
          </cell>
          <cell r="T210">
            <v>-0.32</v>
          </cell>
          <cell r="U210">
            <v>0.81</v>
          </cell>
          <cell r="V210">
            <v>0.74</v>
          </cell>
          <cell r="W210">
            <v>70.5</v>
          </cell>
          <cell r="X210">
            <v>14.3</v>
          </cell>
          <cell r="Y210">
            <v>79.3</v>
          </cell>
          <cell r="Z210">
            <v>17</v>
          </cell>
          <cell r="AA210">
            <v>101.6</v>
          </cell>
          <cell r="AB210">
            <v>117.6</v>
          </cell>
          <cell r="AC210">
            <v>0</v>
          </cell>
          <cell r="AD210">
            <v>-100</v>
          </cell>
        </row>
        <row r="211">
          <cell r="B211" t="str">
            <v>教育，学習支援業</v>
          </cell>
          <cell r="C211">
            <v>83.5</v>
          </cell>
          <cell r="D211">
            <v>-3</v>
          </cell>
          <cell r="E211">
            <v>103.8</v>
          </cell>
          <cell r="F211">
            <v>-3</v>
          </cell>
          <cell r="G211">
            <v>106.6</v>
          </cell>
          <cell r="H211">
            <v>-3.1</v>
          </cell>
          <cell r="I211">
            <v>81.8</v>
          </cell>
          <cell r="J211">
            <v>-4.9000000000000004</v>
          </cell>
          <cell r="K211">
            <v>75.7</v>
          </cell>
          <cell r="L211">
            <v>-4.4000000000000004</v>
          </cell>
          <cell r="M211">
            <v>169.3</v>
          </cell>
          <cell r="N211">
            <v>-8.5</v>
          </cell>
          <cell r="O211">
            <v>116.3</v>
          </cell>
          <cell r="P211">
            <v>1.7</v>
          </cell>
          <cell r="Q211" t="str">
            <v>-</v>
          </cell>
          <cell r="R211" t="str">
            <v>-</v>
          </cell>
          <cell r="S211">
            <v>0.78</v>
          </cell>
          <cell r="T211">
            <v>0.73</v>
          </cell>
          <cell r="U211">
            <v>0.11</v>
          </cell>
          <cell r="V211">
            <v>0.01</v>
          </cell>
          <cell r="W211">
            <v>78.599999999999994</v>
          </cell>
          <cell r="X211">
            <v>-6.7</v>
          </cell>
          <cell r="Y211">
            <v>97.6</v>
          </cell>
          <cell r="Z211">
            <v>-6.7</v>
          </cell>
          <cell r="AA211">
            <v>16.399999999999999</v>
          </cell>
          <cell r="AB211">
            <v>7.2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85</v>
          </cell>
          <cell r="D212">
            <v>-4.5</v>
          </cell>
          <cell r="E212">
            <v>99.3</v>
          </cell>
          <cell r="F212">
            <v>-4.8</v>
          </cell>
          <cell r="G212">
            <v>97.6</v>
          </cell>
          <cell r="H212">
            <v>-1.1000000000000001</v>
          </cell>
          <cell r="I212">
            <v>99.6</v>
          </cell>
          <cell r="J212">
            <v>1.5</v>
          </cell>
          <cell r="K212">
            <v>99.5</v>
          </cell>
          <cell r="L212">
            <v>2.8</v>
          </cell>
          <cell r="M212">
            <v>100</v>
          </cell>
          <cell r="N212">
            <v>-25</v>
          </cell>
          <cell r="O212">
            <v>83.2</v>
          </cell>
          <cell r="P212">
            <v>-4.8</v>
          </cell>
          <cell r="Q212" t="str">
            <v>-</v>
          </cell>
          <cell r="R212" t="str">
            <v>-</v>
          </cell>
          <cell r="S212">
            <v>0.66</v>
          </cell>
          <cell r="T212">
            <v>-0.71</v>
          </cell>
          <cell r="U212">
            <v>0.99</v>
          </cell>
          <cell r="V212">
            <v>-0.32</v>
          </cell>
          <cell r="W212">
            <v>80</v>
          </cell>
          <cell r="X212">
            <v>-8</v>
          </cell>
          <cell r="Y212">
            <v>93.4</v>
          </cell>
          <cell r="Z212">
            <v>-8.4</v>
          </cell>
          <cell r="AA212">
            <v>144.1</v>
          </cell>
          <cell r="AB212">
            <v>-42.4</v>
          </cell>
          <cell r="AC212">
            <v>23.4</v>
          </cell>
          <cell r="AD212">
            <v>-0.4</v>
          </cell>
        </row>
        <row r="213">
          <cell r="B213" t="str">
            <v>複合サービス事業</v>
          </cell>
          <cell r="C213">
            <v>74.5</v>
          </cell>
          <cell r="D213">
            <v>3.5</v>
          </cell>
          <cell r="E213">
            <v>90.6</v>
          </cell>
          <cell r="F213">
            <v>3.2</v>
          </cell>
          <cell r="G213">
            <v>92.9</v>
          </cell>
          <cell r="H213">
            <v>6.2</v>
          </cell>
          <cell r="I213">
            <v>94.5</v>
          </cell>
          <cell r="J213">
            <v>-9.9</v>
          </cell>
          <cell r="K213">
            <v>97.2</v>
          </cell>
          <cell r="L213">
            <v>-8</v>
          </cell>
          <cell r="M213">
            <v>50.5</v>
          </cell>
          <cell r="N213">
            <v>-45.5</v>
          </cell>
          <cell r="O213">
            <v>94.6</v>
          </cell>
          <cell r="P213">
            <v>-1.8</v>
          </cell>
          <cell r="Q213" t="str">
            <v>-</v>
          </cell>
          <cell r="R213" t="str">
            <v>-</v>
          </cell>
          <cell r="S213">
            <v>0.15</v>
          </cell>
          <cell r="T213">
            <v>-0.43</v>
          </cell>
          <cell r="U213">
            <v>0.81</v>
          </cell>
          <cell r="V213">
            <v>-0.09</v>
          </cell>
          <cell r="W213">
            <v>70.099999999999994</v>
          </cell>
          <cell r="X213">
            <v>-0.4</v>
          </cell>
          <cell r="Y213">
            <v>85.2</v>
          </cell>
          <cell r="Z213">
            <v>-0.7</v>
          </cell>
          <cell r="AA213">
            <v>53</v>
          </cell>
          <cell r="AB213">
            <v>-41.8</v>
          </cell>
          <cell r="AC213">
            <v>0.4</v>
          </cell>
          <cell r="AD213">
            <v>300</v>
          </cell>
        </row>
        <row r="214">
          <cell r="B214" t="str">
            <v>サービス業（他に分類されないもの）</v>
          </cell>
          <cell r="C214">
            <v>92.4</v>
          </cell>
          <cell r="D214">
            <v>-0.1</v>
          </cell>
          <cell r="E214">
            <v>100</v>
          </cell>
          <cell r="F214">
            <v>0.3</v>
          </cell>
          <cell r="G214">
            <v>99.5</v>
          </cell>
          <cell r="H214">
            <v>-0.3</v>
          </cell>
          <cell r="I214">
            <v>101.6</v>
          </cell>
          <cell r="J214">
            <v>2.6</v>
          </cell>
          <cell r="K214">
            <v>101.3</v>
          </cell>
          <cell r="L214">
            <v>2.1</v>
          </cell>
          <cell r="M214">
            <v>106.8</v>
          </cell>
          <cell r="N214">
            <v>11.1</v>
          </cell>
          <cell r="O214">
            <v>99.4</v>
          </cell>
          <cell r="P214">
            <v>-5</v>
          </cell>
          <cell r="Q214" t="str">
            <v>-</v>
          </cell>
          <cell r="R214" t="str">
            <v>-</v>
          </cell>
          <cell r="S214">
            <v>3.1</v>
          </cell>
          <cell r="T214">
            <v>0.01</v>
          </cell>
          <cell r="U214">
            <v>2.02</v>
          </cell>
          <cell r="V214">
            <v>-0.19</v>
          </cell>
          <cell r="W214">
            <v>86.9</v>
          </cell>
          <cell r="X214">
            <v>-3.9</v>
          </cell>
          <cell r="Y214">
            <v>94.1</v>
          </cell>
          <cell r="Z214">
            <v>-3.5</v>
          </cell>
          <cell r="AA214">
            <v>105.9</v>
          </cell>
          <cell r="AB214">
            <v>7.3</v>
          </cell>
          <cell r="AC214">
            <v>40.799999999999997</v>
          </cell>
          <cell r="AD214">
            <v>-4.7</v>
          </cell>
        </row>
        <row r="215">
          <cell r="B215" t="str">
            <v>食料品・たばこ</v>
          </cell>
          <cell r="C215">
            <v>103.4</v>
          </cell>
          <cell r="D215">
            <v>-3.1</v>
          </cell>
          <cell r="E215">
            <v>105.4</v>
          </cell>
          <cell r="F215">
            <v>-9.6</v>
          </cell>
          <cell r="G215">
            <v>103.9</v>
          </cell>
          <cell r="H215">
            <v>-9.6999999999999993</v>
          </cell>
          <cell r="I215">
            <v>95.1</v>
          </cell>
          <cell r="J215">
            <v>0.4</v>
          </cell>
          <cell r="K215">
            <v>94.9</v>
          </cell>
          <cell r="L215">
            <v>1.3</v>
          </cell>
          <cell r="M215">
            <v>96.9</v>
          </cell>
          <cell r="N215">
            <v>-8.6999999999999993</v>
          </cell>
          <cell r="O215">
            <v>99.2</v>
          </cell>
          <cell r="P215">
            <v>4.8</v>
          </cell>
          <cell r="Q215" t="str">
            <v>-</v>
          </cell>
          <cell r="R215" t="str">
            <v>-</v>
          </cell>
          <cell r="S215">
            <v>0.9</v>
          </cell>
          <cell r="T215">
            <v>-0.22</v>
          </cell>
          <cell r="U215">
            <v>0.79</v>
          </cell>
          <cell r="V215">
            <v>-0.01</v>
          </cell>
          <cell r="W215">
            <v>97.3</v>
          </cell>
          <cell r="X215">
            <v>-6.7</v>
          </cell>
          <cell r="Y215">
            <v>99.2</v>
          </cell>
          <cell r="Z215">
            <v>-13</v>
          </cell>
          <cell r="AA215">
            <v>122.6</v>
          </cell>
          <cell r="AB215">
            <v>-9.6999999999999993</v>
          </cell>
          <cell r="AC215">
            <v>71.2</v>
          </cell>
          <cell r="AD215">
            <v>47.7</v>
          </cell>
        </row>
        <row r="216">
          <cell r="B216" t="str">
            <v>繊維工業</v>
          </cell>
          <cell r="C216">
            <v>125</v>
          </cell>
          <cell r="D216">
            <v>12.9</v>
          </cell>
          <cell r="E216">
            <v>137.6</v>
          </cell>
          <cell r="F216">
            <v>11.1</v>
          </cell>
          <cell r="G216">
            <v>126</v>
          </cell>
          <cell r="H216">
            <v>5.5</v>
          </cell>
          <cell r="I216">
            <v>91.8</v>
          </cell>
          <cell r="J216">
            <v>8</v>
          </cell>
          <cell r="K216">
            <v>87.5</v>
          </cell>
          <cell r="L216">
            <v>3.9</v>
          </cell>
          <cell r="M216">
            <v>175</v>
          </cell>
          <cell r="N216">
            <v>75</v>
          </cell>
          <cell r="O216">
            <v>99.1</v>
          </cell>
          <cell r="P216">
            <v>-1</v>
          </cell>
          <cell r="Q216" t="str">
            <v>-</v>
          </cell>
          <cell r="R216" t="str">
            <v>-</v>
          </cell>
          <cell r="S216">
            <v>1.7</v>
          </cell>
          <cell r="T216">
            <v>1.26</v>
          </cell>
          <cell r="U216">
            <v>1.67</v>
          </cell>
          <cell r="V216">
            <v>0.99</v>
          </cell>
          <cell r="W216">
            <v>117.6</v>
          </cell>
          <cell r="X216">
            <v>8.6999999999999993</v>
          </cell>
          <cell r="Y216">
            <v>129.4</v>
          </cell>
          <cell r="Z216">
            <v>6.9</v>
          </cell>
          <cell r="AA216">
            <v>372.7</v>
          </cell>
          <cell r="AB216">
            <v>74.5</v>
          </cell>
          <cell r="AC216">
            <v>25.8</v>
          </cell>
          <cell r="AD216">
            <v>88.3</v>
          </cell>
        </row>
        <row r="217">
          <cell r="B217" t="str">
            <v>木材・木製品</v>
          </cell>
          <cell r="C217">
            <v>110.6</v>
          </cell>
          <cell r="D217">
            <v>-27.4</v>
          </cell>
          <cell r="E217">
            <v>101.4</v>
          </cell>
          <cell r="F217">
            <v>-5.2</v>
          </cell>
          <cell r="G217">
            <v>107.1</v>
          </cell>
          <cell r="H217">
            <v>2.7</v>
          </cell>
          <cell r="I217">
            <v>81.900000000000006</v>
          </cell>
          <cell r="J217">
            <v>-6.3</v>
          </cell>
          <cell r="K217">
            <v>88</v>
          </cell>
          <cell r="L217">
            <v>3.9</v>
          </cell>
          <cell r="M217">
            <v>37.6</v>
          </cell>
          <cell r="N217">
            <v>-64.7</v>
          </cell>
          <cell r="O217">
            <v>103.8</v>
          </cell>
          <cell r="P217">
            <v>1.3</v>
          </cell>
          <cell r="Q217" t="str">
            <v>-</v>
          </cell>
          <cell r="R217" t="str">
            <v>-</v>
          </cell>
          <cell r="S217">
            <v>0.08</v>
          </cell>
          <cell r="T217">
            <v>0</v>
          </cell>
          <cell r="U217">
            <v>1.4</v>
          </cell>
          <cell r="V217">
            <v>0.56000000000000005</v>
          </cell>
          <cell r="W217">
            <v>104</v>
          </cell>
          <cell r="X217">
            <v>-30.2</v>
          </cell>
          <cell r="Y217">
            <v>95.4</v>
          </cell>
          <cell r="Z217">
            <v>-8.8000000000000007</v>
          </cell>
          <cell r="AA217">
            <v>53.8</v>
          </cell>
          <cell r="AB217">
            <v>-58.2</v>
          </cell>
          <cell r="AC217">
            <v>93.9</v>
          </cell>
          <cell r="AD217">
            <v>-59.8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101</v>
          </cell>
          <cell r="D220">
            <v>-25.6</v>
          </cell>
          <cell r="E220">
            <v>116.5</v>
          </cell>
          <cell r="F220">
            <v>-25.6</v>
          </cell>
          <cell r="G220">
            <v>110.8</v>
          </cell>
          <cell r="H220">
            <v>-24.7</v>
          </cell>
          <cell r="I220">
            <v>94.6</v>
          </cell>
          <cell r="J220">
            <v>14.7</v>
          </cell>
          <cell r="K220">
            <v>95.4</v>
          </cell>
          <cell r="L220">
            <v>9.4</v>
          </cell>
          <cell r="M220">
            <v>85.8</v>
          </cell>
          <cell r="N220">
            <v>254.5</v>
          </cell>
          <cell r="O220">
            <v>107.5</v>
          </cell>
          <cell r="P220">
            <v>-3.3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0.5</v>
          </cell>
          <cell r="V220">
            <v>0.5</v>
          </cell>
          <cell r="W220">
            <v>95</v>
          </cell>
          <cell r="X220">
            <v>-28.4</v>
          </cell>
          <cell r="Y220">
            <v>109.6</v>
          </cell>
          <cell r="Z220">
            <v>-28.4</v>
          </cell>
          <cell r="AA220">
            <v>187.8</v>
          </cell>
          <cell r="AB220">
            <v>-31.2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99.3</v>
          </cell>
          <cell r="D221">
            <v>14.5</v>
          </cell>
          <cell r="E221">
            <v>117.7</v>
          </cell>
          <cell r="F221">
            <v>3.8</v>
          </cell>
          <cell r="G221">
            <v>118.5</v>
          </cell>
          <cell r="H221">
            <v>7.2</v>
          </cell>
          <cell r="I221">
            <v>99.6</v>
          </cell>
          <cell r="J221">
            <v>-2.2999999999999998</v>
          </cell>
          <cell r="K221">
            <v>98</v>
          </cell>
          <cell r="L221">
            <v>-0.9</v>
          </cell>
          <cell r="M221">
            <v>114.2</v>
          </cell>
          <cell r="N221">
            <v>-11.5</v>
          </cell>
          <cell r="O221">
            <v>103.8</v>
          </cell>
          <cell r="P221">
            <v>-6.4</v>
          </cell>
          <cell r="Q221" t="str">
            <v>-</v>
          </cell>
          <cell r="R221" t="str">
            <v>-</v>
          </cell>
          <cell r="S221">
            <v>0</v>
          </cell>
          <cell r="T221">
            <v>-0.9</v>
          </cell>
          <cell r="U221">
            <v>0.59</v>
          </cell>
          <cell r="V221">
            <v>-0.05</v>
          </cell>
          <cell r="W221">
            <v>93.4</v>
          </cell>
          <cell r="X221">
            <v>10.1</v>
          </cell>
          <cell r="Y221">
            <v>110.7</v>
          </cell>
          <cell r="Z221">
            <v>-0.2</v>
          </cell>
          <cell r="AA221">
            <v>112.8</v>
          </cell>
          <cell r="AB221">
            <v>-14.4</v>
          </cell>
          <cell r="AC221">
            <v>20.9</v>
          </cell>
          <cell r="AD221">
            <v>1293.3</v>
          </cell>
        </row>
        <row r="222">
          <cell r="B222" t="str">
            <v>プラスチック製品</v>
          </cell>
          <cell r="C222">
            <v>110.6</v>
          </cell>
          <cell r="D222">
            <v>-3.7</v>
          </cell>
          <cell r="E222">
            <v>121.7</v>
          </cell>
          <cell r="F222">
            <v>-3.7</v>
          </cell>
          <cell r="G222">
            <v>117.3</v>
          </cell>
          <cell r="H222">
            <v>-1.9</v>
          </cell>
          <cell r="I222">
            <v>98.3</v>
          </cell>
          <cell r="J222">
            <v>-0.5</v>
          </cell>
          <cell r="K222">
            <v>97.9</v>
          </cell>
          <cell r="L222">
            <v>1.2</v>
          </cell>
          <cell r="M222">
            <v>104.8</v>
          </cell>
          <cell r="N222">
            <v>-19.3</v>
          </cell>
          <cell r="O222">
            <v>87.9</v>
          </cell>
          <cell r="P222">
            <v>-34.1</v>
          </cell>
          <cell r="Q222" t="str">
            <v>-</v>
          </cell>
          <cell r="R222" t="str">
            <v>-</v>
          </cell>
          <cell r="S222">
            <v>0</v>
          </cell>
          <cell r="T222">
            <v>-0.41</v>
          </cell>
          <cell r="U222">
            <v>1.41</v>
          </cell>
          <cell r="V222">
            <v>1</v>
          </cell>
          <cell r="W222">
            <v>104</v>
          </cell>
          <cell r="X222">
            <v>-7.4</v>
          </cell>
          <cell r="Y222">
            <v>114.5</v>
          </cell>
          <cell r="Z222">
            <v>-7.4</v>
          </cell>
          <cell r="AA222">
            <v>175.3</v>
          </cell>
          <cell r="AB222">
            <v>-16.8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94.3</v>
          </cell>
          <cell r="D223">
            <v>0.5</v>
          </cell>
          <cell r="E223">
            <v>118.5</v>
          </cell>
          <cell r="F223">
            <v>3.2</v>
          </cell>
          <cell r="G223">
            <v>136.30000000000001</v>
          </cell>
          <cell r="H223">
            <v>24.6</v>
          </cell>
          <cell r="I223">
            <v>91.8</v>
          </cell>
          <cell r="J223">
            <v>-2.1</v>
          </cell>
          <cell r="K223">
            <v>85.5</v>
          </cell>
          <cell r="L223">
            <v>-3.8</v>
          </cell>
          <cell r="M223">
            <v>157.9</v>
          </cell>
          <cell r="N223">
            <v>9.4</v>
          </cell>
          <cell r="O223">
            <v>99.8</v>
          </cell>
          <cell r="P223">
            <v>-1</v>
          </cell>
          <cell r="Q223" t="str">
            <v>-</v>
          </cell>
          <cell r="R223" t="str">
            <v>-</v>
          </cell>
          <cell r="S223">
            <v>0.05</v>
          </cell>
          <cell r="T223">
            <v>-0.4</v>
          </cell>
          <cell r="U223">
            <v>0.65</v>
          </cell>
          <cell r="V223">
            <v>0.25</v>
          </cell>
          <cell r="W223">
            <v>88.7</v>
          </cell>
          <cell r="X223">
            <v>-3.3</v>
          </cell>
          <cell r="Y223">
            <v>111.5</v>
          </cell>
          <cell r="Z223">
            <v>-0.6</v>
          </cell>
          <cell r="AA223">
            <v>17.3</v>
          </cell>
          <cell r="AB223">
            <v>-88.1</v>
          </cell>
          <cell r="AC223">
            <v>7.3</v>
          </cell>
          <cell r="AD223">
            <v>-47.9</v>
          </cell>
        </row>
        <row r="224">
          <cell r="B224" t="str">
            <v>窯業・土石製品</v>
          </cell>
          <cell r="C224">
            <v>108</v>
          </cell>
          <cell r="D224">
            <v>15.1</v>
          </cell>
          <cell r="E224">
            <v>96.4</v>
          </cell>
          <cell r="F224">
            <v>-7.1</v>
          </cell>
          <cell r="G224">
            <v>100.5</v>
          </cell>
          <cell r="H224">
            <v>-5.4</v>
          </cell>
          <cell r="I224">
            <v>85.5</v>
          </cell>
          <cell r="J224">
            <v>-6</v>
          </cell>
          <cell r="K224">
            <v>88.4</v>
          </cell>
          <cell r="L224">
            <v>-2.6</v>
          </cell>
          <cell r="M224">
            <v>45.3</v>
          </cell>
          <cell r="N224">
            <v>-50.9</v>
          </cell>
          <cell r="O224">
            <v>85.6</v>
          </cell>
          <cell r="P224">
            <v>0.2</v>
          </cell>
          <cell r="Q224" t="str">
            <v>-</v>
          </cell>
          <cell r="R224" t="str">
            <v>-</v>
          </cell>
          <cell r="S224">
            <v>0</v>
          </cell>
          <cell r="T224">
            <v>0</v>
          </cell>
          <cell r="U224">
            <v>0.62</v>
          </cell>
          <cell r="V224">
            <v>0.31</v>
          </cell>
          <cell r="W224">
            <v>101.6</v>
          </cell>
          <cell r="X224">
            <v>10.8</v>
          </cell>
          <cell r="Y224">
            <v>90.7</v>
          </cell>
          <cell r="Z224">
            <v>-10.6</v>
          </cell>
          <cell r="AA224">
            <v>47.2</v>
          </cell>
          <cell r="AB224">
            <v>-37.6</v>
          </cell>
          <cell r="AC224">
            <v>112.8</v>
          </cell>
          <cell r="AD224">
            <v>320.89999999999998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88.1</v>
          </cell>
          <cell r="D227">
            <v>2.7</v>
          </cell>
          <cell r="E227">
            <v>98.1</v>
          </cell>
          <cell r="F227">
            <v>2.6</v>
          </cell>
          <cell r="G227">
            <v>97.8</v>
          </cell>
          <cell r="H227">
            <v>3.8</v>
          </cell>
          <cell r="I227">
            <v>90.6</v>
          </cell>
          <cell r="J227">
            <v>-2.1</v>
          </cell>
          <cell r="K227">
            <v>91.7</v>
          </cell>
          <cell r="L227">
            <v>-1</v>
          </cell>
          <cell r="M227">
            <v>76.900000000000006</v>
          </cell>
          <cell r="N227">
            <v>-16</v>
          </cell>
          <cell r="O227">
            <v>152.4</v>
          </cell>
          <cell r="P227">
            <v>-0.5</v>
          </cell>
          <cell r="Q227" t="str">
            <v>-</v>
          </cell>
          <cell r="R227" t="str">
            <v>-</v>
          </cell>
          <cell r="S227">
            <v>0</v>
          </cell>
          <cell r="T227">
            <v>-1.77</v>
          </cell>
          <cell r="U227">
            <v>0.92</v>
          </cell>
          <cell r="V227">
            <v>0.19</v>
          </cell>
          <cell r="W227">
            <v>82.9</v>
          </cell>
          <cell r="X227">
            <v>-1.2</v>
          </cell>
          <cell r="Y227">
            <v>92.3</v>
          </cell>
          <cell r="Z227">
            <v>-1.3</v>
          </cell>
          <cell r="AA227">
            <v>103.4</v>
          </cell>
          <cell r="AB227">
            <v>-15.2</v>
          </cell>
          <cell r="AC227">
            <v>0.3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89.5</v>
          </cell>
          <cell r="D230">
            <v>-22.6</v>
          </cell>
          <cell r="E230">
            <v>109.3</v>
          </cell>
          <cell r="F230">
            <v>-1.2</v>
          </cell>
          <cell r="G230">
            <v>107.5</v>
          </cell>
          <cell r="H230">
            <v>-0.2</v>
          </cell>
          <cell r="I230">
            <v>87.3</v>
          </cell>
          <cell r="J230">
            <v>-10.5</v>
          </cell>
          <cell r="K230">
            <v>85.5</v>
          </cell>
          <cell r="L230">
            <v>-11.1</v>
          </cell>
          <cell r="M230">
            <v>118.2</v>
          </cell>
          <cell r="N230">
            <v>0</v>
          </cell>
          <cell r="O230">
            <v>106.5</v>
          </cell>
          <cell r="P230">
            <v>268.5</v>
          </cell>
          <cell r="Q230" t="str">
            <v>-</v>
          </cell>
          <cell r="R230" t="str">
            <v>-</v>
          </cell>
          <cell r="S230">
            <v>0.28000000000000003</v>
          </cell>
          <cell r="T230">
            <v>0.28000000000000003</v>
          </cell>
          <cell r="U230">
            <v>0.4</v>
          </cell>
          <cell r="V230">
            <v>0.19</v>
          </cell>
          <cell r="W230">
            <v>84.2</v>
          </cell>
          <cell r="X230">
            <v>-25.6</v>
          </cell>
          <cell r="Y230">
            <v>102.8</v>
          </cell>
          <cell r="Z230">
            <v>-4.9000000000000004</v>
          </cell>
          <cell r="AA230">
            <v>128</v>
          </cell>
          <cell r="AB230">
            <v>-9.9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76.099999999999994</v>
          </cell>
          <cell r="D231">
            <v>-11.6</v>
          </cell>
          <cell r="E231">
            <v>86.6</v>
          </cell>
          <cell r="F231">
            <v>-10.7</v>
          </cell>
          <cell r="G231">
            <v>86</v>
          </cell>
          <cell r="H231">
            <v>-8.8000000000000007</v>
          </cell>
          <cell r="I231">
            <v>96.1</v>
          </cell>
          <cell r="J231">
            <v>-7.6</v>
          </cell>
          <cell r="K231">
            <v>96.7</v>
          </cell>
          <cell r="L231">
            <v>-5.3</v>
          </cell>
          <cell r="M231">
            <v>89.4</v>
          </cell>
          <cell r="N231">
            <v>-26.2</v>
          </cell>
          <cell r="O231">
            <v>72.7</v>
          </cell>
          <cell r="P231">
            <v>-5.5</v>
          </cell>
          <cell r="Q231" t="str">
            <v>-</v>
          </cell>
          <cell r="R231" t="str">
            <v>-</v>
          </cell>
          <cell r="S231">
            <v>0.22</v>
          </cell>
          <cell r="T231">
            <v>0.04</v>
          </cell>
          <cell r="U231">
            <v>0.79</v>
          </cell>
          <cell r="V231">
            <v>0.46</v>
          </cell>
          <cell r="W231">
            <v>71.599999999999994</v>
          </cell>
          <cell r="X231">
            <v>-15</v>
          </cell>
          <cell r="Y231">
            <v>81.5</v>
          </cell>
          <cell r="Z231">
            <v>-14</v>
          </cell>
          <cell r="AA231">
            <v>91.2</v>
          </cell>
          <cell r="AB231">
            <v>-23.7</v>
          </cell>
          <cell r="AC231">
            <v>1.4</v>
          </cell>
          <cell r="AD231">
            <v>-77.400000000000006</v>
          </cell>
        </row>
        <row r="232">
          <cell r="B232" t="str">
            <v>電気機械器具</v>
          </cell>
          <cell r="C232">
            <v>164.3</v>
          </cell>
          <cell r="D232">
            <v>16.8</v>
          </cell>
          <cell r="E232">
            <v>116</v>
          </cell>
          <cell r="F232">
            <v>-0.9</v>
          </cell>
          <cell r="G232">
            <v>117</v>
          </cell>
          <cell r="H232">
            <v>1.4</v>
          </cell>
          <cell r="I232">
            <v>86.5</v>
          </cell>
          <cell r="J232">
            <v>-10.8</v>
          </cell>
          <cell r="K232">
            <v>89.1</v>
          </cell>
          <cell r="L232">
            <v>-5.9</v>
          </cell>
          <cell r="M232">
            <v>51.3</v>
          </cell>
          <cell r="N232">
            <v>-60</v>
          </cell>
          <cell r="O232">
            <v>152.69999999999999</v>
          </cell>
          <cell r="P232">
            <v>0</v>
          </cell>
          <cell r="Q232" t="str">
            <v>-</v>
          </cell>
          <cell r="R232" t="str">
            <v>-</v>
          </cell>
          <cell r="S232">
            <v>0.41</v>
          </cell>
          <cell r="T232">
            <v>0</v>
          </cell>
          <cell r="U232">
            <v>0.82</v>
          </cell>
          <cell r="V232">
            <v>0.51</v>
          </cell>
          <cell r="W232">
            <v>154.6</v>
          </cell>
          <cell r="X232">
            <v>12.4</v>
          </cell>
          <cell r="Y232">
            <v>109.1</v>
          </cell>
          <cell r="Z232">
            <v>-4.5999999999999996</v>
          </cell>
          <cell r="AA232">
            <v>91.8</v>
          </cell>
          <cell r="AB232">
            <v>-40.200000000000003</v>
          </cell>
          <cell r="AC232">
            <v>154.19999999999999</v>
          </cell>
          <cell r="AD232">
            <v>61.3</v>
          </cell>
        </row>
        <row r="233">
          <cell r="B233" t="str">
            <v>情報通信機械器具</v>
          </cell>
          <cell r="C233">
            <v>89</v>
          </cell>
          <cell r="D233">
            <v>-0.3</v>
          </cell>
          <cell r="E233">
            <v>101.2</v>
          </cell>
          <cell r="F233">
            <v>2.1</v>
          </cell>
          <cell r="G233">
            <v>98.6</v>
          </cell>
          <cell r="H233">
            <v>4.8</v>
          </cell>
          <cell r="I233">
            <v>103.2</v>
          </cell>
          <cell r="J233">
            <v>1.4</v>
          </cell>
          <cell r="K233">
            <v>104.4</v>
          </cell>
          <cell r="L233">
            <v>3.9</v>
          </cell>
          <cell r="M233">
            <v>83.3</v>
          </cell>
          <cell r="N233">
            <v>-32.700000000000003</v>
          </cell>
          <cell r="O233">
            <v>3.4</v>
          </cell>
          <cell r="P233">
            <v>-8.1</v>
          </cell>
          <cell r="Q233" t="str">
            <v>-</v>
          </cell>
          <cell r="R233" t="str">
            <v>-</v>
          </cell>
          <cell r="S233">
            <v>7.08</v>
          </cell>
          <cell r="T233">
            <v>4.6399999999999997</v>
          </cell>
          <cell r="U233">
            <v>7.96</v>
          </cell>
          <cell r="V233">
            <v>7.15</v>
          </cell>
          <cell r="W233">
            <v>83.7</v>
          </cell>
          <cell r="X233">
            <v>-4.0999999999999996</v>
          </cell>
          <cell r="Y233">
            <v>95.2</v>
          </cell>
          <cell r="Z233">
            <v>-1.8</v>
          </cell>
          <cell r="AA233">
            <v>151.9</v>
          </cell>
          <cell r="AB233">
            <v>-23.5</v>
          </cell>
          <cell r="AC233">
            <v>3.7</v>
          </cell>
          <cell r="AD233">
            <v>-82</v>
          </cell>
        </row>
        <row r="234">
          <cell r="B234" t="str">
            <v>輸送用機械器具</v>
          </cell>
          <cell r="C234">
            <v>89.7</v>
          </cell>
          <cell r="D234">
            <v>13.4</v>
          </cell>
          <cell r="E234">
            <v>117</v>
          </cell>
          <cell r="F234">
            <v>13.3</v>
          </cell>
          <cell r="G234">
            <v>112.2</v>
          </cell>
          <cell r="H234">
            <v>7.3</v>
          </cell>
          <cell r="I234">
            <v>98.5</v>
          </cell>
          <cell r="J234">
            <v>15.3</v>
          </cell>
          <cell r="K234">
            <v>90.8</v>
          </cell>
          <cell r="L234">
            <v>3.7</v>
          </cell>
          <cell r="M234">
            <v>190.2</v>
          </cell>
          <cell r="N234">
            <v>222.4</v>
          </cell>
          <cell r="O234">
            <v>81</v>
          </cell>
          <cell r="P234">
            <v>-2.2000000000000002</v>
          </cell>
          <cell r="Q234" t="str">
            <v>-</v>
          </cell>
          <cell r="R234" t="str">
            <v>-</v>
          </cell>
          <cell r="S234">
            <v>0.61</v>
          </cell>
          <cell r="T234">
            <v>0.52</v>
          </cell>
          <cell r="U234">
            <v>1.41</v>
          </cell>
          <cell r="V234">
            <v>0.9</v>
          </cell>
          <cell r="W234">
            <v>84.4</v>
          </cell>
          <cell r="X234">
            <v>9.1999999999999993</v>
          </cell>
          <cell r="Y234">
            <v>110.1</v>
          </cell>
          <cell r="Z234">
            <v>9</v>
          </cell>
          <cell r="AA234">
            <v>187.8</v>
          </cell>
          <cell r="AB234">
            <v>126.8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107.6</v>
          </cell>
          <cell r="D235">
            <v>5.7</v>
          </cell>
          <cell r="E235">
            <v>125.4</v>
          </cell>
          <cell r="F235">
            <v>5.7</v>
          </cell>
          <cell r="G235">
            <v>121</v>
          </cell>
          <cell r="H235">
            <v>5.0999999999999996</v>
          </cell>
          <cell r="I235">
            <v>107.2</v>
          </cell>
          <cell r="J235">
            <v>5.2</v>
          </cell>
          <cell r="K235">
            <v>99.9</v>
          </cell>
          <cell r="L235">
            <v>3.1</v>
          </cell>
          <cell r="M235">
            <v>200.9</v>
          </cell>
          <cell r="N235">
            <v>21.4</v>
          </cell>
          <cell r="O235">
            <v>94.2</v>
          </cell>
          <cell r="P235">
            <v>10.199999999999999</v>
          </cell>
          <cell r="Q235" t="str">
            <v>-</v>
          </cell>
          <cell r="R235" t="str">
            <v>-</v>
          </cell>
          <cell r="S235">
            <v>0.42</v>
          </cell>
          <cell r="T235">
            <v>0.42</v>
          </cell>
          <cell r="U235">
            <v>0.63</v>
          </cell>
          <cell r="V235">
            <v>0.4</v>
          </cell>
          <cell r="W235">
            <v>101.2</v>
          </cell>
          <cell r="X235">
            <v>1.7</v>
          </cell>
          <cell r="Y235">
            <v>118</v>
          </cell>
          <cell r="Z235">
            <v>1.8</v>
          </cell>
          <cell r="AA235">
            <v>183.4</v>
          </cell>
          <cell r="AB235">
            <v>11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113.5</v>
          </cell>
          <cell r="D236">
            <v>0.7</v>
          </cell>
          <cell r="E236">
            <v>102.1</v>
          </cell>
          <cell r="F236">
            <v>11.5</v>
          </cell>
          <cell r="G236">
            <v>102</v>
          </cell>
          <cell r="H236">
            <v>15.8</v>
          </cell>
          <cell r="I236">
            <v>96.5</v>
          </cell>
          <cell r="J236">
            <v>-1.8</v>
          </cell>
          <cell r="K236">
            <v>97.5</v>
          </cell>
          <cell r="L236">
            <v>-1</v>
          </cell>
          <cell r="M236">
            <v>85.5</v>
          </cell>
          <cell r="N236">
            <v>-10.4</v>
          </cell>
          <cell r="O236">
            <v>113.6</v>
          </cell>
          <cell r="P236">
            <v>2.1</v>
          </cell>
          <cell r="Q236" t="str">
            <v>-</v>
          </cell>
          <cell r="R236" t="str">
            <v>-</v>
          </cell>
          <cell r="S236">
            <v>0</v>
          </cell>
          <cell r="T236">
            <v>-0.3</v>
          </cell>
          <cell r="U236">
            <v>0.93</v>
          </cell>
          <cell r="V236">
            <v>0.04</v>
          </cell>
          <cell r="W236">
            <v>106.8</v>
          </cell>
          <cell r="X236">
            <v>-3.1</v>
          </cell>
          <cell r="Y236">
            <v>96</v>
          </cell>
          <cell r="Z236">
            <v>7.3</v>
          </cell>
          <cell r="AA236">
            <v>102.8</v>
          </cell>
          <cell r="AB236">
            <v>-20.6</v>
          </cell>
          <cell r="AC236">
            <v>157.1</v>
          </cell>
          <cell r="AD236">
            <v>-22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87.3</v>
          </cell>
          <cell r="D239">
            <v>2</v>
          </cell>
          <cell r="E239">
            <v>109.9</v>
          </cell>
          <cell r="F239">
            <v>3.3</v>
          </cell>
          <cell r="G239">
            <v>114.5</v>
          </cell>
          <cell r="H239">
            <v>8.3000000000000007</v>
          </cell>
          <cell r="I239">
            <v>98.4</v>
          </cell>
          <cell r="J239">
            <v>-1.8</v>
          </cell>
          <cell r="K239">
            <v>96.5</v>
          </cell>
          <cell r="L239">
            <v>-1.5</v>
          </cell>
          <cell r="M239">
            <v>136.4</v>
          </cell>
          <cell r="N239">
            <v>-7.1</v>
          </cell>
          <cell r="O239">
            <v>93.8</v>
          </cell>
          <cell r="P239">
            <v>-7.3</v>
          </cell>
          <cell r="Q239" t="str">
            <v>-</v>
          </cell>
          <cell r="R239" t="str">
            <v>-</v>
          </cell>
          <cell r="S239">
            <v>0.56000000000000005</v>
          </cell>
          <cell r="T239">
            <v>0.56000000000000005</v>
          </cell>
          <cell r="U239">
            <v>0.49</v>
          </cell>
          <cell r="V239">
            <v>-1.78</v>
          </cell>
          <cell r="W239">
            <v>82.1</v>
          </cell>
          <cell r="X239">
            <v>-1.9</v>
          </cell>
          <cell r="Y239">
            <v>103.4</v>
          </cell>
          <cell r="Z239">
            <v>-0.6</v>
          </cell>
          <cell r="AA239">
            <v>42.1</v>
          </cell>
          <cell r="AB239">
            <v>-64</v>
          </cell>
          <cell r="AC239">
            <v>1.8</v>
          </cell>
          <cell r="AD239">
            <v>-60.9</v>
          </cell>
        </row>
        <row r="240">
          <cell r="B240" t="str">
            <v>小売業</v>
          </cell>
          <cell r="C240">
            <v>80.400000000000006</v>
          </cell>
          <cell r="D240">
            <v>-4.5999999999999996</v>
          </cell>
          <cell r="E240">
            <v>90.8</v>
          </cell>
          <cell r="F240">
            <v>1.5</v>
          </cell>
          <cell r="G240">
            <v>87.7</v>
          </cell>
          <cell r="H240">
            <v>2.5</v>
          </cell>
          <cell r="I240">
            <v>103.3</v>
          </cell>
          <cell r="J240">
            <v>-3.4</v>
          </cell>
          <cell r="K240">
            <v>95.6</v>
          </cell>
          <cell r="L240">
            <v>-4.2</v>
          </cell>
          <cell r="M240">
            <v>217.8</v>
          </cell>
          <cell r="N240">
            <v>3.1</v>
          </cell>
          <cell r="O240">
            <v>72</v>
          </cell>
          <cell r="P240">
            <v>-20</v>
          </cell>
          <cell r="Q240" t="str">
            <v>-</v>
          </cell>
          <cell r="R240" t="str">
            <v>-</v>
          </cell>
          <cell r="S240">
            <v>3.01</v>
          </cell>
          <cell r="T240">
            <v>1.81</v>
          </cell>
          <cell r="U240">
            <v>2.99</v>
          </cell>
          <cell r="V240">
            <v>1.82</v>
          </cell>
          <cell r="W240">
            <v>75.599999999999994</v>
          </cell>
          <cell r="X240">
            <v>-8.3000000000000007</v>
          </cell>
          <cell r="Y240">
            <v>85.4</v>
          </cell>
          <cell r="Z240">
            <v>-2.4</v>
          </cell>
          <cell r="AA240">
            <v>131.6</v>
          </cell>
          <cell r="AB240">
            <v>-6.5</v>
          </cell>
          <cell r="AC240">
            <v>17.100000000000001</v>
          </cell>
          <cell r="AD240">
            <v>-67.7</v>
          </cell>
        </row>
        <row r="241">
          <cell r="B241" t="str">
            <v>宿泊業</v>
          </cell>
          <cell r="C241">
            <v>112.6</v>
          </cell>
          <cell r="D241">
            <v>-9.6</v>
          </cell>
          <cell r="E241">
            <v>120.8</v>
          </cell>
          <cell r="F241">
            <v>4</v>
          </cell>
          <cell r="G241">
            <v>123</v>
          </cell>
          <cell r="H241">
            <v>2.9</v>
          </cell>
          <cell r="I241">
            <v>115.9</v>
          </cell>
          <cell r="J241">
            <v>-0.7</v>
          </cell>
          <cell r="K241">
            <v>112.1</v>
          </cell>
          <cell r="L241">
            <v>-0.5</v>
          </cell>
          <cell r="M241">
            <v>175.3</v>
          </cell>
          <cell r="N241">
            <v>-3.1</v>
          </cell>
          <cell r="O241">
            <v>48.5</v>
          </cell>
          <cell r="P241">
            <v>-8.3000000000000007</v>
          </cell>
          <cell r="Q241" t="str">
            <v>-</v>
          </cell>
          <cell r="R241" t="str">
            <v>-</v>
          </cell>
          <cell r="S241">
            <v>3.75</v>
          </cell>
          <cell r="T241">
            <v>1.1000000000000001</v>
          </cell>
          <cell r="U241">
            <v>0</v>
          </cell>
          <cell r="V241">
            <v>-2.65</v>
          </cell>
          <cell r="W241">
            <v>105.9</v>
          </cell>
          <cell r="X241">
            <v>-13</v>
          </cell>
          <cell r="Y241">
            <v>113.6</v>
          </cell>
          <cell r="Z241">
            <v>0.1</v>
          </cell>
          <cell r="AA241">
            <v>88.2</v>
          </cell>
          <cell r="AB241">
            <v>31.4</v>
          </cell>
          <cell r="AC241">
            <v>0</v>
          </cell>
          <cell r="AD241">
            <v>-100</v>
          </cell>
        </row>
        <row r="242">
          <cell r="B242" t="str">
            <v>Ｍ一括分</v>
          </cell>
          <cell r="C242">
            <v>159</v>
          </cell>
          <cell r="D242">
            <v>-22.5</v>
          </cell>
          <cell r="E242">
            <v>130.1</v>
          </cell>
          <cell r="F242">
            <v>-15.6</v>
          </cell>
          <cell r="G242">
            <v>132.4</v>
          </cell>
          <cell r="H242">
            <v>-9.6999999999999993</v>
          </cell>
          <cell r="I242">
            <v>105.8</v>
          </cell>
          <cell r="J242">
            <v>6.3</v>
          </cell>
          <cell r="K242">
            <v>103.1</v>
          </cell>
          <cell r="L242">
            <v>13.9</v>
          </cell>
          <cell r="M242">
            <v>128.30000000000001</v>
          </cell>
          <cell r="N242">
            <v>-26.5</v>
          </cell>
          <cell r="O242">
            <v>152.5</v>
          </cell>
          <cell r="P242">
            <v>75.099999999999994</v>
          </cell>
          <cell r="Q242" t="str">
            <v>-</v>
          </cell>
          <cell r="R242" t="str">
            <v>-</v>
          </cell>
          <cell r="S242">
            <v>9.74</v>
          </cell>
          <cell r="T242">
            <v>9.74</v>
          </cell>
          <cell r="U242">
            <v>7.45</v>
          </cell>
          <cell r="V242">
            <v>3.76</v>
          </cell>
          <cell r="W242">
            <v>149.6</v>
          </cell>
          <cell r="X242">
            <v>-25.4</v>
          </cell>
          <cell r="Y242">
            <v>122.4</v>
          </cell>
          <cell r="Z242">
            <v>-18.8</v>
          </cell>
          <cell r="AA242">
            <v>118.9</v>
          </cell>
          <cell r="AB242">
            <v>-37.9</v>
          </cell>
          <cell r="AC242">
            <v>250.4</v>
          </cell>
          <cell r="AD242">
            <v>-38</v>
          </cell>
        </row>
        <row r="243">
          <cell r="B243" t="str">
            <v>医療業</v>
          </cell>
          <cell r="C243">
            <v>89.5</v>
          </cell>
          <cell r="D243">
            <v>-3.1</v>
          </cell>
          <cell r="E243">
            <v>100.3</v>
          </cell>
          <cell r="F243">
            <v>-2.6</v>
          </cell>
          <cell r="G243">
            <v>97.3</v>
          </cell>
          <cell r="H243">
            <v>1.7</v>
          </cell>
          <cell r="I243">
            <v>98</v>
          </cell>
          <cell r="J243">
            <v>-2.8</v>
          </cell>
          <cell r="K243">
            <v>97.6</v>
          </cell>
          <cell r="L243">
            <v>-1.2</v>
          </cell>
          <cell r="M243">
            <v>109.6</v>
          </cell>
          <cell r="N243">
            <v>-31.3</v>
          </cell>
          <cell r="O243">
            <v>78.900000000000006</v>
          </cell>
          <cell r="P243">
            <v>2.2999999999999998</v>
          </cell>
          <cell r="Q243" t="str">
            <v>-</v>
          </cell>
          <cell r="R243" t="str">
            <v>-</v>
          </cell>
          <cell r="S243">
            <v>0.36</v>
          </cell>
          <cell r="T243">
            <v>-1.36</v>
          </cell>
          <cell r="U243">
            <v>1.0900000000000001</v>
          </cell>
          <cell r="V243">
            <v>0.24</v>
          </cell>
          <cell r="W243">
            <v>84.2</v>
          </cell>
          <cell r="X243">
            <v>-6.8</v>
          </cell>
          <cell r="Y243">
            <v>94.4</v>
          </cell>
          <cell r="Z243">
            <v>-6.3</v>
          </cell>
          <cell r="AA243">
            <v>189.3</v>
          </cell>
          <cell r="AB243">
            <v>-41.3</v>
          </cell>
          <cell r="AC243">
            <v>16.5</v>
          </cell>
          <cell r="AD243">
            <v>-7.3</v>
          </cell>
        </row>
        <row r="244">
          <cell r="B244" t="str">
            <v>Ｐ一括分</v>
          </cell>
          <cell r="C244">
            <v>78.8</v>
          </cell>
          <cell r="D244">
            <v>-9.8000000000000007</v>
          </cell>
          <cell r="E244">
            <v>100.2</v>
          </cell>
          <cell r="F244">
            <v>-9.6999999999999993</v>
          </cell>
          <cell r="G244">
            <v>100.9</v>
          </cell>
          <cell r="H244">
            <v>-6.8</v>
          </cell>
          <cell r="I244">
            <v>102</v>
          </cell>
          <cell r="J244">
            <v>7.4</v>
          </cell>
          <cell r="K244">
            <v>102.7</v>
          </cell>
          <cell r="L244">
            <v>8.3000000000000007</v>
          </cell>
          <cell r="M244">
            <v>84.5</v>
          </cell>
          <cell r="N244">
            <v>-16.899999999999999</v>
          </cell>
          <cell r="O244">
            <v>90.7</v>
          </cell>
          <cell r="P244">
            <v>-13.5</v>
          </cell>
          <cell r="Q244" t="str">
            <v>-</v>
          </cell>
          <cell r="R244" t="str">
            <v>-</v>
          </cell>
          <cell r="S244">
            <v>1.1000000000000001</v>
          </cell>
          <cell r="T244">
            <v>0.16</v>
          </cell>
          <cell r="U244">
            <v>0.85</v>
          </cell>
          <cell r="V244">
            <v>-1.02</v>
          </cell>
          <cell r="W244">
            <v>74.099999999999994</v>
          </cell>
          <cell r="X244">
            <v>-13.2</v>
          </cell>
          <cell r="Y244">
            <v>94.3</v>
          </cell>
          <cell r="Z244">
            <v>-13.1</v>
          </cell>
          <cell r="AA244">
            <v>84</v>
          </cell>
          <cell r="AB244">
            <v>-49.4</v>
          </cell>
          <cell r="AC244">
            <v>0.1</v>
          </cell>
          <cell r="AD244">
            <v>0</v>
          </cell>
        </row>
        <row r="245">
          <cell r="B245" t="str">
            <v>職業紹介・派遣業</v>
          </cell>
          <cell r="C245">
            <v>101.8</v>
          </cell>
          <cell r="D245">
            <v>4.9000000000000004</v>
          </cell>
          <cell r="E245">
            <v>104.2</v>
          </cell>
          <cell r="F245">
            <v>6.4</v>
          </cell>
          <cell r="G245">
            <v>104.7</v>
          </cell>
          <cell r="H245">
            <v>4.5999999999999996</v>
          </cell>
          <cell r="I245">
            <v>104.8</v>
          </cell>
          <cell r="J245">
            <v>8.9</v>
          </cell>
          <cell r="K245">
            <v>105.6</v>
          </cell>
          <cell r="L245">
            <v>8.1999999999999993</v>
          </cell>
          <cell r="M245">
            <v>92.6</v>
          </cell>
          <cell r="N245">
            <v>25.6</v>
          </cell>
          <cell r="O245">
            <v>128</v>
          </cell>
          <cell r="P245">
            <v>-4.4000000000000004</v>
          </cell>
          <cell r="Q245" t="str">
            <v>-</v>
          </cell>
          <cell r="R245" t="str">
            <v>-</v>
          </cell>
          <cell r="S245">
            <v>9.84</v>
          </cell>
          <cell r="T245">
            <v>-0.15</v>
          </cell>
          <cell r="U245">
            <v>5.17</v>
          </cell>
          <cell r="V245">
            <v>-1.92</v>
          </cell>
          <cell r="W245">
            <v>95.8</v>
          </cell>
          <cell r="X245">
            <v>1.1000000000000001</v>
          </cell>
          <cell r="Y245">
            <v>98</v>
          </cell>
          <cell r="Z245">
            <v>2.4</v>
          </cell>
          <cell r="AA245">
            <v>98.8</v>
          </cell>
          <cell r="AB245">
            <v>29.2</v>
          </cell>
          <cell r="AC245">
            <v>25.3</v>
          </cell>
          <cell r="AD245">
            <v>-63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91.5</v>
          </cell>
          <cell r="D247">
            <v>-1.3</v>
          </cell>
          <cell r="E247">
            <v>99.7</v>
          </cell>
          <cell r="F247">
            <v>-1.4</v>
          </cell>
          <cell r="G247">
            <v>99</v>
          </cell>
          <cell r="H247">
            <v>-1.7</v>
          </cell>
          <cell r="I247">
            <v>101.2</v>
          </cell>
          <cell r="J247">
            <v>0.9</v>
          </cell>
          <cell r="K247">
            <v>100.5</v>
          </cell>
          <cell r="L247">
            <v>0.3</v>
          </cell>
          <cell r="M247">
            <v>112.4</v>
          </cell>
          <cell r="N247">
            <v>9.1999999999999993</v>
          </cell>
          <cell r="O247">
            <v>92.6</v>
          </cell>
          <cell r="P247">
            <v>-5.0999999999999996</v>
          </cell>
          <cell r="Q247" t="str">
            <v>-</v>
          </cell>
          <cell r="R247" t="str">
            <v>-</v>
          </cell>
          <cell r="S247">
            <v>1.04</v>
          </cell>
          <cell r="T247">
            <v>0.09</v>
          </cell>
          <cell r="U247">
            <v>1.05</v>
          </cell>
          <cell r="V247">
            <v>0.35</v>
          </cell>
          <cell r="W247">
            <v>86.1</v>
          </cell>
          <cell r="X247">
            <v>-5</v>
          </cell>
          <cell r="Y247">
            <v>93.8</v>
          </cell>
          <cell r="Z247">
            <v>-5.0999999999999996</v>
          </cell>
          <cell r="AA247">
            <v>108.1</v>
          </cell>
          <cell r="AB247">
            <v>2.2999999999999998</v>
          </cell>
          <cell r="AC247">
            <v>43.5</v>
          </cell>
          <cell r="AD247">
            <v>-0.2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98.9</v>
          </cell>
          <cell r="D262">
            <v>-1.5</v>
          </cell>
          <cell r="E262">
            <v>102.1</v>
          </cell>
          <cell r="F262">
            <v>-1.2</v>
          </cell>
          <cell r="G262">
            <v>102.5</v>
          </cell>
          <cell r="H262">
            <v>4.8</v>
          </cell>
          <cell r="I262">
            <v>96.7</v>
          </cell>
          <cell r="J262">
            <v>-2.7</v>
          </cell>
          <cell r="K262">
            <v>97.2</v>
          </cell>
          <cell r="L262">
            <v>-1.4</v>
          </cell>
          <cell r="M262">
            <v>81.8</v>
          </cell>
          <cell r="N262">
            <v>-40</v>
          </cell>
          <cell r="O262">
            <v>102</v>
          </cell>
          <cell r="P262">
            <v>5.5</v>
          </cell>
          <cell r="Q262" t="str">
            <v>-</v>
          </cell>
          <cell r="R262" t="str">
            <v>-</v>
          </cell>
          <cell r="S262">
            <v>2.4500000000000002</v>
          </cell>
          <cell r="T262">
            <v>-0.64</v>
          </cell>
          <cell r="U262">
            <v>3.18</v>
          </cell>
          <cell r="V262">
            <v>0.91</v>
          </cell>
          <cell r="W262">
            <v>93</v>
          </cell>
          <cell r="X262">
            <v>-5.2</v>
          </cell>
          <cell r="Y262">
            <v>96</v>
          </cell>
          <cell r="Z262">
            <v>-5</v>
          </cell>
          <cell r="AA262">
            <v>86.6</v>
          </cell>
          <cell r="AB262">
            <v>-73.400000000000006</v>
          </cell>
          <cell r="AC262">
            <v>15.8</v>
          </cell>
          <cell r="AD262">
            <v>-37.799999999999997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100.4</v>
          </cell>
          <cell r="D264">
            <v>-33.299999999999997</v>
          </cell>
          <cell r="E264">
            <v>100.3</v>
          </cell>
          <cell r="F264">
            <v>-32.9</v>
          </cell>
          <cell r="G264">
            <v>97.4</v>
          </cell>
          <cell r="H264">
            <v>-30.8</v>
          </cell>
          <cell r="I264">
            <v>101.1</v>
          </cell>
          <cell r="J264">
            <v>-24.2</v>
          </cell>
          <cell r="K264">
            <v>100.2</v>
          </cell>
          <cell r="L264">
            <v>-21.2</v>
          </cell>
          <cell r="M264">
            <v>188.9</v>
          </cell>
          <cell r="N264">
            <v>-76.099999999999994</v>
          </cell>
          <cell r="O264">
            <v>45.6</v>
          </cell>
          <cell r="P264">
            <v>-2.4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5.56</v>
          </cell>
          <cell r="V264">
            <v>5.56</v>
          </cell>
          <cell r="W264">
            <v>94.4</v>
          </cell>
          <cell r="X264">
            <v>-35.799999999999997</v>
          </cell>
          <cell r="Y264">
            <v>94.4</v>
          </cell>
          <cell r="Z264">
            <v>-35.299999999999997</v>
          </cell>
          <cell r="AA264">
            <v>391.8</v>
          </cell>
          <cell r="AB264">
            <v>-61.9</v>
          </cell>
          <cell r="AC264">
            <v>17.8</v>
          </cell>
          <cell r="AD264">
            <v>-49.9</v>
          </cell>
        </row>
        <row r="265">
          <cell r="B265" t="str">
            <v>製造業</v>
          </cell>
          <cell r="C265">
            <v>94.7</v>
          </cell>
          <cell r="D265">
            <v>-6.1</v>
          </cell>
          <cell r="E265">
            <v>94.7</v>
          </cell>
          <cell r="F265">
            <v>-7.1</v>
          </cell>
          <cell r="G265">
            <v>95.9</v>
          </cell>
          <cell r="H265">
            <v>-4.8</v>
          </cell>
          <cell r="I265">
            <v>86.1</v>
          </cell>
          <cell r="J265">
            <v>-6.9</v>
          </cell>
          <cell r="K265">
            <v>87.5</v>
          </cell>
          <cell r="L265">
            <v>-5.0999999999999996</v>
          </cell>
          <cell r="M265">
            <v>53.8</v>
          </cell>
          <cell r="N265">
            <v>-45.2</v>
          </cell>
          <cell r="O265">
            <v>76.900000000000006</v>
          </cell>
          <cell r="P265">
            <v>-4.0999999999999996</v>
          </cell>
          <cell r="Q265" t="str">
            <v>-</v>
          </cell>
          <cell r="R265" t="str">
            <v>-</v>
          </cell>
          <cell r="S265">
            <v>2.81</v>
          </cell>
          <cell r="T265">
            <v>1.21</v>
          </cell>
          <cell r="U265">
            <v>3</v>
          </cell>
          <cell r="V265">
            <v>0.3</v>
          </cell>
          <cell r="W265">
            <v>89.1</v>
          </cell>
          <cell r="X265">
            <v>-9.6</v>
          </cell>
          <cell r="Y265">
            <v>89.1</v>
          </cell>
          <cell r="Z265">
            <v>-10.5</v>
          </cell>
          <cell r="AA265">
            <v>58.2</v>
          </cell>
          <cell r="AB265">
            <v>-57.8</v>
          </cell>
          <cell r="AC265">
            <v>94</v>
          </cell>
          <cell r="AD265">
            <v>23.8</v>
          </cell>
        </row>
        <row r="266">
          <cell r="B266" t="str">
            <v>電気・ガス・熱供給・水道業</v>
          </cell>
          <cell r="C266">
            <v>77</v>
          </cell>
          <cell r="D266">
            <v>-14.3</v>
          </cell>
          <cell r="E266">
            <v>85.1</v>
          </cell>
          <cell r="F266">
            <v>-14.3</v>
          </cell>
          <cell r="G266">
            <v>85.3</v>
          </cell>
          <cell r="H266">
            <v>-13.3</v>
          </cell>
          <cell r="I266">
            <v>97.4</v>
          </cell>
          <cell r="J266">
            <v>-1.5</v>
          </cell>
          <cell r="K266">
            <v>97.8</v>
          </cell>
          <cell r="L266">
            <v>-1.1000000000000001</v>
          </cell>
          <cell r="M266">
            <v>0</v>
          </cell>
          <cell r="N266">
            <v>-100</v>
          </cell>
          <cell r="O266">
            <v>70.5</v>
          </cell>
          <cell r="P266">
            <v>-23.7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72.400000000000006</v>
          </cell>
          <cell r="X266">
            <v>-17.5</v>
          </cell>
          <cell r="Y266">
            <v>80.099999999999994</v>
          </cell>
          <cell r="Z266">
            <v>-17.5</v>
          </cell>
          <cell r="AA266">
            <v>15.1</v>
          </cell>
          <cell r="AB266">
            <v>-95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84.9</v>
          </cell>
          <cell r="D267">
            <v>-22</v>
          </cell>
          <cell r="E267">
            <v>85.8</v>
          </cell>
          <cell r="F267">
            <v>-21.2</v>
          </cell>
          <cell r="G267">
            <v>87.4</v>
          </cell>
          <cell r="H267">
            <v>-9.3000000000000007</v>
          </cell>
          <cell r="I267">
            <v>80.7</v>
          </cell>
          <cell r="J267">
            <v>-15.9</v>
          </cell>
          <cell r="K267">
            <v>81.2</v>
          </cell>
          <cell r="L267">
            <v>-9.8000000000000007</v>
          </cell>
          <cell r="M267">
            <v>50</v>
          </cell>
          <cell r="N267">
            <v>-89.6</v>
          </cell>
          <cell r="O267">
            <v>13.2</v>
          </cell>
          <cell r="P267">
            <v>-17</v>
          </cell>
          <cell r="Q267" t="str">
            <v>-</v>
          </cell>
          <cell r="R267" t="str">
            <v>-</v>
          </cell>
          <cell r="S267">
            <v>0</v>
          </cell>
          <cell r="T267">
            <v>-19.079999999999998</v>
          </cell>
          <cell r="U267">
            <v>0</v>
          </cell>
          <cell r="V267">
            <v>0</v>
          </cell>
          <cell r="W267">
            <v>79.900000000000006</v>
          </cell>
          <cell r="X267">
            <v>-24.9</v>
          </cell>
          <cell r="Y267">
            <v>80.7</v>
          </cell>
          <cell r="Z267">
            <v>-24.2</v>
          </cell>
          <cell r="AA267">
            <v>25.9</v>
          </cell>
          <cell r="AB267">
            <v>-95.7</v>
          </cell>
          <cell r="AC267">
            <v>13.1</v>
          </cell>
          <cell r="AD267">
            <v>-61.8</v>
          </cell>
        </row>
        <row r="268">
          <cell r="B268" t="str">
            <v>運輸業，郵便業</v>
          </cell>
          <cell r="C268">
            <v>84.6</v>
          </cell>
          <cell r="D268">
            <v>-15.1</v>
          </cell>
          <cell r="E268">
            <v>87</v>
          </cell>
          <cell r="F268">
            <v>-15.1</v>
          </cell>
          <cell r="G268">
            <v>94.2</v>
          </cell>
          <cell r="H268">
            <v>-14.2</v>
          </cell>
          <cell r="I268">
            <v>59.9</v>
          </cell>
          <cell r="J268">
            <v>-34.6</v>
          </cell>
          <cell r="K268">
            <v>63.1</v>
          </cell>
          <cell r="L268">
            <v>-33</v>
          </cell>
          <cell r="M268">
            <v>0</v>
          </cell>
          <cell r="N268">
            <v>-100</v>
          </cell>
          <cell r="O268">
            <v>81.5</v>
          </cell>
          <cell r="P268">
            <v>131.5</v>
          </cell>
          <cell r="Q268" t="str">
            <v>-</v>
          </cell>
          <cell r="R268" t="str">
            <v>-</v>
          </cell>
          <cell r="S268">
            <v>0</v>
          </cell>
          <cell r="T268">
            <v>-4.22</v>
          </cell>
          <cell r="U268">
            <v>1.56</v>
          </cell>
          <cell r="V268">
            <v>0.45</v>
          </cell>
          <cell r="W268">
            <v>79.599999999999994</v>
          </cell>
          <cell r="X268">
            <v>-18.3</v>
          </cell>
          <cell r="Y268">
            <v>81.8</v>
          </cell>
          <cell r="Z268">
            <v>-18.399999999999999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109.9</v>
          </cell>
          <cell r="D269">
            <v>15.6</v>
          </cell>
          <cell r="E269">
            <v>110.8</v>
          </cell>
          <cell r="F269">
            <v>16</v>
          </cell>
          <cell r="G269">
            <v>110.8</v>
          </cell>
          <cell r="H269">
            <v>16.3</v>
          </cell>
          <cell r="I269">
            <v>96.7</v>
          </cell>
          <cell r="J269">
            <v>5.2</v>
          </cell>
          <cell r="K269">
            <v>96.8</v>
          </cell>
          <cell r="L269">
            <v>6.1</v>
          </cell>
          <cell r="M269">
            <v>100</v>
          </cell>
          <cell r="N269">
            <v>-23.1</v>
          </cell>
          <cell r="O269">
            <v>136.4</v>
          </cell>
          <cell r="P269">
            <v>9.6999999999999993</v>
          </cell>
          <cell r="Q269" t="str">
            <v>-</v>
          </cell>
          <cell r="R269" t="str">
            <v>-</v>
          </cell>
          <cell r="S269">
            <v>3.56</v>
          </cell>
          <cell r="T269">
            <v>0.87</v>
          </cell>
          <cell r="U269">
            <v>0.93</v>
          </cell>
          <cell r="V269">
            <v>-0.17</v>
          </cell>
          <cell r="W269">
            <v>103.4</v>
          </cell>
          <cell r="X269">
            <v>11.2</v>
          </cell>
          <cell r="Y269">
            <v>104.2</v>
          </cell>
          <cell r="Z269">
            <v>11.6</v>
          </cell>
          <cell r="AA269">
            <v>113.5</v>
          </cell>
          <cell r="AB269">
            <v>9</v>
          </cell>
          <cell r="AC269">
            <v>56.1</v>
          </cell>
          <cell r="AD269">
            <v>-25.4</v>
          </cell>
        </row>
        <row r="270">
          <cell r="B270" t="str">
            <v>金融業，保険業</v>
          </cell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-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 t="str">
            <v>-</v>
          </cell>
          <cell r="AD270" t="str">
            <v>-</v>
          </cell>
        </row>
        <row r="271">
          <cell r="B271" t="str">
            <v>不動産業，物品賃貸業</v>
          </cell>
          <cell r="C271">
            <v>133.80000000000001</v>
          </cell>
          <cell r="D271">
            <v>-19.100000000000001</v>
          </cell>
          <cell r="E271">
            <v>135.1</v>
          </cell>
          <cell r="F271">
            <v>-19.100000000000001</v>
          </cell>
          <cell r="G271">
            <v>139.6</v>
          </cell>
          <cell r="H271">
            <v>-19.100000000000001</v>
          </cell>
          <cell r="I271">
            <v>95.9</v>
          </cell>
          <cell r="J271">
            <v>-12.1</v>
          </cell>
          <cell r="K271">
            <v>98.4</v>
          </cell>
          <cell r="L271">
            <v>-12.1</v>
          </cell>
          <cell r="M271">
            <v>0</v>
          </cell>
          <cell r="N271">
            <v>0</v>
          </cell>
          <cell r="O271">
            <v>91.5</v>
          </cell>
          <cell r="P271">
            <v>77.7</v>
          </cell>
          <cell r="Q271" t="str">
            <v>-</v>
          </cell>
          <cell r="R271" t="str">
            <v>-</v>
          </cell>
          <cell r="S271">
            <v>6.61</v>
          </cell>
          <cell r="T271">
            <v>6.61</v>
          </cell>
          <cell r="U271">
            <v>3.3</v>
          </cell>
          <cell r="V271">
            <v>3.3</v>
          </cell>
          <cell r="W271">
            <v>125.9</v>
          </cell>
          <cell r="X271">
            <v>-22.1</v>
          </cell>
          <cell r="Y271">
            <v>127.1</v>
          </cell>
          <cell r="Z271">
            <v>-22.1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60.4</v>
          </cell>
          <cell r="D272">
            <v>-44.2</v>
          </cell>
          <cell r="E272">
            <v>65</v>
          </cell>
          <cell r="F272">
            <v>-44.2</v>
          </cell>
          <cell r="G272">
            <v>67.7</v>
          </cell>
          <cell r="H272">
            <v>-42.8</v>
          </cell>
          <cell r="I272">
            <v>68</v>
          </cell>
          <cell r="J272">
            <v>-33.700000000000003</v>
          </cell>
          <cell r="K272">
            <v>71.900000000000006</v>
          </cell>
          <cell r="L272">
            <v>-29.2</v>
          </cell>
          <cell r="M272">
            <v>0</v>
          </cell>
          <cell r="N272">
            <v>-100</v>
          </cell>
          <cell r="O272">
            <v>25.4</v>
          </cell>
          <cell r="P272">
            <v>-53</v>
          </cell>
          <cell r="Q272" t="str">
            <v>-</v>
          </cell>
          <cell r="R272" t="str">
            <v>-</v>
          </cell>
          <cell r="S272">
            <v>0</v>
          </cell>
          <cell r="T272">
            <v>-3.05</v>
          </cell>
          <cell r="U272">
            <v>3.13</v>
          </cell>
          <cell r="V272">
            <v>0.59</v>
          </cell>
          <cell r="W272">
            <v>56.8</v>
          </cell>
          <cell r="X272">
            <v>-46.3</v>
          </cell>
          <cell r="Y272">
            <v>61.1</v>
          </cell>
          <cell r="Z272">
            <v>-46.3</v>
          </cell>
          <cell r="AA272">
            <v>1.5</v>
          </cell>
          <cell r="AB272">
            <v>-98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105.4</v>
          </cell>
          <cell r="D273">
            <v>-4.4000000000000004</v>
          </cell>
          <cell r="E273">
            <v>105.6</v>
          </cell>
          <cell r="F273">
            <v>-3.1</v>
          </cell>
          <cell r="G273">
            <v>104.6</v>
          </cell>
          <cell r="H273">
            <v>-3.1</v>
          </cell>
          <cell r="I273">
            <v>105.1</v>
          </cell>
          <cell r="J273">
            <v>-4.9000000000000004</v>
          </cell>
          <cell r="K273">
            <v>104</v>
          </cell>
          <cell r="L273">
            <v>-4.0999999999999996</v>
          </cell>
          <cell r="M273">
            <v>169.2</v>
          </cell>
          <cell r="N273">
            <v>-26.7</v>
          </cell>
          <cell r="O273">
            <v>101.9</v>
          </cell>
          <cell r="P273">
            <v>2</v>
          </cell>
          <cell r="Q273" t="str">
            <v>-</v>
          </cell>
          <cell r="R273" t="str">
            <v>-</v>
          </cell>
          <cell r="S273">
            <v>3.17</v>
          </cell>
          <cell r="T273">
            <v>0.5</v>
          </cell>
          <cell r="U273">
            <v>2.33</v>
          </cell>
          <cell r="V273">
            <v>-0.76</v>
          </cell>
          <cell r="W273">
            <v>99.2</v>
          </cell>
          <cell r="X273">
            <v>-8</v>
          </cell>
          <cell r="Y273">
            <v>99.3</v>
          </cell>
          <cell r="Z273">
            <v>-6.8</v>
          </cell>
          <cell r="AA273">
            <v>161.30000000000001</v>
          </cell>
          <cell r="AB273">
            <v>-0.1</v>
          </cell>
          <cell r="AC273">
            <v>0</v>
          </cell>
          <cell r="AD273">
            <v>-100</v>
          </cell>
        </row>
        <row r="274">
          <cell r="B274" t="str">
            <v>生活関連サービス業，娯楽業</v>
          </cell>
          <cell r="C274">
            <v>87.4</v>
          </cell>
          <cell r="D274">
            <v>-6.2</v>
          </cell>
          <cell r="E274">
            <v>87.5</v>
          </cell>
          <cell r="F274">
            <v>-3.8</v>
          </cell>
          <cell r="G274">
            <v>91</v>
          </cell>
          <cell r="H274">
            <v>-4.7</v>
          </cell>
          <cell r="I274">
            <v>100</v>
          </cell>
          <cell r="J274">
            <v>-3.6</v>
          </cell>
          <cell r="K274">
            <v>94.8</v>
          </cell>
          <cell r="L274">
            <v>-6.3</v>
          </cell>
          <cell r="M274">
            <v>1233.3</v>
          </cell>
          <cell r="N274">
            <v>94.7</v>
          </cell>
          <cell r="O274">
            <v>48.6</v>
          </cell>
          <cell r="P274">
            <v>-31.1</v>
          </cell>
          <cell r="Q274" t="str">
            <v>-</v>
          </cell>
          <cell r="R274" t="str">
            <v>-</v>
          </cell>
          <cell r="S274">
            <v>3.99</v>
          </cell>
          <cell r="T274">
            <v>-31.08</v>
          </cell>
          <cell r="U274">
            <v>2.77</v>
          </cell>
          <cell r="V274">
            <v>1.73</v>
          </cell>
          <cell r="W274">
            <v>82.2</v>
          </cell>
          <cell r="X274">
            <v>-9.8000000000000007</v>
          </cell>
          <cell r="Y274">
            <v>82.3</v>
          </cell>
          <cell r="Z274">
            <v>-7.5</v>
          </cell>
          <cell r="AA274">
            <v>25.1</v>
          </cell>
          <cell r="AB274">
            <v>84.6</v>
          </cell>
          <cell r="AC274">
            <v>0</v>
          </cell>
          <cell r="AD274">
            <v>-100</v>
          </cell>
        </row>
        <row r="275">
          <cell r="B275" t="str">
            <v>教育，学習支援業</v>
          </cell>
          <cell r="C275">
            <v>88.6</v>
          </cell>
          <cell r="D275">
            <v>-0.1</v>
          </cell>
          <cell r="E275">
            <v>90.7</v>
          </cell>
          <cell r="F275">
            <v>-0.2</v>
          </cell>
          <cell r="G275">
            <v>91</v>
          </cell>
          <cell r="H275">
            <v>0</v>
          </cell>
          <cell r="I275">
            <v>94.9</v>
          </cell>
          <cell r="J275">
            <v>-9.4</v>
          </cell>
          <cell r="K275">
            <v>95.7</v>
          </cell>
          <cell r="L275">
            <v>-9</v>
          </cell>
          <cell r="M275">
            <v>40</v>
          </cell>
          <cell r="N275">
            <v>-50</v>
          </cell>
          <cell r="O275">
            <v>100.6</v>
          </cell>
          <cell r="P275">
            <v>14.8</v>
          </cell>
          <cell r="Q275" t="str">
            <v>-</v>
          </cell>
          <cell r="R275" t="str">
            <v>-</v>
          </cell>
          <cell r="S275">
            <v>0.47</v>
          </cell>
          <cell r="T275">
            <v>0.08</v>
          </cell>
          <cell r="U275">
            <v>0.17</v>
          </cell>
          <cell r="V275">
            <v>-0.28999999999999998</v>
          </cell>
          <cell r="W275">
            <v>83.3</v>
          </cell>
          <cell r="X275">
            <v>-3.9</v>
          </cell>
          <cell r="Y275">
            <v>85.3</v>
          </cell>
          <cell r="Z275">
            <v>-4</v>
          </cell>
          <cell r="AA275">
            <v>52.5</v>
          </cell>
          <cell r="AB275">
            <v>-28.7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81.7</v>
          </cell>
          <cell r="D276">
            <v>-12.6</v>
          </cell>
          <cell r="E276">
            <v>89.2</v>
          </cell>
          <cell r="F276">
            <v>-12.5</v>
          </cell>
          <cell r="G276">
            <v>88.1</v>
          </cell>
          <cell r="H276">
            <v>3.9</v>
          </cell>
          <cell r="I276">
            <v>96</v>
          </cell>
          <cell r="J276">
            <v>-4.8</v>
          </cell>
          <cell r="K276">
            <v>95.5</v>
          </cell>
          <cell r="L276">
            <v>-3.6</v>
          </cell>
          <cell r="M276">
            <v>150</v>
          </cell>
          <cell r="N276">
            <v>-44.4</v>
          </cell>
          <cell r="O276">
            <v>107.3</v>
          </cell>
          <cell r="P276">
            <v>6.9</v>
          </cell>
          <cell r="Q276" t="str">
            <v>-</v>
          </cell>
          <cell r="R276" t="str">
            <v>-</v>
          </cell>
          <cell r="S276">
            <v>1.1399999999999999</v>
          </cell>
          <cell r="T276">
            <v>0.46</v>
          </cell>
          <cell r="U276">
            <v>3.97</v>
          </cell>
          <cell r="V276">
            <v>2.63</v>
          </cell>
          <cell r="W276">
            <v>76.900000000000006</v>
          </cell>
          <cell r="X276">
            <v>-15.9</v>
          </cell>
          <cell r="Y276">
            <v>83.9</v>
          </cell>
          <cell r="Z276">
            <v>-15.8</v>
          </cell>
          <cell r="AA276">
            <v>155.4</v>
          </cell>
          <cell r="AB276">
            <v>-85.9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71</v>
          </cell>
          <cell r="D277">
            <v>-13.1</v>
          </cell>
          <cell r="E277">
            <v>76.7</v>
          </cell>
          <cell r="F277">
            <v>-13.1</v>
          </cell>
          <cell r="G277">
            <v>79.900000000000006</v>
          </cell>
          <cell r="H277">
            <v>-10.3</v>
          </cell>
          <cell r="I277">
            <v>82.8</v>
          </cell>
          <cell r="J277">
            <v>-4.2</v>
          </cell>
          <cell r="K277">
            <v>86.3</v>
          </cell>
          <cell r="L277">
            <v>-1.5</v>
          </cell>
          <cell r="M277">
            <v>0</v>
          </cell>
          <cell r="N277">
            <v>-100</v>
          </cell>
          <cell r="O277">
            <v>121.8</v>
          </cell>
          <cell r="P277">
            <v>141.69999999999999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66.8</v>
          </cell>
          <cell r="X277">
            <v>-16.399999999999999</v>
          </cell>
          <cell r="Y277">
            <v>72.2</v>
          </cell>
          <cell r="Z277">
            <v>-16.3</v>
          </cell>
          <cell r="AA277">
            <v>12.8</v>
          </cell>
          <cell r="AB277">
            <v>-82.2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110.4</v>
          </cell>
          <cell r="D278">
            <v>4.9000000000000004</v>
          </cell>
          <cell r="E278">
            <v>112.6</v>
          </cell>
          <cell r="F278">
            <v>4.9000000000000004</v>
          </cell>
          <cell r="G278">
            <v>113.8</v>
          </cell>
          <cell r="H278">
            <v>7.7</v>
          </cell>
          <cell r="I278">
            <v>99.6</v>
          </cell>
          <cell r="J278">
            <v>-1.2</v>
          </cell>
          <cell r="K278">
            <v>100.3</v>
          </cell>
          <cell r="L278">
            <v>0.6</v>
          </cell>
          <cell r="M278">
            <v>74.2</v>
          </cell>
          <cell r="N278">
            <v>-42.5</v>
          </cell>
          <cell r="O278">
            <v>94.4</v>
          </cell>
          <cell r="P278">
            <v>3.3</v>
          </cell>
          <cell r="Q278" t="str">
            <v>-</v>
          </cell>
          <cell r="R278" t="str">
            <v>-</v>
          </cell>
          <cell r="S278">
            <v>2.68</v>
          </cell>
          <cell r="T278">
            <v>-0.8</v>
          </cell>
          <cell r="U278">
            <v>10.28</v>
          </cell>
          <cell r="V278">
            <v>2.92</v>
          </cell>
          <cell r="W278">
            <v>103.9</v>
          </cell>
          <cell r="X278">
            <v>1.1000000000000001</v>
          </cell>
          <cell r="Y278">
            <v>105.9</v>
          </cell>
          <cell r="Z278">
            <v>1</v>
          </cell>
          <cell r="AA278">
            <v>78.3</v>
          </cell>
          <cell r="AB278">
            <v>-47.3</v>
          </cell>
          <cell r="AC278">
            <v>1.2</v>
          </cell>
          <cell r="AD278">
            <v>-77.400000000000006</v>
          </cell>
        </row>
        <row r="279">
          <cell r="B279" t="str">
            <v>食料品・たばこ</v>
          </cell>
          <cell r="C279">
            <v>89.7</v>
          </cell>
          <cell r="D279">
            <v>-3.5</v>
          </cell>
          <cell r="E279">
            <v>89.3</v>
          </cell>
          <cell r="F279">
            <v>-5.3</v>
          </cell>
          <cell r="G279">
            <v>91.3</v>
          </cell>
          <cell r="H279">
            <v>-4.0999999999999996</v>
          </cell>
          <cell r="I279">
            <v>78.900000000000006</v>
          </cell>
          <cell r="J279">
            <v>-8.3000000000000007</v>
          </cell>
          <cell r="K279">
            <v>80.599999999999994</v>
          </cell>
          <cell r="L279">
            <v>-8.4</v>
          </cell>
          <cell r="M279">
            <v>54.5</v>
          </cell>
          <cell r="N279">
            <v>-4.5999999999999996</v>
          </cell>
          <cell r="O279">
            <v>68</v>
          </cell>
          <cell r="P279">
            <v>-33.200000000000003</v>
          </cell>
          <cell r="Q279" t="str">
            <v>-</v>
          </cell>
          <cell r="R279" t="str">
            <v>-</v>
          </cell>
          <cell r="S279">
            <v>3.93</v>
          </cell>
          <cell r="T279">
            <v>2.8</v>
          </cell>
          <cell r="U279">
            <v>4.68</v>
          </cell>
          <cell r="V279">
            <v>2.17</v>
          </cell>
          <cell r="W279">
            <v>84.4</v>
          </cell>
          <cell r="X279">
            <v>-7.2</v>
          </cell>
          <cell r="Y279">
            <v>84</v>
          </cell>
          <cell r="Z279">
            <v>-8.9</v>
          </cell>
          <cell r="AA279">
            <v>40.799999999999997</v>
          </cell>
          <cell r="AB279">
            <v>-43.4</v>
          </cell>
          <cell r="AC279">
            <v>57.7</v>
          </cell>
          <cell r="AD279">
            <v>68.2</v>
          </cell>
        </row>
        <row r="280">
          <cell r="B280" t="str">
            <v>繊維工業</v>
          </cell>
          <cell r="C280">
            <v>122.1</v>
          </cell>
          <cell r="D280">
            <v>94.7</v>
          </cell>
          <cell r="E280">
            <v>115.3</v>
          </cell>
          <cell r="F280">
            <v>77.099999999999994</v>
          </cell>
          <cell r="G280">
            <v>115.6</v>
          </cell>
          <cell r="H280">
            <v>75.400000000000006</v>
          </cell>
          <cell r="I280">
            <v>95.3</v>
          </cell>
          <cell r="J280">
            <v>71.400000000000006</v>
          </cell>
          <cell r="K280">
            <v>95.2</v>
          </cell>
          <cell r="L280">
            <v>69.7</v>
          </cell>
          <cell r="M280">
            <v>110</v>
          </cell>
          <cell r="N280">
            <v>0</v>
          </cell>
          <cell r="O280">
            <v>75</v>
          </cell>
          <cell r="P280">
            <v>59.9</v>
          </cell>
          <cell r="Q280" t="str">
            <v>-</v>
          </cell>
          <cell r="R280" t="str">
            <v>-</v>
          </cell>
          <cell r="S280">
            <v>5.84</v>
          </cell>
          <cell r="T280">
            <v>-4.75</v>
          </cell>
          <cell r="U280">
            <v>0</v>
          </cell>
          <cell r="V280">
            <v>-7.06</v>
          </cell>
          <cell r="W280">
            <v>114.9</v>
          </cell>
          <cell r="X280">
            <v>87.4</v>
          </cell>
          <cell r="Y280">
            <v>108.5</v>
          </cell>
          <cell r="Z280">
            <v>70.599999999999994</v>
          </cell>
          <cell r="AA280">
            <v>87.8</v>
          </cell>
          <cell r="AB280">
            <v>0</v>
          </cell>
          <cell r="AC280">
            <v>99.4</v>
          </cell>
          <cell r="AD280">
            <v>0</v>
          </cell>
        </row>
        <row r="281">
          <cell r="B281" t="str">
            <v>木材・木製品</v>
          </cell>
          <cell r="C281">
            <v>147.5</v>
          </cell>
          <cell r="D281">
            <v>-6.2</v>
          </cell>
          <cell r="E281">
            <v>153.6</v>
          </cell>
          <cell r="F281">
            <v>-6.2</v>
          </cell>
          <cell r="G281">
            <v>149.30000000000001</v>
          </cell>
          <cell r="H281">
            <v>-11.2</v>
          </cell>
          <cell r="I281">
            <v>126</v>
          </cell>
          <cell r="J281">
            <v>15.4</v>
          </cell>
          <cell r="K281">
            <v>128.6</v>
          </cell>
          <cell r="L281">
            <v>16.3</v>
          </cell>
          <cell r="M281">
            <v>0</v>
          </cell>
          <cell r="N281">
            <v>-100</v>
          </cell>
          <cell r="O281">
            <v>89.6</v>
          </cell>
          <cell r="P281">
            <v>108.9</v>
          </cell>
          <cell r="Q281" t="str">
            <v>-</v>
          </cell>
          <cell r="R281" t="str">
            <v>-</v>
          </cell>
          <cell r="S281">
            <v>5.3</v>
          </cell>
          <cell r="T281">
            <v>-11.09</v>
          </cell>
          <cell r="U281">
            <v>0</v>
          </cell>
          <cell r="V281">
            <v>-8.1999999999999993</v>
          </cell>
          <cell r="W281">
            <v>138.80000000000001</v>
          </cell>
          <cell r="X281">
            <v>-9.6999999999999993</v>
          </cell>
          <cell r="Y281">
            <v>144.5</v>
          </cell>
          <cell r="Z281">
            <v>-9.6999999999999993</v>
          </cell>
          <cell r="AA281">
            <v>310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86.4</v>
          </cell>
          <cell r="D284">
            <v>-8.1999999999999993</v>
          </cell>
          <cell r="E284">
            <v>103.1</v>
          </cell>
          <cell r="F284">
            <v>-8.1999999999999993</v>
          </cell>
          <cell r="G284">
            <v>106.4</v>
          </cell>
          <cell r="H284">
            <v>-7.7</v>
          </cell>
          <cell r="I284">
            <v>88</v>
          </cell>
          <cell r="J284">
            <v>-7.7</v>
          </cell>
          <cell r="K284">
            <v>90.7</v>
          </cell>
          <cell r="L284">
            <v>-7.1</v>
          </cell>
          <cell r="M284">
            <v>0</v>
          </cell>
          <cell r="N284">
            <v>-100</v>
          </cell>
          <cell r="O284">
            <v>81.3</v>
          </cell>
          <cell r="P284">
            <v>10.8</v>
          </cell>
          <cell r="Q284" t="str">
            <v>-</v>
          </cell>
          <cell r="R284" t="str">
            <v>-</v>
          </cell>
          <cell r="S284">
            <v>0</v>
          </cell>
          <cell r="T284">
            <v>-4.4400000000000004</v>
          </cell>
          <cell r="U284">
            <v>0</v>
          </cell>
          <cell r="V284">
            <v>0</v>
          </cell>
          <cell r="W284">
            <v>81.3</v>
          </cell>
          <cell r="X284">
            <v>-11.6</v>
          </cell>
          <cell r="Y284">
            <v>97</v>
          </cell>
          <cell r="Z284">
            <v>-11.7</v>
          </cell>
          <cell r="AA284">
            <v>3</v>
          </cell>
          <cell r="AB284">
            <v>-85.4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97.5</v>
          </cell>
          <cell r="D285">
            <v>91.9</v>
          </cell>
          <cell r="E285">
            <v>88.8</v>
          </cell>
          <cell r="F285">
            <v>55</v>
          </cell>
          <cell r="G285">
            <v>92</v>
          </cell>
          <cell r="H285">
            <v>58.1</v>
          </cell>
          <cell r="I285">
            <v>86</v>
          </cell>
          <cell r="J285">
            <v>-0.5</v>
          </cell>
          <cell r="K285">
            <v>87.1</v>
          </cell>
          <cell r="L285">
            <v>1.4</v>
          </cell>
          <cell r="M285">
            <v>0</v>
          </cell>
          <cell r="N285">
            <v>-100</v>
          </cell>
          <cell r="O285">
            <v>120.5</v>
          </cell>
          <cell r="P285">
            <v>27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14.29</v>
          </cell>
          <cell r="V285">
            <v>14.29</v>
          </cell>
          <cell r="W285">
            <v>91.7</v>
          </cell>
          <cell r="X285">
            <v>84.5</v>
          </cell>
          <cell r="Y285">
            <v>83.5</v>
          </cell>
          <cell r="Z285">
            <v>49.1</v>
          </cell>
          <cell r="AA285">
            <v>23.5</v>
          </cell>
          <cell r="AB285">
            <v>-39.4</v>
          </cell>
          <cell r="AC285">
            <v>33</v>
          </cell>
          <cell r="AD285">
            <v>0</v>
          </cell>
        </row>
        <row r="286">
          <cell r="B286" t="str">
            <v>プラスチック製品</v>
          </cell>
          <cell r="C286">
            <v>110</v>
          </cell>
          <cell r="D286">
            <v>-31.6</v>
          </cell>
          <cell r="E286">
            <v>117.1</v>
          </cell>
          <cell r="F286">
            <v>-31.6</v>
          </cell>
          <cell r="G286">
            <v>117.8</v>
          </cell>
          <cell r="H286">
            <v>-26.6</v>
          </cell>
          <cell r="I286">
            <v>140.30000000000001</v>
          </cell>
          <cell r="J286">
            <v>-19.600000000000001</v>
          </cell>
          <cell r="K286">
            <v>141.19999999999999</v>
          </cell>
          <cell r="L286">
            <v>-16.3</v>
          </cell>
          <cell r="M286">
            <v>0</v>
          </cell>
          <cell r="N286">
            <v>-100</v>
          </cell>
          <cell r="O286">
            <v>759.8</v>
          </cell>
          <cell r="P286">
            <v>898.4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103.5</v>
          </cell>
          <cell r="X286">
            <v>-34.200000000000003</v>
          </cell>
          <cell r="Y286">
            <v>110.2</v>
          </cell>
          <cell r="Z286">
            <v>-34.200000000000003</v>
          </cell>
          <cell r="AA286">
            <v>9.6</v>
          </cell>
          <cell r="AB286">
            <v>-99.4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116.9</v>
          </cell>
          <cell r="D287">
            <v>-7.4</v>
          </cell>
          <cell r="E287">
            <v>116.2</v>
          </cell>
          <cell r="F287">
            <v>-12.6</v>
          </cell>
          <cell r="G287">
            <v>113.9</v>
          </cell>
          <cell r="H287">
            <v>-14.1</v>
          </cell>
          <cell r="I287">
            <v>97.3</v>
          </cell>
          <cell r="J287">
            <v>-12.6</v>
          </cell>
          <cell r="K287">
            <v>95.1</v>
          </cell>
          <cell r="L287">
            <v>-14.3</v>
          </cell>
          <cell r="M287">
            <v>337.5</v>
          </cell>
          <cell r="N287">
            <v>170</v>
          </cell>
          <cell r="O287">
            <v>50</v>
          </cell>
          <cell r="P287">
            <v>-27.5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110</v>
          </cell>
          <cell r="X287">
            <v>-10.9</v>
          </cell>
          <cell r="Y287">
            <v>109.3</v>
          </cell>
          <cell r="Z287">
            <v>-15.9</v>
          </cell>
          <cell r="AA287">
            <v>325.2</v>
          </cell>
          <cell r="AB287">
            <v>148.1</v>
          </cell>
          <cell r="AC287">
            <v>61.5</v>
          </cell>
          <cell r="AD287">
            <v>78.8</v>
          </cell>
        </row>
        <row r="288">
          <cell r="B288" t="str">
            <v>窯業・土石製品</v>
          </cell>
          <cell r="C288">
            <v>127.6</v>
          </cell>
          <cell r="D288">
            <v>11.8</v>
          </cell>
          <cell r="E288">
            <v>118.3</v>
          </cell>
          <cell r="F288">
            <v>4.7</v>
          </cell>
          <cell r="G288">
            <v>120.2</v>
          </cell>
          <cell r="H288">
            <v>4.7</v>
          </cell>
          <cell r="I288">
            <v>103.9</v>
          </cell>
          <cell r="J288">
            <v>-1.8</v>
          </cell>
          <cell r="K288">
            <v>105.1</v>
          </cell>
          <cell r="L288">
            <v>-2</v>
          </cell>
          <cell r="M288">
            <v>56.5</v>
          </cell>
          <cell r="N288">
            <v>0</v>
          </cell>
          <cell r="O288">
            <v>195.8</v>
          </cell>
          <cell r="P288">
            <v>-7.9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-1.89</v>
          </cell>
          <cell r="W288">
            <v>120</v>
          </cell>
          <cell r="X288">
            <v>7.6</v>
          </cell>
          <cell r="Y288">
            <v>111.3</v>
          </cell>
          <cell r="Z288">
            <v>0.7</v>
          </cell>
          <cell r="AA288">
            <v>55.2</v>
          </cell>
          <cell r="AB288">
            <v>8</v>
          </cell>
          <cell r="AC288">
            <v>172</v>
          </cell>
          <cell r="AD288">
            <v>146.4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128.69999999999999</v>
          </cell>
          <cell r="D291">
            <v>-9.6999999999999993</v>
          </cell>
          <cell r="E291">
            <v>131.9</v>
          </cell>
          <cell r="F291">
            <v>-10</v>
          </cell>
          <cell r="G291">
            <v>122.8</v>
          </cell>
          <cell r="H291">
            <v>5.5</v>
          </cell>
          <cell r="I291">
            <v>117.1</v>
          </cell>
          <cell r="J291">
            <v>-19.399999999999999</v>
          </cell>
          <cell r="K291">
            <v>108.1</v>
          </cell>
          <cell r="L291">
            <v>-8.4</v>
          </cell>
          <cell r="M291">
            <v>3300</v>
          </cell>
          <cell r="N291">
            <v>-66.599999999999994</v>
          </cell>
          <cell r="O291">
            <v>159.4</v>
          </cell>
          <cell r="P291">
            <v>3.6</v>
          </cell>
          <cell r="Q291" t="str">
            <v>-</v>
          </cell>
          <cell r="R291" t="str">
            <v>-</v>
          </cell>
          <cell r="S291">
            <v>6.6</v>
          </cell>
          <cell r="T291">
            <v>3.3</v>
          </cell>
          <cell r="U291">
            <v>2.54</v>
          </cell>
          <cell r="V291">
            <v>-4.0599999999999996</v>
          </cell>
          <cell r="W291">
            <v>121.1</v>
          </cell>
          <cell r="X291">
            <v>-13.1</v>
          </cell>
          <cell r="Y291">
            <v>124.1</v>
          </cell>
          <cell r="Z291">
            <v>-13.3</v>
          </cell>
          <cell r="AA291">
            <v>694.1</v>
          </cell>
          <cell r="AB291">
            <v>-65.400000000000006</v>
          </cell>
          <cell r="AC291">
            <v>1.9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87.2</v>
          </cell>
          <cell r="D294">
            <v>-26.4</v>
          </cell>
          <cell r="E294">
            <v>95.2</v>
          </cell>
          <cell r="F294">
            <v>-7.9</v>
          </cell>
          <cell r="G294">
            <v>94.6</v>
          </cell>
          <cell r="H294">
            <v>-8.5</v>
          </cell>
          <cell r="I294">
            <v>86.8</v>
          </cell>
          <cell r="J294">
            <v>31.1</v>
          </cell>
          <cell r="K294">
            <v>86.3</v>
          </cell>
          <cell r="L294">
            <v>30.4</v>
          </cell>
          <cell r="M294">
            <v>0</v>
          </cell>
          <cell r="N294">
            <v>0</v>
          </cell>
          <cell r="O294">
            <v>37.9</v>
          </cell>
          <cell r="P294">
            <v>213.2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82</v>
          </cell>
          <cell r="X294">
            <v>-29.1</v>
          </cell>
          <cell r="Y294">
            <v>89.6</v>
          </cell>
          <cell r="Z294">
            <v>-11.4</v>
          </cell>
          <cell r="AA294">
            <v>0</v>
          </cell>
          <cell r="AB294">
            <v>0</v>
          </cell>
          <cell r="AC294">
            <v>0</v>
          </cell>
          <cell r="AD294">
            <v>-100</v>
          </cell>
        </row>
        <row r="295">
          <cell r="B295" t="str">
            <v>電子・デバイス</v>
          </cell>
          <cell r="C295">
            <v>85.7</v>
          </cell>
          <cell r="D295">
            <v>-14.3</v>
          </cell>
          <cell r="E295">
            <v>89.2</v>
          </cell>
          <cell r="F295">
            <v>-14.6</v>
          </cell>
          <cell r="G295">
            <v>91.2</v>
          </cell>
          <cell r="H295">
            <v>-14</v>
          </cell>
          <cell r="I295">
            <v>82.5</v>
          </cell>
          <cell r="J295">
            <v>-15.3</v>
          </cell>
          <cell r="K295">
            <v>84.2</v>
          </cell>
          <cell r="L295">
            <v>-14.7</v>
          </cell>
          <cell r="M295">
            <v>0</v>
          </cell>
          <cell r="N295">
            <v>-100</v>
          </cell>
          <cell r="O295">
            <v>301.5</v>
          </cell>
          <cell r="P295">
            <v>61.4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3.76</v>
          </cell>
          <cell r="V295">
            <v>2.2000000000000002</v>
          </cell>
          <cell r="W295">
            <v>80.599999999999994</v>
          </cell>
          <cell r="X295">
            <v>-17.600000000000001</v>
          </cell>
          <cell r="Y295">
            <v>83.9</v>
          </cell>
          <cell r="Z295">
            <v>-17.8</v>
          </cell>
          <cell r="AA295">
            <v>1.8</v>
          </cell>
          <cell r="AB295">
            <v>-94.6</v>
          </cell>
          <cell r="AC295">
            <v>1.9</v>
          </cell>
          <cell r="AD295">
            <v>0</v>
          </cell>
        </row>
        <row r="296">
          <cell r="B296" t="str">
            <v>電気機械器具</v>
          </cell>
          <cell r="C296">
            <v>94.8</v>
          </cell>
          <cell r="D296">
            <v>12.2</v>
          </cell>
          <cell r="E296">
            <v>95</v>
          </cell>
          <cell r="F296">
            <v>12.3</v>
          </cell>
          <cell r="G296">
            <v>95.2</v>
          </cell>
          <cell r="H296">
            <v>14.1</v>
          </cell>
          <cell r="I296">
            <v>84.4</v>
          </cell>
          <cell r="J296">
            <v>3.7</v>
          </cell>
          <cell r="K296">
            <v>84.6</v>
          </cell>
          <cell r="L296">
            <v>5.4</v>
          </cell>
          <cell r="M296">
            <v>0</v>
          </cell>
          <cell r="N296">
            <v>-100</v>
          </cell>
          <cell r="O296">
            <v>6</v>
          </cell>
          <cell r="P296">
            <v>-18.899999999999999</v>
          </cell>
          <cell r="Q296" t="str">
            <v>-</v>
          </cell>
          <cell r="R296" t="str">
            <v>-</v>
          </cell>
          <cell r="S296">
            <v>0</v>
          </cell>
          <cell r="T296">
            <v>-2.17</v>
          </cell>
          <cell r="U296">
            <v>0</v>
          </cell>
          <cell r="V296">
            <v>-2.17</v>
          </cell>
          <cell r="W296">
            <v>89.2</v>
          </cell>
          <cell r="X296">
            <v>8</v>
          </cell>
          <cell r="Y296">
            <v>89.4</v>
          </cell>
          <cell r="Z296">
            <v>8.1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>
            <v>112.5</v>
          </cell>
          <cell r="D297">
            <v>7.9</v>
          </cell>
          <cell r="E297">
            <v>127.4</v>
          </cell>
          <cell r="F297">
            <v>7.9</v>
          </cell>
          <cell r="G297">
            <v>124.6</v>
          </cell>
          <cell r="H297">
            <v>18.2</v>
          </cell>
          <cell r="I297">
            <v>127.7</v>
          </cell>
          <cell r="J297">
            <v>8.8000000000000007</v>
          </cell>
          <cell r="K297">
            <v>126.3</v>
          </cell>
          <cell r="L297">
            <v>14.2</v>
          </cell>
          <cell r="M297">
            <v>217.6</v>
          </cell>
          <cell r="N297">
            <v>-59.3</v>
          </cell>
          <cell r="O297">
            <v>24.1</v>
          </cell>
          <cell r="P297">
            <v>-36.4</v>
          </cell>
          <cell r="Q297" t="str">
            <v>-</v>
          </cell>
          <cell r="R297" t="str">
            <v>-</v>
          </cell>
          <cell r="S297">
            <v>0</v>
          </cell>
          <cell r="T297">
            <v>0</v>
          </cell>
          <cell r="U297">
            <v>0</v>
          </cell>
          <cell r="V297">
            <v>-9.09</v>
          </cell>
          <cell r="W297">
            <v>105.8</v>
          </cell>
          <cell r="X297">
            <v>3.7</v>
          </cell>
          <cell r="Y297">
            <v>119.8</v>
          </cell>
          <cell r="Z297">
            <v>3.8</v>
          </cell>
          <cell r="AA297">
            <v>316.7</v>
          </cell>
          <cell r="AB297">
            <v>-73</v>
          </cell>
          <cell r="AC297">
            <v>0</v>
          </cell>
          <cell r="AD297">
            <v>0</v>
          </cell>
        </row>
        <row r="298">
          <cell r="B298" t="str">
            <v>輸送用機械器具</v>
          </cell>
          <cell r="C298">
            <v>100.8</v>
          </cell>
          <cell r="D298">
            <v>11.1</v>
          </cell>
          <cell r="E298">
            <v>105</v>
          </cell>
          <cell r="F298">
            <v>11.2</v>
          </cell>
          <cell r="G298">
            <v>107</v>
          </cell>
          <cell r="H298">
            <v>11.2</v>
          </cell>
          <cell r="I298">
            <v>105.9</v>
          </cell>
          <cell r="J298">
            <v>23</v>
          </cell>
          <cell r="K298">
            <v>108</v>
          </cell>
          <cell r="L298">
            <v>23</v>
          </cell>
          <cell r="M298">
            <v>0</v>
          </cell>
          <cell r="N298">
            <v>0</v>
          </cell>
          <cell r="O298">
            <v>7.2</v>
          </cell>
          <cell r="P298">
            <v>-69.400000000000006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94.8</v>
          </cell>
          <cell r="X298">
            <v>6.9</v>
          </cell>
          <cell r="Y298">
            <v>98.8</v>
          </cell>
          <cell r="Z298">
            <v>7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109.9</v>
          </cell>
          <cell r="D299">
            <v>14.5</v>
          </cell>
          <cell r="E299">
            <v>112.2</v>
          </cell>
          <cell r="F299">
            <v>14.5</v>
          </cell>
          <cell r="G299">
            <v>114.7</v>
          </cell>
          <cell r="H299">
            <v>14.8</v>
          </cell>
          <cell r="I299">
            <v>87.5</v>
          </cell>
          <cell r="J299">
            <v>36.1</v>
          </cell>
          <cell r="K299">
            <v>88.7</v>
          </cell>
          <cell r="L299">
            <v>36.299999999999997</v>
          </cell>
          <cell r="M299">
            <v>0</v>
          </cell>
          <cell r="N299">
            <v>0</v>
          </cell>
          <cell r="O299">
            <v>40.299999999999997</v>
          </cell>
          <cell r="P299">
            <v>-61.4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-2.78</v>
          </cell>
          <cell r="W299">
            <v>103.4</v>
          </cell>
          <cell r="X299">
            <v>10.199999999999999</v>
          </cell>
          <cell r="Y299">
            <v>105.6</v>
          </cell>
          <cell r="Z299">
            <v>10.199999999999999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181.2</v>
          </cell>
          <cell r="D300">
            <v>-13.5</v>
          </cell>
          <cell r="E300">
            <v>101.4</v>
          </cell>
          <cell r="F300">
            <v>3.3</v>
          </cell>
          <cell r="G300">
            <v>99.6</v>
          </cell>
          <cell r="H300">
            <v>1.3</v>
          </cell>
          <cell r="I300">
            <v>84.3</v>
          </cell>
          <cell r="J300">
            <v>-26.1</v>
          </cell>
          <cell r="K300">
            <v>83.4</v>
          </cell>
          <cell r="L300">
            <v>-27</v>
          </cell>
          <cell r="M300">
            <v>100</v>
          </cell>
          <cell r="N300">
            <v>0</v>
          </cell>
          <cell r="O300">
            <v>18</v>
          </cell>
          <cell r="P300">
            <v>-46.6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170.5</v>
          </cell>
          <cell r="X300">
            <v>-16.8</v>
          </cell>
          <cell r="Y300">
            <v>95.4</v>
          </cell>
          <cell r="Z300">
            <v>-0.6</v>
          </cell>
          <cell r="AA300">
            <v>155</v>
          </cell>
          <cell r="AB300">
            <v>0</v>
          </cell>
          <cell r="AC300">
            <v>364.6</v>
          </cell>
          <cell r="AD300">
            <v>-26.3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233.3</v>
          </cell>
          <cell r="D303">
            <v>90.6</v>
          </cell>
          <cell r="E303">
            <v>241.9</v>
          </cell>
          <cell r="F303">
            <v>93.2</v>
          </cell>
          <cell r="G303">
            <v>247.7</v>
          </cell>
          <cell r="H303">
            <v>100.2</v>
          </cell>
          <cell r="I303">
            <v>153.9</v>
          </cell>
          <cell r="J303">
            <v>29</v>
          </cell>
          <cell r="K303">
            <v>156.5</v>
          </cell>
          <cell r="L303">
            <v>33.299999999999997</v>
          </cell>
          <cell r="M303">
            <v>22.2</v>
          </cell>
          <cell r="N303">
            <v>-89.8</v>
          </cell>
          <cell r="O303">
            <v>167.5</v>
          </cell>
          <cell r="P303">
            <v>34.5</v>
          </cell>
          <cell r="Q303" t="str">
            <v>-</v>
          </cell>
          <cell r="R303" t="str">
            <v>-</v>
          </cell>
          <cell r="S303">
            <v>3.78</v>
          </cell>
          <cell r="T303">
            <v>2.2200000000000002</v>
          </cell>
          <cell r="U303">
            <v>0</v>
          </cell>
          <cell r="V303">
            <v>0</v>
          </cell>
          <cell r="W303">
            <v>219.5</v>
          </cell>
          <cell r="X303">
            <v>83.5</v>
          </cell>
          <cell r="Y303">
            <v>227.6</v>
          </cell>
          <cell r="Z303">
            <v>85.9</v>
          </cell>
          <cell r="AA303">
            <v>20</v>
          </cell>
          <cell r="AB303">
            <v>-89.1</v>
          </cell>
          <cell r="AC303">
            <v>5</v>
          </cell>
          <cell r="AD303">
            <v>-70.2</v>
          </cell>
        </row>
        <row r="304">
          <cell r="B304" t="str">
            <v>小売業</v>
          </cell>
          <cell r="C304">
            <v>100.7</v>
          </cell>
          <cell r="D304">
            <v>7.8</v>
          </cell>
          <cell r="E304">
            <v>101.4</v>
          </cell>
          <cell r="F304">
            <v>8.1999999999999993</v>
          </cell>
          <cell r="G304">
            <v>101</v>
          </cell>
          <cell r="H304">
            <v>7.9</v>
          </cell>
          <cell r="I304">
            <v>92.3</v>
          </cell>
          <cell r="J304">
            <v>2.6</v>
          </cell>
          <cell r="K304">
            <v>92.1</v>
          </cell>
          <cell r="L304">
            <v>3.1</v>
          </cell>
          <cell r="M304">
            <v>105</v>
          </cell>
          <cell r="N304">
            <v>-16</v>
          </cell>
          <cell r="O304">
            <v>135.4</v>
          </cell>
          <cell r="P304">
            <v>7.9</v>
          </cell>
          <cell r="Q304" t="str">
            <v>-</v>
          </cell>
          <cell r="R304" t="str">
            <v>-</v>
          </cell>
          <cell r="S304">
            <v>3.54</v>
          </cell>
          <cell r="T304">
            <v>0.76</v>
          </cell>
          <cell r="U304">
            <v>1.01</v>
          </cell>
          <cell r="V304">
            <v>-0.18</v>
          </cell>
          <cell r="W304">
            <v>94.7</v>
          </cell>
          <cell r="X304">
            <v>3.7</v>
          </cell>
          <cell r="Y304">
            <v>95.4</v>
          </cell>
          <cell r="Z304">
            <v>4.0999999999999996</v>
          </cell>
          <cell r="AA304">
            <v>125.9</v>
          </cell>
          <cell r="AB304">
            <v>32.799999999999997</v>
          </cell>
          <cell r="AC304">
            <v>62.3</v>
          </cell>
          <cell r="AD304">
            <v>-20.5</v>
          </cell>
        </row>
        <row r="305">
          <cell r="B305" t="str">
            <v>宿泊業</v>
          </cell>
          <cell r="C305">
            <v>152.4</v>
          </cell>
          <cell r="D305">
            <v>-7.6</v>
          </cell>
          <cell r="E305">
            <v>153.4</v>
          </cell>
          <cell r="F305">
            <v>-3.5</v>
          </cell>
          <cell r="G305">
            <v>150.6</v>
          </cell>
          <cell r="H305">
            <v>-5</v>
          </cell>
          <cell r="I305">
            <v>167.5</v>
          </cell>
          <cell r="J305">
            <v>-4.3</v>
          </cell>
          <cell r="K305">
            <v>162.6</v>
          </cell>
          <cell r="L305">
            <v>-5.6</v>
          </cell>
          <cell r="M305">
            <v>391.7</v>
          </cell>
          <cell r="N305">
            <v>38.299999999999997</v>
          </cell>
          <cell r="O305">
            <v>104.3</v>
          </cell>
          <cell r="P305">
            <v>14.9</v>
          </cell>
          <cell r="Q305" t="str">
            <v>-</v>
          </cell>
          <cell r="R305" t="str">
            <v>-</v>
          </cell>
          <cell r="S305">
            <v>5.4</v>
          </cell>
          <cell r="T305">
            <v>1.1299999999999999</v>
          </cell>
          <cell r="U305">
            <v>1.63</v>
          </cell>
          <cell r="V305">
            <v>-1.59</v>
          </cell>
          <cell r="W305">
            <v>143.4</v>
          </cell>
          <cell r="X305">
            <v>-11.1</v>
          </cell>
          <cell r="Y305">
            <v>144.30000000000001</v>
          </cell>
          <cell r="Z305">
            <v>-7.1</v>
          </cell>
          <cell r="AA305">
            <v>289.3</v>
          </cell>
          <cell r="AB305">
            <v>63.3</v>
          </cell>
          <cell r="AC305">
            <v>0</v>
          </cell>
          <cell r="AD305">
            <v>-100</v>
          </cell>
        </row>
        <row r="306">
          <cell r="B306" t="str">
            <v>Ｍ一括分</v>
          </cell>
          <cell r="C306">
            <v>91.3</v>
          </cell>
          <cell r="D306">
            <v>-4.5</v>
          </cell>
          <cell r="E306">
            <v>91.3</v>
          </cell>
          <cell r="F306">
            <v>-4.5</v>
          </cell>
          <cell r="G306">
            <v>90.9</v>
          </cell>
          <cell r="H306">
            <v>-3.8</v>
          </cell>
          <cell r="I306">
            <v>87.7</v>
          </cell>
          <cell r="J306">
            <v>-6.8</v>
          </cell>
          <cell r="K306">
            <v>87.6</v>
          </cell>
          <cell r="L306">
            <v>-5</v>
          </cell>
          <cell r="M306">
            <v>92.9</v>
          </cell>
          <cell r="N306">
            <v>-53.6</v>
          </cell>
          <cell r="O306">
            <v>101.3</v>
          </cell>
          <cell r="P306">
            <v>-1.9</v>
          </cell>
          <cell r="Q306" t="str">
            <v>-</v>
          </cell>
          <cell r="R306" t="str">
            <v>-</v>
          </cell>
          <cell r="S306">
            <v>2.4</v>
          </cell>
          <cell r="T306">
            <v>0.21</v>
          </cell>
          <cell r="U306">
            <v>2.57</v>
          </cell>
          <cell r="V306">
            <v>-0.49</v>
          </cell>
          <cell r="W306">
            <v>85.9</v>
          </cell>
          <cell r="X306">
            <v>-8.1</v>
          </cell>
          <cell r="Y306">
            <v>85.9</v>
          </cell>
          <cell r="Z306">
            <v>-8.1</v>
          </cell>
          <cell r="AA306">
            <v>113.6</v>
          </cell>
          <cell r="AB306">
            <v>-27.9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77.7</v>
          </cell>
          <cell r="D307">
            <v>-6.7</v>
          </cell>
          <cell r="E307">
            <v>85.7</v>
          </cell>
          <cell r="F307">
            <v>-6.4</v>
          </cell>
          <cell r="G307">
            <v>83.9</v>
          </cell>
          <cell r="H307">
            <v>18</v>
          </cell>
          <cell r="I307">
            <v>102.7</v>
          </cell>
          <cell r="J307">
            <v>0.2</v>
          </cell>
          <cell r="K307">
            <v>102</v>
          </cell>
          <cell r="L307">
            <v>1.4</v>
          </cell>
          <cell r="M307">
            <v>144.4</v>
          </cell>
          <cell r="N307">
            <v>-33.4</v>
          </cell>
          <cell r="O307">
            <v>72.599999999999994</v>
          </cell>
          <cell r="P307">
            <v>-18.100000000000001</v>
          </cell>
          <cell r="Q307" t="str">
            <v>-</v>
          </cell>
          <cell r="R307" t="str">
            <v>-</v>
          </cell>
          <cell r="S307">
            <v>2.08</v>
          </cell>
          <cell r="T307">
            <v>1.43</v>
          </cell>
          <cell r="U307">
            <v>4.08</v>
          </cell>
          <cell r="V307">
            <v>3.87</v>
          </cell>
          <cell r="W307">
            <v>73.099999999999994</v>
          </cell>
          <cell r="X307">
            <v>-10.199999999999999</v>
          </cell>
          <cell r="Y307">
            <v>80.599999999999994</v>
          </cell>
          <cell r="Z307">
            <v>-9.9</v>
          </cell>
          <cell r="AA307">
            <v>153</v>
          </cell>
          <cell r="AB307">
            <v>-82.7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90.3</v>
          </cell>
          <cell r="D308">
            <v>-7.5</v>
          </cell>
          <cell r="E308">
            <v>96.8</v>
          </cell>
          <cell r="F308">
            <v>-7.4</v>
          </cell>
          <cell r="G308">
            <v>96.4</v>
          </cell>
          <cell r="H308">
            <v>-7</v>
          </cell>
          <cell r="I308">
            <v>88.9</v>
          </cell>
          <cell r="J308">
            <v>-3.8</v>
          </cell>
          <cell r="K308">
            <v>88.8</v>
          </cell>
          <cell r="L308">
            <v>-3.4</v>
          </cell>
          <cell r="M308">
            <v>150</v>
          </cell>
          <cell r="N308">
            <v>-50</v>
          </cell>
          <cell r="O308">
            <v>156.80000000000001</v>
          </cell>
          <cell r="P308">
            <v>52.7</v>
          </cell>
          <cell r="Q308" t="str">
            <v>-</v>
          </cell>
          <cell r="R308" t="str">
            <v>-</v>
          </cell>
          <cell r="S308">
            <v>0.23</v>
          </cell>
          <cell r="T308">
            <v>-0.49</v>
          </cell>
          <cell r="U308">
            <v>3.87</v>
          </cell>
          <cell r="V308">
            <v>0.56999999999999995</v>
          </cell>
          <cell r="W308">
            <v>84.9</v>
          </cell>
          <cell r="X308">
            <v>-11</v>
          </cell>
          <cell r="Y308">
            <v>91.1</v>
          </cell>
          <cell r="Z308">
            <v>-10.9</v>
          </cell>
          <cell r="AA308">
            <v>337.2</v>
          </cell>
          <cell r="AB308">
            <v>-46.3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105.7</v>
          </cell>
          <cell r="D309">
            <v>-1.2</v>
          </cell>
          <cell r="E309">
            <v>105.9</v>
          </cell>
          <cell r="F309">
            <v>-0.9</v>
          </cell>
          <cell r="G309">
            <v>106.9</v>
          </cell>
          <cell r="H309">
            <v>0.2</v>
          </cell>
          <cell r="I309">
            <v>93.6</v>
          </cell>
          <cell r="J309">
            <v>-4.5</v>
          </cell>
          <cell r="K309">
            <v>93.8</v>
          </cell>
          <cell r="L309">
            <v>-4.3</v>
          </cell>
          <cell r="M309">
            <v>81.5</v>
          </cell>
          <cell r="N309">
            <v>-15.4</v>
          </cell>
          <cell r="O309">
            <v>99.6</v>
          </cell>
          <cell r="P309">
            <v>-7.4</v>
          </cell>
          <cell r="Q309" t="str">
            <v>-</v>
          </cell>
          <cell r="R309" t="str">
            <v>-</v>
          </cell>
          <cell r="S309">
            <v>8.81</v>
          </cell>
          <cell r="T309">
            <v>2.68</v>
          </cell>
          <cell r="U309">
            <v>10.6</v>
          </cell>
          <cell r="V309">
            <v>4.47</v>
          </cell>
          <cell r="W309">
            <v>99.4</v>
          </cell>
          <cell r="X309">
            <v>-5</v>
          </cell>
          <cell r="Y309">
            <v>99.6</v>
          </cell>
          <cell r="Z309">
            <v>-4.7</v>
          </cell>
          <cell r="AA309">
            <v>79.7</v>
          </cell>
          <cell r="AB309">
            <v>-28.3</v>
          </cell>
          <cell r="AC309">
            <v>40.6</v>
          </cell>
          <cell r="AD309">
            <v>-74.8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111.3</v>
          </cell>
          <cell r="D311">
            <v>6.8</v>
          </cell>
          <cell r="E311">
            <v>114</v>
          </cell>
          <cell r="F311">
            <v>6.8</v>
          </cell>
          <cell r="G311">
            <v>115.3</v>
          </cell>
          <cell r="H311">
            <v>9.9</v>
          </cell>
          <cell r="I311">
            <v>100.7</v>
          </cell>
          <cell r="J311">
            <v>-0.2</v>
          </cell>
          <cell r="K311">
            <v>101.7</v>
          </cell>
          <cell r="L311">
            <v>2.1</v>
          </cell>
          <cell r="M311">
            <v>74.2</v>
          </cell>
          <cell r="N311">
            <v>-45.2</v>
          </cell>
          <cell r="O311">
            <v>93.3</v>
          </cell>
          <cell r="P311">
            <v>5.3</v>
          </cell>
          <cell r="Q311" t="str">
            <v>-</v>
          </cell>
          <cell r="R311" t="str">
            <v>-</v>
          </cell>
          <cell r="S311">
            <v>1.69</v>
          </cell>
          <cell r="T311">
            <v>-1.29</v>
          </cell>
          <cell r="U311">
            <v>10.23</v>
          </cell>
          <cell r="V311">
            <v>2.63</v>
          </cell>
          <cell r="W311">
            <v>104.7</v>
          </cell>
          <cell r="X311">
            <v>2.7</v>
          </cell>
          <cell r="Y311">
            <v>107.2</v>
          </cell>
          <cell r="Z311">
            <v>2.8</v>
          </cell>
          <cell r="AA311">
            <v>78</v>
          </cell>
          <cell r="AB311">
            <v>-50.3</v>
          </cell>
          <cell r="AC311">
            <v>0.1</v>
          </cell>
          <cell r="AD311">
            <v>-80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93.2</v>
          </cell>
          <cell r="D326">
            <v>-0.7</v>
          </cell>
          <cell r="E326">
            <v>102.4</v>
          </cell>
          <cell r="F326">
            <v>-0.7</v>
          </cell>
          <cell r="G326">
            <v>102.4</v>
          </cell>
          <cell r="H326">
            <v>0.2</v>
          </cell>
          <cell r="I326">
            <v>94.5</v>
          </cell>
          <cell r="J326">
            <v>-4.5</v>
          </cell>
          <cell r="K326">
            <v>93.9</v>
          </cell>
          <cell r="L326">
            <v>-4.8</v>
          </cell>
          <cell r="M326">
            <v>103.6</v>
          </cell>
          <cell r="N326">
            <v>-1.1000000000000001</v>
          </cell>
          <cell r="O326">
            <v>102.4</v>
          </cell>
          <cell r="P326">
            <v>2.4</v>
          </cell>
          <cell r="Q326">
            <v>30.1</v>
          </cell>
          <cell r="R326">
            <v>2.9</v>
          </cell>
          <cell r="S326">
            <v>2.08</v>
          </cell>
          <cell r="T326">
            <v>0.47</v>
          </cell>
          <cell r="U326">
            <v>1.56</v>
          </cell>
          <cell r="V326">
            <v>-0.28999999999999998</v>
          </cell>
          <cell r="W326">
            <v>87.7</v>
          </cell>
          <cell r="X326">
            <v>-4.5</v>
          </cell>
          <cell r="Y326">
            <v>96.3</v>
          </cell>
          <cell r="Z326">
            <v>-4.5</v>
          </cell>
          <cell r="AA326">
            <v>102.4</v>
          </cell>
          <cell r="AB326">
            <v>-13.2</v>
          </cell>
          <cell r="AC326">
            <v>40.1</v>
          </cell>
          <cell r="AD326">
            <v>-0.2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95.3</v>
          </cell>
          <cell r="D328">
            <v>-3.5</v>
          </cell>
          <cell r="E328">
            <v>95.6</v>
          </cell>
          <cell r="F328">
            <v>2.7</v>
          </cell>
          <cell r="G328">
            <v>98.3</v>
          </cell>
          <cell r="H328">
            <v>3.6</v>
          </cell>
          <cell r="I328">
            <v>93.1</v>
          </cell>
          <cell r="J328">
            <v>-7.7</v>
          </cell>
          <cell r="K328">
            <v>92.8</v>
          </cell>
          <cell r="L328">
            <v>-8.8000000000000007</v>
          </cell>
          <cell r="M328">
            <v>98.8</v>
          </cell>
          <cell r="N328">
            <v>14.1</v>
          </cell>
          <cell r="O328">
            <v>90.3</v>
          </cell>
          <cell r="P328">
            <v>2.2999999999999998</v>
          </cell>
          <cell r="Q328">
            <v>5.2</v>
          </cell>
          <cell r="R328">
            <v>1.2</v>
          </cell>
          <cell r="S328">
            <v>0.82</v>
          </cell>
          <cell r="T328">
            <v>-7.0000000000000007E-2</v>
          </cell>
          <cell r="U328">
            <v>1.04</v>
          </cell>
          <cell r="V328">
            <v>0.39</v>
          </cell>
          <cell r="W328">
            <v>89.7</v>
          </cell>
          <cell r="X328">
            <v>-7.1</v>
          </cell>
          <cell r="Y328">
            <v>89.9</v>
          </cell>
          <cell r="Z328">
            <v>-1.2</v>
          </cell>
          <cell r="AA328">
            <v>48.9</v>
          </cell>
          <cell r="AB328">
            <v>-22</v>
          </cell>
          <cell r="AC328">
            <v>77.900000000000006</v>
          </cell>
          <cell r="AD328">
            <v>-26</v>
          </cell>
        </row>
        <row r="329">
          <cell r="B329" t="str">
            <v>製造業</v>
          </cell>
          <cell r="C329">
            <v>99.2</v>
          </cell>
          <cell r="D329">
            <v>-5.0999999999999996</v>
          </cell>
          <cell r="E329">
            <v>107.3</v>
          </cell>
          <cell r="F329">
            <v>-4.5</v>
          </cell>
          <cell r="G329">
            <v>107.1</v>
          </cell>
          <cell r="H329">
            <v>-3.3</v>
          </cell>
          <cell r="I329">
            <v>93.7</v>
          </cell>
          <cell r="J329">
            <v>-3.1</v>
          </cell>
          <cell r="K329">
            <v>92.7</v>
          </cell>
          <cell r="L329">
            <v>-3</v>
          </cell>
          <cell r="M329">
            <v>107.3</v>
          </cell>
          <cell r="N329">
            <v>-4.0999999999999996</v>
          </cell>
          <cell r="O329">
            <v>99.3</v>
          </cell>
          <cell r="P329">
            <v>4</v>
          </cell>
          <cell r="Q329">
            <v>16.600000000000001</v>
          </cell>
          <cell r="R329">
            <v>1.9</v>
          </cell>
          <cell r="S329">
            <v>1.03</v>
          </cell>
          <cell r="T329">
            <v>0.4</v>
          </cell>
          <cell r="U329">
            <v>1.07</v>
          </cell>
          <cell r="V329">
            <v>-0.27</v>
          </cell>
          <cell r="W329">
            <v>93.3</v>
          </cell>
          <cell r="X329">
            <v>-8.6999999999999993</v>
          </cell>
          <cell r="Y329">
            <v>100.9</v>
          </cell>
          <cell r="Z329">
            <v>-8.1999999999999993</v>
          </cell>
          <cell r="AA329">
            <v>108.9</v>
          </cell>
          <cell r="AB329">
            <v>-17</v>
          </cell>
          <cell r="AC329">
            <v>56.9</v>
          </cell>
          <cell r="AD329">
            <v>-9.1</v>
          </cell>
        </row>
        <row r="330">
          <cell r="B330" t="str">
            <v>電気・ガス・熱供給・水道業</v>
          </cell>
          <cell r="C330">
            <v>107.5</v>
          </cell>
          <cell r="D330">
            <v>20.5</v>
          </cell>
          <cell r="E330">
            <v>135.69999999999999</v>
          </cell>
          <cell r="F330">
            <v>20.5</v>
          </cell>
          <cell r="G330">
            <v>110.7</v>
          </cell>
          <cell r="H330">
            <v>-1.4</v>
          </cell>
          <cell r="I330">
            <v>119.6</v>
          </cell>
          <cell r="J330">
            <v>26.7</v>
          </cell>
          <cell r="K330">
            <v>105.5</v>
          </cell>
          <cell r="L330">
            <v>7.9</v>
          </cell>
          <cell r="M330">
            <v>311.8</v>
          </cell>
          <cell r="N330">
            <v>549.6</v>
          </cell>
          <cell r="O330">
            <v>151.69999999999999</v>
          </cell>
          <cell r="P330">
            <v>-26.8</v>
          </cell>
          <cell r="Q330">
            <v>7.3</v>
          </cell>
          <cell r="R330">
            <v>0.3</v>
          </cell>
          <cell r="S330">
            <v>8.49</v>
          </cell>
          <cell r="T330">
            <v>5.96</v>
          </cell>
          <cell r="U330">
            <v>7.07</v>
          </cell>
          <cell r="V330">
            <v>3.83</v>
          </cell>
          <cell r="W330">
            <v>101.1</v>
          </cell>
          <cell r="X330">
            <v>15.9</v>
          </cell>
          <cell r="Y330">
            <v>127.7</v>
          </cell>
          <cell r="Z330">
            <v>16</v>
          </cell>
          <cell r="AA330">
            <v>449</v>
          </cell>
          <cell r="AB330">
            <v>288.39999999999998</v>
          </cell>
          <cell r="AC330">
            <v>0</v>
          </cell>
          <cell r="AD330">
            <v>0</v>
          </cell>
        </row>
        <row r="331">
          <cell r="B331" t="str">
            <v>情報通信業</v>
          </cell>
          <cell r="C331">
            <v>113.1</v>
          </cell>
          <cell r="D331">
            <v>-7.3</v>
          </cell>
          <cell r="E331">
            <v>136.80000000000001</v>
          </cell>
          <cell r="F331">
            <v>-3.9</v>
          </cell>
          <cell r="G331">
            <v>134.19999999999999</v>
          </cell>
          <cell r="H331">
            <v>-2.6</v>
          </cell>
          <cell r="I331">
            <v>103.1</v>
          </cell>
          <cell r="J331">
            <v>0.3</v>
          </cell>
          <cell r="K331">
            <v>103.8</v>
          </cell>
          <cell r="L331">
            <v>-1</v>
          </cell>
          <cell r="M331">
            <v>94.8</v>
          </cell>
          <cell r="N331">
            <v>18.5</v>
          </cell>
          <cell r="O331">
            <v>92.6</v>
          </cell>
          <cell r="P331">
            <v>-3.4</v>
          </cell>
          <cell r="Q331">
            <v>4.9000000000000004</v>
          </cell>
          <cell r="R331">
            <v>1.3</v>
          </cell>
          <cell r="S331">
            <v>0.79</v>
          </cell>
          <cell r="T331">
            <v>-0.19</v>
          </cell>
          <cell r="U331">
            <v>2.21</v>
          </cell>
          <cell r="V331">
            <v>-0.1</v>
          </cell>
          <cell r="W331">
            <v>106.4</v>
          </cell>
          <cell r="X331">
            <v>-10.8</v>
          </cell>
          <cell r="Y331">
            <v>128.69999999999999</v>
          </cell>
          <cell r="Z331">
            <v>-7.5</v>
          </cell>
          <cell r="AA331">
            <v>173.9</v>
          </cell>
          <cell r="AB331">
            <v>-16.100000000000001</v>
          </cell>
          <cell r="AC331">
            <v>0.4</v>
          </cell>
          <cell r="AD331">
            <v>-98.4</v>
          </cell>
        </row>
        <row r="332">
          <cell r="B332" t="str">
            <v>運輸業，郵便業</v>
          </cell>
          <cell r="C332">
            <v>83.6</v>
          </cell>
          <cell r="D332">
            <v>-11.3</v>
          </cell>
          <cell r="E332">
            <v>92.8</v>
          </cell>
          <cell r="F332">
            <v>-2.9</v>
          </cell>
          <cell r="G332">
            <v>98.1</v>
          </cell>
          <cell r="H332">
            <v>-0.8</v>
          </cell>
          <cell r="I332">
            <v>89.8</v>
          </cell>
          <cell r="J332">
            <v>-7.4</v>
          </cell>
          <cell r="K332">
            <v>94</v>
          </cell>
          <cell r="L332">
            <v>-6.3</v>
          </cell>
          <cell r="M332">
            <v>72.099999999999994</v>
          </cell>
          <cell r="N332">
            <v>-13</v>
          </cell>
          <cell r="O332">
            <v>105.5</v>
          </cell>
          <cell r="P332">
            <v>-4.5</v>
          </cell>
          <cell r="Q332">
            <v>6.6</v>
          </cell>
          <cell r="R332">
            <v>0</v>
          </cell>
          <cell r="S332">
            <v>0.8</v>
          </cell>
          <cell r="T332">
            <v>0.47</v>
          </cell>
          <cell r="U332">
            <v>0.75</v>
          </cell>
          <cell r="V332">
            <v>-0.38</v>
          </cell>
          <cell r="W332">
            <v>78.599999999999994</v>
          </cell>
          <cell r="X332">
            <v>-14.7</v>
          </cell>
          <cell r="Y332">
            <v>87.3</v>
          </cell>
          <cell r="Z332">
            <v>-6.6</v>
          </cell>
          <cell r="AA332">
            <v>69.900000000000006</v>
          </cell>
          <cell r="AB332">
            <v>-13.6</v>
          </cell>
          <cell r="AC332">
            <v>10.5</v>
          </cell>
          <cell r="AD332">
            <v>-86.3</v>
          </cell>
        </row>
        <row r="333">
          <cell r="B333" t="str">
            <v>卸売業，小売業</v>
          </cell>
          <cell r="C333">
            <v>96.1</v>
          </cell>
          <cell r="D333">
            <v>-3.1</v>
          </cell>
          <cell r="E333">
            <v>101.2</v>
          </cell>
          <cell r="F333">
            <v>-3.3</v>
          </cell>
          <cell r="G333">
            <v>100.3</v>
          </cell>
          <cell r="H333">
            <v>-3.3</v>
          </cell>
          <cell r="I333">
            <v>93.2</v>
          </cell>
          <cell r="J333">
            <v>-6.3</v>
          </cell>
          <cell r="K333">
            <v>91.7</v>
          </cell>
          <cell r="L333">
            <v>-6.8</v>
          </cell>
          <cell r="M333">
            <v>123.2</v>
          </cell>
          <cell r="N333">
            <v>1.2</v>
          </cell>
          <cell r="O333">
            <v>107.1</v>
          </cell>
          <cell r="P333">
            <v>8</v>
          </cell>
          <cell r="Q333">
            <v>50.2</v>
          </cell>
          <cell r="R333">
            <v>8.6</v>
          </cell>
          <cell r="S333">
            <v>3.23</v>
          </cell>
          <cell r="T333">
            <v>1.55</v>
          </cell>
          <cell r="U333">
            <v>1.64</v>
          </cell>
          <cell r="V333">
            <v>-1.49</v>
          </cell>
          <cell r="W333">
            <v>90.4</v>
          </cell>
          <cell r="X333">
            <v>-6.8</v>
          </cell>
          <cell r="Y333">
            <v>95.2</v>
          </cell>
          <cell r="Z333">
            <v>-6.8</v>
          </cell>
          <cell r="AA333">
            <v>120.3</v>
          </cell>
          <cell r="AB333">
            <v>-2</v>
          </cell>
          <cell r="AC333">
            <v>50.4</v>
          </cell>
          <cell r="AD333">
            <v>-1.4</v>
          </cell>
        </row>
        <row r="334">
          <cell r="B334" t="str">
            <v>金融業，保険業</v>
          </cell>
          <cell r="C334">
            <v>92.5</v>
          </cell>
          <cell r="D334">
            <v>13.2</v>
          </cell>
          <cell r="E334">
            <v>114.7</v>
          </cell>
          <cell r="F334">
            <v>13.2</v>
          </cell>
          <cell r="G334">
            <v>115.4</v>
          </cell>
          <cell r="H334">
            <v>13.4</v>
          </cell>
          <cell r="I334">
            <v>105.6</v>
          </cell>
          <cell r="J334">
            <v>16.2</v>
          </cell>
          <cell r="K334">
            <v>105.1</v>
          </cell>
          <cell r="L334">
            <v>16</v>
          </cell>
          <cell r="M334">
            <v>120.8</v>
          </cell>
          <cell r="N334">
            <v>20.8</v>
          </cell>
          <cell r="O334">
            <v>92.6</v>
          </cell>
          <cell r="P334">
            <v>-5.4</v>
          </cell>
          <cell r="Q334">
            <v>14</v>
          </cell>
          <cell r="R334">
            <v>1.5</v>
          </cell>
          <cell r="S334">
            <v>0.45</v>
          </cell>
          <cell r="T334">
            <v>0.09</v>
          </cell>
          <cell r="U334">
            <v>0</v>
          </cell>
          <cell r="V334">
            <v>-1.21</v>
          </cell>
          <cell r="W334">
            <v>87</v>
          </cell>
          <cell r="X334">
            <v>8.9</v>
          </cell>
          <cell r="Y334">
            <v>107.9</v>
          </cell>
          <cell r="Z334">
            <v>9</v>
          </cell>
          <cell r="AA334">
            <v>98</v>
          </cell>
          <cell r="AB334">
            <v>9.6</v>
          </cell>
          <cell r="AC334">
            <v>0.4</v>
          </cell>
          <cell r="AD334">
            <v>-20</v>
          </cell>
        </row>
        <row r="335">
          <cell r="B335" t="str">
            <v>不動産業，物品賃貸業</v>
          </cell>
          <cell r="C335">
            <v>92.1</v>
          </cell>
          <cell r="D335">
            <v>-9.8000000000000007</v>
          </cell>
          <cell r="E335">
            <v>105.8</v>
          </cell>
          <cell r="F335">
            <v>-9.9</v>
          </cell>
          <cell r="G335">
            <v>109.7</v>
          </cell>
          <cell r="H335">
            <v>-6.3</v>
          </cell>
          <cell r="I335">
            <v>101.1</v>
          </cell>
          <cell r="J335">
            <v>-4.2</v>
          </cell>
          <cell r="K335">
            <v>103</v>
          </cell>
          <cell r="L335">
            <v>-2.2999999999999998</v>
          </cell>
          <cell r="M335">
            <v>56.9</v>
          </cell>
          <cell r="N335">
            <v>-47.2</v>
          </cell>
          <cell r="O335">
            <v>86.5</v>
          </cell>
          <cell r="P335">
            <v>-6.3</v>
          </cell>
          <cell r="Q335">
            <v>51.9</v>
          </cell>
          <cell r="R335">
            <v>-0.5</v>
          </cell>
          <cell r="S335">
            <v>6.75</v>
          </cell>
          <cell r="T335">
            <v>0.36</v>
          </cell>
          <cell r="U335">
            <v>3.44</v>
          </cell>
          <cell r="V335">
            <v>1.85</v>
          </cell>
          <cell r="W335">
            <v>86.6</v>
          </cell>
          <cell r="X335">
            <v>-13.2</v>
          </cell>
          <cell r="Y335">
            <v>99.5</v>
          </cell>
          <cell r="Z335">
            <v>-13.3</v>
          </cell>
          <cell r="AA335">
            <v>32.700000000000003</v>
          </cell>
          <cell r="AB335">
            <v>-73.599999999999994</v>
          </cell>
          <cell r="AC335">
            <v>1.2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108.1</v>
          </cell>
          <cell r="D336">
            <v>32.799999999999997</v>
          </cell>
          <cell r="E336">
            <v>108.8</v>
          </cell>
          <cell r="F336">
            <v>10.199999999999999</v>
          </cell>
          <cell r="G336">
            <v>108.9</v>
          </cell>
          <cell r="H336">
            <v>8.5</v>
          </cell>
          <cell r="I336">
            <v>94.8</v>
          </cell>
          <cell r="J336">
            <v>1.1000000000000001</v>
          </cell>
          <cell r="K336">
            <v>96</v>
          </cell>
          <cell r="L336">
            <v>-0.2</v>
          </cell>
          <cell r="M336">
            <v>72.5</v>
          </cell>
          <cell r="N336">
            <v>45</v>
          </cell>
          <cell r="O336">
            <v>106.8</v>
          </cell>
          <cell r="P336">
            <v>3.1</v>
          </cell>
          <cell r="Q336">
            <v>15.4</v>
          </cell>
          <cell r="R336">
            <v>-8.3000000000000007</v>
          </cell>
          <cell r="S336">
            <v>0.03</v>
          </cell>
          <cell r="T336">
            <v>-2.4700000000000002</v>
          </cell>
          <cell r="U336">
            <v>0.97</v>
          </cell>
          <cell r="V336">
            <v>-1.1399999999999999</v>
          </cell>
          <cell r="W336">
            <v>101.7</v>
          </cell>
          <cell r="X336">
            <v>27.8</v>
          </cell>
          <cell r="Y336">
            <v>102.4</v>
          </cell>
          <cell r="Z336">
            <v>6.1</v>
          </cell>
          <cell r="AA336">
            <v>106.1</v>
          </cell>
          <cell r="AB336">
            <v>70.900000000000006</v>
          </cell>
          <cell r="AC336">
            <v>88</v>
          </cell>
          <cell r="AD336">
            <v>826.3</v>
          </cell>
        </row>
        <row r="337">
          <cell r="B337" t="str">
            <v>宿泊業，飲食サービス業</v>
          </cell>
          <cell r="C337">
            <v>90.9</v>
          </cell>
          <cell r="D337">
            <v>-24.3</v>
          </cell>
          <cell r="E337">
            <v>89.8</v>
          </cell>
          <cell r="F337">
            <v>-21.8</v>
          </cell>
          <cell r="G337">
            <v>87.8</v>
          </cell>
          <cell r="H337">
            <v>-25.1</v>
          </cell>
          <cell r="I337">
            <v>94.3</v>
          </cell>
          <cell r="J337">
            <v>-19.7</v>
          </cell>
          <cell r="K337">
            <v>93.7</v>
          </cell>
          <cell r="L337">
            <v>-20.2</v>
          </cell>
          <cell r="M337">
            <v>108.8</v>
          </cell>
          <cell r="N337">
            <v>-7.5</v>
          </cell>
          <cell r="O337">
            <v>113.1</v>
          </cell>
          <cell r="P337">
            <v>21.2</v>
          </cell>
          <cell r="Q337">
            <v>83.7</v>
          </cell>
          <cell r="R337">
            <v>8.1999999999999993</v>
          </cell>
          <cell r="S337">
            <v>6.79</v>
          </cell>
          <cell r="T337">
            <v>3.76</v>
          </cell>
          <cell r="U337">
            <v>2.16</v>
          </cell>
          <cell r="V337">
            <v>-1.96</v>
          </cell>
          <cell r="W337">
            <v>85.5</v>
          </cell>
          <cell r="X337">
            <v>-27.1</v>
          </cell>
          <cell r="Y337">
            <v>84.5</v>
          </cell>
          <cell r="Z337">
            <v>-24.7</v>
          </cell>
          <cell r="AA337">
            <v>138.6</v>
          </cell>
          <cell r="AB337">
            <v>144</v>
          </cell>
          <cell r="AC337">
            <v>102.2</v>
          </cell>
          <cell r="AD337">
            <v>-54.7</v>
          </cell>
        </row>
        <row r="338">
          <cell r="B338" t="str">
            <v>生活関連サービス業，娯楽業</v>
          </cell>
          <cell r="C338">
            <v>114.7</v>
          </cell>
          <cell r="D338">
            <v>30.6</v>
          </cell>
          <cell r="E338">
            <v>122.1</v>
          </cell>
          <cell r="F338">
            <v>36.9</v>
          </cell>
          <cell r="G338">
            <v>117.8</v>
          </cell>
          <cell r="H338">
            <v>29.6</v>
          </cell>
          <cell r="I338">
            <v>109.3</v>
          </cell>
          <cell r="J338">
            <v>8.3000000000000007</v>
          </cell>
          <cell r="K338">
            <v>106.9</v>
          </cell>
          <cell r="L338">
            <v>5.9</v>
          </cell>
          <cell r="M338">
            <v>137.5</v>
          </cell>
          <cell r="N338">
            <v>37.5</v>
          </cell>
          <cell r="O338">
            <v>93.6</v>
          </cell>
          <cell r="P338">
            <v>-3.5</v>
          </cell>
          <cell r="Q338">
            <v>31.5</v>
          </cell>
          <cell r="R338">
            <v>-14.6</v>
          </cell>
          <cell r="S338">
            <v>1.39</v>
          </cell>
          <cell r="T338">
            <v>-4.4800000000000004</v>
          </cell>
          <cell r="U338">
            <v>1.45</v>
          </cell>
          <cell r="V338">
            <v>-1.53</v>
          </cell>
          <cell r="W338">
            <v>107.9</v>
          </cell>
          <cell r="X338">
            <v>25.8</v>
          </cell>
          <cell r="Y338">
            <v>114.9</v>
          </cell>
          <cell r="Z338">
            <v>31.8</v>
          </cell>
          <cell r="AA338">
            <v>178.1</v>
          </cell>
          <cell r="AB338">
            <v>165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96.5</v>
          </cell>
          <cell r="D339">
            <v>15.6</v>
          </cell>
          <cell r="E339">
            <v>113.1</v>
          </cell>
          <cell r="F339">
            <v>11.2</v>
          </cell>
          <cell r="G339">
            <v>114.4</v>
          </cell>
          <cell r="H339">
            <v>13.7</v>
          </cell>
          <cell r="I339">
            <v>79.900000000000006</v>
          </cell>
          <cell r="J339">
            <v>-18</v>
          </cell>
          <cell r="K339">
            <v>75.900000000000006</v>
          </cell>
          <cell r="L339">
            <v>-17.2</v>
          </cell>
          <cell r="M339">
            <v>153.6</v>
          </cell>
          <cell r="N339">
            <v>-23.7</v>
          </cell>
          <cell r="O339">
            <v>110.3</v>
          </cell>
          <cell r="P339">
            <v>-2</v>
          </cell>
          <cell r="Q339">
            <v>15.8</v>
          </cell>
          <cell r="R339">
            <v>-1.6</v>
          </cell>
          <cell r="S339">
            <v>0.42</v>
          </cell>
          <cell r="T339">
            <v>-1.58</v>
          </cell>
          <cell r="U339">
            <v>0.76</v>
          </cell>
          <cell r="V339">
            <v>0.67</v>
          </cell>
          <cell r="W339">
            <v>90.8</v>
          </cell>
          <cell r="X339">
            <v>11.3</v>
          </cell>
          <cell r="Y339">
            <v>106.4</v>
          </cell>
          <cell r="Z339">
            <v>7</v>
          </cell>
          <cell r="AA339">
            <v>43.3</v>
          </cell>
          <cell r="AB339">
            <v>-73.099999999999994</v>
          </cell>
          <cell r="AC339">
            <v>18.3</v>
          </cell>
          <cell r="AD339">
            <v>1120</v>
          </cell>
        </row>
        <row r="340">
          <cell r="B340" t="str">
            <v>医療，福祉</v>
          </cell>
          <cell r="C340">
            <v>87.2</v>
          </cell>
          <cell r="D340">
            <v>-2.1</v>
          </cell>
          <cell r="E340">
            <v>99.7</v>
          </cell>
          <cell r="F340">
            <v>-3.3</v>
          </cell>
          <cell r="G340">
            <v>98.5</v>
          </cell>
          <cell r="H340">
            <v>-0.5</v>
          </cell>
          <cell r="I340">
            <v>99.4</v>
          </cell>
          <cell r="J340">
            <v>-1.5</v>
          </cell>
          <cell r="K340">
            <v>99</v>
          </cell>
          <cell r="L340">
            <v>-1.5</v>
          </cell>
          <cell r="M340">
            <v>109.8</v>
          </cell>
          <cell r="N340">
            <v>-2.1</v>
          </cell>
          <cell r="O340">
            <v>102.9</v>
          </cell>
          <cell r="P340">
            <v>0.6</v>
          </cell>
          <cell r="Q340">
            <v>25.1</v>
          </cell>
          <cell r="R340">
            <v>0.1</v>
          </cell>
          <cell r="S340">
            <v>1.48</v>
          </cell>
          <cell r="T340">
            <v>0.34</v>
          </cell>
          <cell r="U340">
            <v>1.52</v>
          </cell>
          <cell r="V340">
            <v>0.56000000000000005</v>
          </cell>
          <cell r="W340">
            <v>82</v>
          </cell>
          <cell r="X340">
            <v>-5.9</v>
          </cell>
          <cell r="Y340">
            <v>93.8</v>
          </cell>
          <cell r="Z340">
            <v>-6.9</v>
          </cell>
          <cell r="AA340">
            <v>137.19999999999999</v>
          </cell>
          <cell r="AB340">
            <v>-38.6</v>
          </cell>
          <cell r="AC340">
            <v>23.3</v>
          </cell>
          <cell r="AD340">
            <v>28.7</v>
          </cell>
        </row>
        <row r="341">
          <cell r="B341" t="str">
            <v>複合サービス事業</v>
          </cell>
          <cell r="C341">
            <v>77.900000000000006</v>
          </cell>
          <cell r="D341">
            <v>-0.8</v>
          </cell>
          <cell r="E341">
            <v>94.4</v>
          </cell>
          <cell r="F341">
            <v>-0.8</v>
          </cell>
          <cell r="G341">
            <v>97</v>
          </cell>
          <cell r="H341">
            <v>0.4</v>
          </cell>
          <cell r="I341">
            <v>96.3</v>
          </cell>
          <cell r="J341">
            <v>-4.0999999999999996</v>
          </cell>
          <cell r="K341">
            <v>98.7</v>
          </cell>
          <cell r="L341">
            <v>-2.9</v>
          </cell>
          <cell r="M341">
            <v>54.8</v>
          </cell>
          <cell r="N341">
            <v>-31.3</v>
          </cell>
          <cell r="O341">
            <v>101.6</v>
          </cell>
          <cell r="P341">
            <v>4.2</v>
          </cell>
          <cell r="Q341">
            <v>7.8</v>
          </cell>
          <cell r="R341">
            <v>-3.6</v>
          </cell>
          <cell r="S341">
            <v>0.99</v>
          </cell>
          <cell r="T341">
            <v>0.36</v>
          </cell>
          <cell r="U341">
            <v>1.38</v>
          </cell>
          <cell r="V341">
            <v>0.55000000000000004</v>
          </cell>
          <cell r="W341">
            <v>73.3</v>
          </cell>
          <cell r="X341">
            <v>-4.4000000000000004</v>
          </cell>
          <cell r="Y341">
            <v>88.8</v>
          </cell>
          <cell r="Z341">
            <v>-4.5999999999999996</v>
          </cell>
          <cell r="AA341">
            <v>51.7</v>
          </cell>
          <cell r="AB341">
            <v>-27.6</v>
          </cell>
          <cell r="AC341">
            <v>0.3</v>
          </cell>
          <cell r="AD341">
            <v>200</v>
          </cell>
        </row>
        <row r="342">
          <cell r="B342" t="str">
            <v>サービス業（他に分類されないもの）</v>
          </cell>
          <cell r="C342">
            <v>96.5</v>
          </cell>
          <cell r="D342">
            <v>16.7</v>
          </cell>
          <cell r="E342">
            <v>98.8</v>
          </cell>
          <cell r="F342">
            <v>10.5</v>
          </cell>
          <cell r="G342">
            <v>101.1</v>
          </cell>
          <cell r="H342">
            <v>10</v>
          </cell>
          <cell r="I342">
            <v>98.8</v>
          </cell>
          <cell r="J342">
            <v>5.9</v>
          </cell>
          <cell r="K342">
            <v>99.9</v>
          </cell>
          <cell r="L342">
            <v>4.8</v>
          </cell>
          <cell r="M342">
            <v>84</v>
          </cell>
          <cell r="N342">
            <v>29.4</v>
          </cell>
          <cell r="O342">
            <v>95</v>
          </cell>
          <cell r="P342">
            <v>-5.7</v>
          </cell>
          <cell r="Q342">
            <v>26</v>
          </cell>
          <cell r="R342">
            <v>1.2</v>
          </cell>
          <cell r="S342">
            <v>2.46</v>
          </cell>
          <cell r="T342">
            <v>-0.06</v>
          </cell>
          <cell r="U342">
            <v>3.56</v>
          </cell>
          <cell r="V342">
            <v>0.24</v>
          </cell>
          <cell r="W342">
            <v>90.8</v>
          </cell>
          <cell r="X342">
            <v>12.4</v>
          </cell>
          <cell r="Y342">
            <v>92.9</v>
          </cell>
          <cell r="Z342">
            <v>6.3</v>
          </cell>
          <cell r="AA342">
            <v>73.5</v>
          </cell>
          <cell r="AB342">
            <v>19.899999999999999</v>
          </cell>
          <cell r="AC342">
            <v>79.400000000000006</v>
          </cell>
          <cell r="AD342">
            <v>129.5</v>
          </cell>
        </row>
        <row r="343">
          <cell r="B343" t="str">
            <v>食料品・たばこ</v>
          </cell>
          <cell r="C343">
            <v>94.6</v>
          </cell>
          <cell r="D343">
            <v>-13.8</v>
          </cell>
          <cell r="E343">
            <v>97.4</v>
          </cell>
          <cell r="F343">
            <v>-13.5</v>
          </cell>
          <cell r="G343">
            <v>96.7</v>
          </cell>
          <cell r="H343">
            <v>-13.5</v>
          </cell>
          <cell r="I343">
            <v>90.8</v>
          </cell>
          <cell r="J343">
            <v>-4.5</v>
          </cell>
          <cell r="K343">
            <v>91.2</v>
          </cell>
          <cell r="L343">
            <v>-3.8</v>
          </cell>
          <cell r="M343">
            <v>85.8</v>
          </cell>
          <cell r="N343">
            <v>-13.4</v>
          </cell>
          <cell r="O343">
            <v>100.5</v>
          </cell>
          <cell r="P343">
            <v>1.7</v>
          </cell>
          <cell r="Q343">
            <v>29.8</v>
          </cell>
          <cell r="R343">
            <v>1.6</v>
          </cell>
          <cell r="S343">
            <v>1.87</v>
          </cell>
          <cell r="T343">
            <v>1.0900000000000001</v>
          </cell>
          <cell r="U343">
            <v>1.52</v>
          </cell>
          <cell r="V343">
            <v>-0.45</v>
          </cell>
          <cell r="W343">
            <v>89</v>
          </cell>
          <cell r="X343">
            <v>-17.100000000000001</v>
          </cell>
          <cell r="Y343">
            <v>91.6</v>
          </cell>
          <cell r="Z343">
            <v>-16.8</v>
          </cell>
          <cell r="AA343">
            <v>106.9</v>
          </cell>
          <cell r="AB343">
            <v>-13.6</v>
          </cell>
          <cell r="AC343">
            <v>59.5</v>
          </cell>
          <cell r="AD343">
            <v>-16.399999999999999</v>
          </cell>
        </row>
        <row r="344">
          <cell r="B344" t="str">
            <v>繊維工業</v>
          </cell>
          <cell r="C344">
            <v>129</v>
          </cell>
          <cell r="D344">
            <v>7.5</v>
          </cell>
          <cell r="E344">
            <v>139.6</v>
          </cell>
          <cell r="F344">
            <v>6.1</v>
          </cell>
          <cell r="G344">
            <v>128.4</v>
          </cell>
          <cell r="H344">
            <v>1.4</v>
          </cell>
          <cell r="I344">
            <v>96.1</v>
          </cell>
          <cell r="J344">
            <v>7.4</v>
          </cell>
          <cell r="K344">
            <v>91.3</v>
          </cell>
          <cell r="L344">
            <v>3.4</v>
          </cell>
          <cell r="M344">
            <v>198.6</v>
          </cell>
          <cell r="N344">
            <v>74.400000000000006</v>
          </cell>
          <cell r="O344">
            <v>93.4</v>
          </cell>
          <cell r="P344">
            <v>20.2</v>
          </cell>
          <cell r="Q344">
            <v>8</v>
          </cell>
          <cell r="R344">
            <v>5.3</v>
          </cell>
          <cell r="S344">
            <v>2.06</v>
          </cell>
          <cell r="T344">
            <v>1.36</v>
          </cell>
          <cell r="U344">
            <v>1.35</v>
          </cell>
          <cell r="V344">
            <v>0.5</v>
          </cell>
          <cell r="W344">
            <v>121.4</v>
          </cell>
          <cell r="X344">
            <v>3.5</v>
          </cell>
          <cell r="Y344">
            <v>131.30000000000001</v>
          </cell>
          <cell r="Z344">
            <v>2.1</v>
          </cell>
          <cell r="AA344">
            <v>381.5</v>
          </cell>
          <cell r="AB344">
            <v>60</v>
          </cell>
          <cell r="AC344">
            <v>31.6</v>
          </cell>
          <cell r="AD344">
            <v>63.7</v>
          </cell>
        </row>
        <row r="345">
          <cell r="B345" t="str">
            <v>木材・木製品</v>
          </cell>
          <cell r="C345">
            <v>105.2</v>
          </cell>
          <cell r="D345">
            <v>-20.7</v>
          </cell>
          <cell r="E345">
            <v>108</v>
          </cell>
          <cell r="F345">
            <v>0</v>
          </cell>
          <cell r="G345">
            <v>115.7</v>
          </cell>
          <cell r="H345">
            <v>4</v>
          </cell>
          <cell r="I345">
            <v>89.1</v>
          </cell>
          <cell r="J345">
            <v>-4.4000000000000004</v>
          </cell>
          <cell r="K345">
            <v>92.6</v>
          </cell>
          <cell r="L345">
            <v>-1.7</v>
          </cell>
          <cell r="M345">
            <v>52.1</v>
          </cell>
          <cell r="N345">
            <v>-37.200000000000003</v>
          </cell>
          <cell r="O345">
            <v>101.3</v>
          </cell>
          <cell r="P345">
            <v>10.3</v>
          </cell>
          <cell r="Q345">
            <v>23.1</v>
          </cell>
          <cell r="R345">
            <v>15.1</v>
          </cell>
          <cell r="S345">
            <v>0.28999999999999998</v>
          </cell>
          <cell r="T345">
            <v>-0.54</v>
          </cell>
          <cell r="U345">
            <v>0.62</v>
          </cell>
          <cell r="V345">
            <v>-2.2799999999999998</v>
          </cell>
          <cell r="W345">
            <v>99</v>
          </cell>
          <cell r="X345">
            <v>-23.6</v>
          </cell>
          <cell r="Y345">
            <v>101.6</v>
          </cell>
          <cell r="Z345">
            <v>-3.8</v>
          </cell>
          <cell r="AA345">
            <v>34.6</v>
          </cell>
          <cell r="AB345">
            <v>-55.4</v>
          </cell>
          <cell r="AC345">
            <v>66.099999999999994</v>
          </cell>
          <cell r="AD345">
            <v>-68.599999999999994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65.7</v>
          </cell>
          <cell r="D347">
            <v>2.2999999999999998</v>
          </cell>
          <cell r="E347">
            <v>87</v>
          </cell>
          <cell r="F347">
            <v>2.4</v>
          </cell>
          <cell r="G347">
            <v>93.5</v>
          </cell>
          <cell r="H347">
            <v>8.5</v>
          </cell>
          <cell r="I347">
            <v>97.4</v>
          </cell>
          <cell r="J347">
            <v>-3.4</v>
          </cell>
          <cell r="K347">
            <v>102.4</v>
          </cell>
          <cell r="L347">
            <v>-0.5</v>
          </cell>
          <cell r="M347">
            <v>55.3</v>
          </cell>
          <cell r="N347">
            <v>-33.5</v>
          </cell>
          <cell r="O347">
            <v>122.8</v>
          </cell>
          <cell r="P347">
            <v>2.4</v>
          </cell>
          <cell r="Q347">
            <v>4.5999999999999996</v>
          </cell>
          <cell r="R347">
            <v>0.8</v>
          </cell>
          <cell r="S347">
            <v>3.49</v>
          </cell>
          <cell r="T347">
            <v>2.89</v>
          </cell>
          <cell r="U347">
            <v>0.6</v>
          </cell>
          <cell r="V347">
            <v>-0.24</v>
          </cell>
          <cell r="W347">
            <v>61.8</v>
          </cell>
          <cell r="X347">
            <v>-1.6</v>
          </cell>
          <cell r="Y347">
            <v>81.8</v>
          </cell>
          <cell r="Z347">
            <v>-1.6</v>
          </cell>
          <cell r="AA347">
            <v>45.1</v>
          </cell>
          <cell r="AB347">
            <v>-41.7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104.4</v>
          </cell>
          <cell r="D348">
            <v>-11.7</v>
          </cell>
          <cell r="E348">
            <v>114.4</v>
          </cell>
          <cell r="F348">
            <v>-11.7</v>
          </cell>
          <cell r="G348">
            <v>111</v>
          </cell>
          <cell r="H348">
            <v>-10.4</v>
          </cell>
          <cell r="I348">
            <v>104.7</v>
          </cell>
          <cell r="J348">
            <v>22.7</v>
          </cell>
          <cell r="K348">
            <v>105.1</v>
          </cell>
          <cell r="L348">
            <v>20.8</v>
          </cell>
          <cell r="M348">
            <v>93.1</v>
          </cell>
          <cell r="N348">
            <v>91.6</v>
          </cell>
          <cell r="O348">
            <v>102.4</v>
          </cell>
          <cell r="P348">
            <v>4</v>
          </cell>
          <cell r="Q348">
            <v>9.9</v>
          </cell>
          <cell r="R348">
            <v>-2.2999999999999998</v>
          </cell>
          <cell r="S348">
            <v>0</v>
          </cell>
          <cell r="T348">
            <v>-0.23</v>
          </cell>
          <cell r="U348">
            <v>0.22</v>
          </cell>
          <cell r="V348">
            <v>0.22</v>
          </cell>
          <cell r="W348">
            <v>98.2</v>
          </cell>
          <cell r="X348">
            <v>-15.1</v>
          </cell>
          <cell r="Y348">
            <v>107.6</v>
          </cell>
          <cell r="Z348">
            <v>-15.1</v>
          </cell>
          <cell r="AA348">
            <v>182.9</v>
          </cell>
          <cell r="AB348">
            <v>-25.7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98</v>
          </cell>
          <cell r="D349">
            <v>13</v>
          </cell>
          <cell r="E349">
            <v>115.9</v>
          </cell>
          <cell r="F349">
            <v>2.8</v>
          </cell>
          <cell r="G349">
            <v>116.8</v>
          </cell>
          <cell r="H349">
            <v>6.3</v>
          </cell>
          <cell r="I349">
            <v>98.7</v>
          </cell>
          <cell r="J349">
            <v>-2.4</v>
          </cell>
          <cell r="K349">
            <v>96.9</v>
          </cell>
          <cell r="L349">
            <v>-1.6</v>
          </cell>
          <cell r="M349">
            <v>115.2</v>
          </cell>
          <cell r="N349">
            <v>-7.6</v>
          </cell>
          <cell r="O349">
            <v>104.7</v>
          </cell>
          <cell r="P349">
            <v>-1</v>
          </cell>
          <cell r="Q349">
            <v>1.7</v>
          </cell>
          <cell r="R349">
            <v>0.3</v>
          </cell>
          <cell r="S349">
            <v>0</v>
          </cell>
          <cell r="T349">
            <v>-0.89</v>
          </cell>
          <cell r="U349">
            <v>0.85</v>
          </cell>
          <cell r="V349">
            <v>0.22</v>
          </cell>
          <cell r="W349">
            <v>92.2</v>
          </cell>
          <cell r="X349">
            <v>8.6999999999999993</v>
          </cell>
          <cell r="Y349">
            <v>109</v>
          </cell>
          <cell r="Z349">
            <v>-1.1000000000000001</v>
          </cell>
          <cell r="AA349">
            <v>110.1</v>
          </cell>
          <cell r="AB349">
            <v>-15.6</v>
          </cell>
          <cell r="AC349">
            <v>23.7</v>
          </cell>
          <cell r="AD349">
            <v>1216.7</v>
          </cell>
        </row>
        <row r="350">
          <cell r="B350" t="str">
            <v>プラスチック製品</v>
          </cell>
          <cell r="C350">
            <v>88</v>
          </cell>
          <cell r="D350">
            <v>-26.5</v>
          </cell>
          <cell r="E350">
            <v>96.8</v>
          </cell>
          <cell r="F350">
            <v>-26.6</v>
          </cell>
          <cell r="G350">
            <v>95.1</v>
          </cell>
          <cell r="H350">
            <v>-23.7</v>
          </cell>
          <cell r="I350">
            <v>90.2</v>
          </cell>
          <cell r="J350">
            <v>-12.8</v>
          </cell>
          <cell r="K350">
            <v>91.5</v>
          </cell>
          <cell r="L350">
            <v>-9.5</v>
          </cell>
          <cell r="M350">
            <v>70.5</v>
          </cell>
          <cell r="N350">
            <v>-48.9</v>
          </cell>
          <cell r="O350">
            <v>260.39999999999998</v>
          </cell>
          <cell r="P350">
            <v>2.7</v>
          </cell>
          <cell r="Q350">
            <v>38.4</v>
          </cell>
          <cell r="R350">
            <v>34.4</v>
          </cell>
          <cell r="S350">
            <v>0</v>
          </cell>
          <cell r="T350">
            <v>-0.4</v>
          </cell>
          <cell r="U350">
            <v>0.87</v>
          </cell>
          <cell r="V350">
            <v>0.47</v>
          </cell>
          <cell r="W350">
            <v>82.8</v>
          </cell>
          <cell r="X350">
            <v>-29.3</v>
          </cell>
          <cell r="Y350">
            <v>91.1</v>
          </cell>
          <cell r="Z350">
            <v>-29.3</v>
          </cell>
          <cell r="AA350">
            <v>119.2</v>
          </cell>
          <cell r="AB350">
            <v>-47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96.3</v>
          </cell>
          <cell r="D351">
            <v>1</v>
          </cell>
          <cell r="E351">
            <v>120.6</v>
          </cell>
          <cell r="F351">
            <v>3.5</v>
          </cell>
          <cell r="G351">
            <v>138.4</v>
          </cell>
          <cell r="H351">
            <v>24.7</v>
          </cell>
          <cell r="I351">
            <v>93</v>
          </cell>
          <cell r="J351">
            <v>-2</v>
          </cell>
          <cell r="K351">
            <v>86.6</v>
          </cell>
          <cell r="L351">
            <v>-3.8</v>
          </cell>
          <cell r="M351">
            <v>162.69999999999999</v>
          </cell>
          <cell r="N351">
            <v>10.1</v>
          </cell>
          <cell r="O351">
            <v>96</v>
          </cell>
          <cell r="P351">
            <v>-1.5</v>
          </cell>
          <cell r="Q351">
            <v>1.4</v>
          </cell>
          <cell r="R351">
            <v>-0.5</v>
          </cell>
          <cell r="S351">
            <v>0.05</v>
          </cell>
          <cell r="T351">
            <v>-0.39</v>
          </cell>
          <cell r="U351">
            <v>0.64</v>
          </cell>
          <cell r="V351">
            <v>0.25</v>
          </cell>
          <cell r="W351">
            <v>90.6</v>
          </cell>
          <cell r="X351">
            <v>-2.8</v>
          </cell>
          <cell r="Y351">
            <v>113.5</v>
          </cell>
          <cell r="Z351">
            <v>-0.4</v>
          </cell>
          <cell r="AA351">
            <v>17.8</v>
          </cell>
          <cell r="AB351">
            <v>-88</v>
          </cell>
          <cell r="AC351">
            <v>7.6</v>
          </cell>
          <cell r="AD351">
            <v>-46.9</v>
          </cell>
        </row>
        <row r="352">
          <cell r="B352" t="str">
            <v>窯業・土石製品</v>
          </cell>
          <cell r="C352">
            <v>105.1</v>
          </cell>
          <cell r="D352">
            <v>-2.8</v>
          </cell>
          <cell r="E352">
            <v>113.4</v>
          </cell>
          <cell r="F352">
            <v>-7.1</v>
          </cell>
          <cell r="G352">
            <v>114.9</v>
          </cell>
          <cell r="H352">
            <v>-6.2</v>
          </cell>
          <cell r="I352">
            <v>81.2</v>
          </cell>
          <cell r="J352">
            <v>-7.8</v>
          </cell>
          <cell r="K352">
            <v>81.599999999999994</v>
          </cell>
          <cell r="L352">
            <v>-6.6</v>
          </cell>
          <cell r="M352">
            <v>73.5</v>
          </cell>
          <cell r="N352">
            <v>-28.6</v>
          </cell>
          <cell r="O352">
            <v>96.5</v>
          </cell>
          <cell r="P352">
            <v>-0.4</v>
          </cell>
          <cell r="Q352">
            <v>2.6</v>
          </cell>
          <cell r="R352">
            <v>-4.2</v>
          </cell>
          <cell r="S352">
            <v>0</v>
          </cell>
          <cell r="T352">
            <v>0</v>
          </cell>
          <cell r="U352">
            <v>0.11</v>
          </cell>
          <cell r="V352">
            <v>0</v>
          </cell>
          <cell r="W352">
            <v>98.9</v>
          </cell>
          <cell r="X352">
            <v>-6.4</v>
          </cell>
          <cell r="Y352">
            <v>106.7</v>
          </cell>
          <cell r="Z352">
            <v>-10.6</v>
          </cell>
          <cell r="AA352">
            <v>83.6</v>
          </cell>
          <cell r="AB352">
            <v>-27.4</v>
          </cell>
          <cell r="AC352">
            <v>32.1</v>
          </cell>
          <cell r="AD352">
            <v>316.89999999999998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83.5</v>
          </cell>
          <cell r="D355">
            <v>1.6</v>
          </cell>
          <cell r="E355">
            <v>92.9</v>
          </cell>
          <cell r="F355">
            <v>1.6</v>
          </cell>
          <cell r="G355">
            <v>94.4</v>
          </cell>
          <cell r="H355">
            <v>6.7</v>
          </cell>
          <cell r="I355">
            <v>90.5</v>
          </cell>
          <cell r="J355">
            <v>-1.8</v>
          </cell>
          <cell r="K355">
            <v>90.8</v>
          </cell>
          <cell r="L355">
            <v>-0.7</v>
          </cell>
          <cell r="M355">
            <v>85.8</v>
          </cell>
          <cell r="N355">
            <v>-16.3</v>
          </cell>
          <cell r="O355">
            <v>275.10000000000002</v>
          </cell>
          <cell r="P355">
            <v>-0.7</v>
          </cell>
          <cell r="Q355">
            <v>22</v>
          </cell>
          <cell r="R355">
            <v>0.3</v>
          </cell>
          <cell r="S355">
            <v>0.64</v>
          </cell>
          <cell r="T355">
            <v>-0.54</v>
          </cell>
          <cell r="U355">
            <v>0.69</v>
          </cell>
          <cell r="V355">
            <v>-0.34</v>
          </cell>
          <cell r="W355">
            <v>78.599999999999994</v>
          </cell>
          <cell r="X355">
            <v>-2.2000000000000002</v>
          </cell>
          <cell r="Y355">
            <v>87.4</v>
          </cell>
          <cell r="Z355">
            <v>-2.1</v>
          </cell>
          <cell r="AA355">
            <v>63.1</v>
          </cell>
          <cell r="AB355">
            <v>-56.9</v>
          </cell>
          <cell r="AC355">
            <v>0.2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92.2</v>
          </cell>
          <cell r="D358">
            <v>-22.5</v>
          </cell>
          <cell r="E358">
            <v>112.3</v>
          </cell>
          <cell r="F358">
            <v>-1.1000000000000001</v>
          </cell>
          <cell r="G358">
            <v>110.2</v>
          </cell>
          <cell r="H358">
            <v>-0.1</v>
          </cell>
          <cell r="I358">
            <v>88.8</v>
          </cell>
          <cell r="J358">
            <v>-9.8000000000000007</v>
          </cell>
          <cell r="K358">
            <v>86.7</v>
          </cell>
          <cell r="L358">
            <v>-10.6</v>
          </cell>
          <cell r="M358">
            <v>124.7</v>
          </cell>
          <cell r="N358">
            <v>0</v>
          </cell>
          <cell r="O358">
            <v>211.3</v>
          </cell>
          <cell r="P358">
            <v>267.5</v>
          </cell>
          <cell r="Q358">
            <v>2.6</v>
          </cell>
          <cell r="R358">
            <v>-0.4</v>
          </cell>
          <cell r="S358">
            <v>0.28000000000000003</v>
          </cell>
          <cell r="T358">
            <v>0.28000000000000003</v>
          </cell>
          <cell r="U358">
            <v>0.39</v>
          </cell>
          <cell r="V358">
            <v>0.19</v>
          </cell>
          <cell r="W358">
            <v>86.7</v>
          </cell>
          <cell r="X358">
            <v>-25.5</v>
          </cell>
          <cell r="Y358">
            <v>105.6</v>
          </cell>
          <cell r="Z358">
            <v>-4.8</v>
          </cell>
          <cell r="AA358">
            <v>135.30000000000001</v>
          </cell>
          <cell r="AB358">
            <v>-9.5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73.599999999999994</v>
          </cell>
          <cell r="D359">
            <v>-13.2</v>
          </cell>
          <cell r="E359">
            <v>83.9</v>
          </cell>
          <cell r="F359">
            <v>-12.3</v>
          </cell>
          <cell r="G359">
            <v>83.4</v>
          </cell>
          <cell r="H359">
            <v>-10.3</v>
          </cell>
          <cell r="I359">
            <v>93.4</v>
          </cell>
          <cell r="J359">
            <v>-9</v>
          </cell>
          <cell r="K359">
            <v>94.2</v>
          </cell>
          <cell r="L359">
            <v>-6.5</v>
          </cell>
          <cell r="M359">
            <v>85.7</v>
          </cell>
          <cell r="N359">
            <v>-28.4</v>
          </cell>
          <cell r="O359">
            <v>73.8</v>
          </cell>
          <cell r="P359">
            <v>-3.1</v>
          </cell>
          <cell r="Q359">
            <v>6.1</v>
          </cell>
          <cell r="R359">
            <v>2.4</v>
          </cell>
          <cell r="S359">
            <v>0.21</v>
          </cell>
          <cell r="T359">
            <v>0.04</v>
          </cell>
          <cell r="U359">
            <v>0.98</v>
          </cell>
          <cell r="V359">
            <v>0.6</v>
          </cell>
          <cell r="W359">
            <v>69.2</v>
          </cell>
          <cell r="X359">
            <v>-16.5</v>
          </cell>
          <cell r="Y359">
            <v>78.900000000000006</v>
          </cell>
          <cell r="Z359">
            <v>-15.6</v>
          </cell>
          <cell r="AA359">
            <v>88.1</v>
          </cell>
          <cell r="AB359">
            <v>-25.7</v>
          </cell>
          <cell r="AC359">
            <v>1.4</v>
          </cell>
          <cell r="AD359">
            <v>-76.3</v>
          </cell>
        </row>
        <row r="360">
          <cell r="B360" t="str">
            <v>電気機械器具</v>
          </cell>
          <cell r="C360">
            <v>236.6</v>
          </cell>
          <cell r="D360">
            <v>28</v>
          </cell>
          <cell r="E360">
            <v>154.5</v>
          </cell>
          <cell r="F360">
            <v>5.3</v>
          </cell>
          <cell r="G360">
            <v>153.30000000000001</v>
          </cell>
          <cell r="H360">
            <v>7.6</v>
          </cell>
          <cell r="I360">
            <v>102.1</v>
          </cell>
          <cell r="J360">
            <v>-9.1999999999999993</v>
          </cell>
          <cell r="K360">
            <v>100.7</v>
          </cell>
          <cell r="L360">
            <v>-5.5</v>
          </cell>
          <cell r="M360">
            <v>136.80000000000001</v>
          </cell>
          <cell r="N360">
            <v>-45.8</v>
          </cell>
          <cell r="O360">
            <v>92.5</v>
          </cell>
          <cell r="P360">
            <v>25.5</v>
          </cell>
          <cell r="Q360">
            <v>2.9</v>
          </cell>
          <cell r="R360">
            <v>-1.6</v>
          </cell>
          <cell r="S360">
            <v>0.31</v>
          </cell>
          <cell r="T360">
            <v>-0.18</v>
          </cell>
          <cell r="U360">
            <v>0.62</v>
          </cell>
          <cell r="V360">
            <v>0.23</v>
          </cell>
          <cell r="W360">
            <v>222.6</v>
          </cell>
          <cell r="X360">
            <v>23.2</v>
          </cell>
          <cell r="Y360">
            <v>145.30000000000001</v>
          </cell>
          <cell r="Z360">
            <v>1.3</v>
          </cell>
          <cell r="AA360">
            <v>198.2</v>
          </cell>
          <cell r="AB360">
            <v>-34.200000000000003</v>
          </cell>
          <cell r="AC360">
            <v>342.6</v>
          </cell>
          <cell r="AD360">
            <v>85.9</v>
          </cell>
        </row>
        <row r="361">
          <cell r="B361" t="str">
            <v>情報通信機械器具</v>
          </cell>
          <cell r="C361">
            <v>90.2</v>
          </cell>
          <cell r="D361">
            <v>1</v>
          </cell>
          <cell r="E361">
            <v>102.1</v>
          </cell>
          <cell r="F361">
            <v>3.2</v>
          </cell>
          <cell r="G361">
            <v>99.6</v>
          </cell>
          <cell r="H361">
            <v>6.3</v>
          </cell>
          <cell r="I361">
            <v>104.3</v>
          </cell>
          <cell r="J361">
            <v>2.2999999999999998</v>
          </cell>
          <cell r="K361">
            <v>105.4</v>
          </cell>
          <cell r="L361">
            <v>4.8</v>
          </cell>
          <cell r="M361">
            <v>84</v>
          </cell>
          <cell r="N361">
            <v>-34</v>
          </cell>
          <cell r="O361">
            <v>15.9</v>
          </cell>
          <cell r="P361">
            <v>-11.7</v>
          </cell>
          <cell r="Q361">
            <v>5.9</v>
          </cell>
          <cell r="R361">
            <v>-2.2000000000000002</v>
          </cell>
          <cell r="S361">
            <v>6.67</v>
          </cell>
          <cell r="T361">
            <v>4.43</v>
          </cell>
          <cell r="U361">
            <v>7.5</v>
          </cell>
          <cell r="V361">
            <v>6.01</v>
          </cell>
          <cell r="W361">
            <v>84.9</v>
          </cell>
          <cell r="X361">
            <v>-2.7</v>
          </cell>
          <cell r="Y361">
            <v>96</v>
          </cell>
          <cell r="Z361">
            <v>-0.7</v>
          </cell>
          <cell r="AA361">
            <v>154.69999999999999</v>
          </cell>
          <cell r="AB361">
            <v>-25</v>
          </cell>
          <cell r="AC361">
            <v>3.7</v>
          </cell>
          <cell r="AD361">
            <v>-81.599999999999994</v>
          </cell>
        </row>
        <row r="362">
          <cell r="B362" t="str">
            <v>輸送用機械器具</v>
          </cell>
          <cell r="C362">
            <v>95.6</v>
          </cell>
          <cell r="D362">
            <v>11.4</v>
          </cell>
          <cell r="E362">
            <v>123.2</v>
          </cell>
          <cell r="F362">
            <v>11.3</v>
          </cell>
          <cell r="G362">
            <v>118.4</v>
          </cell>
          <cell r="H362">
            <v>5.8</v>
          </cell>
          <cell r="I362">
            <v>101.2</v>
          </cell>
          <cell r="J362">
            <v>13.7</v>
          </cell>
          <cell r="K362">
            <v>93.6</v>
          </cell>
          <cell r="L362">
            <v>3.1</v>
          </cell>
          <cell r="M362">
            <v>198.2</v>
          </cell>
          <cell r="N362">
            <v>204.5</v>
          </cell>
          <cell r="O362">
            <v>77.099999999999994</v>
          </cell>
          <cell r="P362">
            <v>3.6</v>
          </cell>
          <cell r="Q362">
            <v>2.8</v>
          </cell>
          <cell r="R362">
            <v>1</v>
          </cell>
          <cell r="S362">
            <v>0.56999999999999995</v>
          </cell>
          <cell r="T362">
            <v>0.48</v>
          </cell>
          <cell r="U362">
            <v>1.31</v>
          </cell>
          <cell r="V362">
            <v>0.81</v>
          </cell>
          <cell r="W362">
            <v>89.9</v>
          </cell>
          <cell r="X362">
            <v>7.2</v>
          </cell>
          <cell r="Y362">
            <v>115.9</v>
          </cell>
          <cell r="Z362">
            <v>7.1</v>
          </cell>
          <cell r="AA362">
            <v>198.4</v>
          </cell>
          <cell r="AB362">
            <v>115.7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113.5</v>
          </cell>
          <cell r="D363">
            <v>22.6</v>
          </cell>
          <cell r="E363">
            <v>131.80000000000001</v>
          </cell>
          <cell r="F363">
            <v>24.3</v>
          </cell>
          <cell r="G363">
            <v>127</v>
          </cell>
          <cell r="H363">
            <v>24.1</v>
          </cell>
          <cell r="I363">
            <v>109</v>
          </cell>
          <cell r="J363">
            <v>4.4000000000000004</v>
          </cell>
          <cell r="K363">
            <v>101.3</v>
          </cell>
          <cell r="L363">
            <v>2.6</v>
          </cell>
          <cell r="M363">
            <v>214.6</v>
          </cell>
          <cell r="N363">
            <v>18.2</v>
          </cell>
          <cell r="O363">
            <v>77.599999999999994</v>
          </cell>
          <cell r="P363">
            <v>-40.4</v>
          </cell>
          <cell r="Q363">
            <v>5.4</v>
          </cell>
          <cell r="R363">
            <v>-2.9</v>
          </cell>
          <cell r="S363">
            <v>0.4</v>
          </cell>
          <cell r="T363">
            <v>0.4</v>
          </cell>
          <cell r="U363">
            <v>0.6</v>
          </cell>
          <cell r="V363">
            <v>0.24</v>
          </cell>
          <cell r="W363">
            <v>106.8</v>
          </cell>
          <cell r="X363">
            <v>18</v>
          </cell>
          <cell r="Y363">
            <v>124</v>
          </cell>
          <cell r="Z363">
            <v>19.7</v>
          </cell>
          <cell r="AA363">
            <v>199.9</v>
          </cell>
          <cell r="AB363">
            <v>27.2</v>
          </cell>
          <cell r="AC363">
            <v>0</v>
          </cell>
          <cell r="AD363">
            <v>-100</v>
          </cell>
        </row>
        <row r="364">
          <cell r="B364" t="str">
            <v>Ｅ一括分１</v>
          </cell>
          <cell r="C364">
            <v>128.80000000000001</v>
          </cell>
          <cell r="D364">
            <v>4.5</v>
          </cell>
          <cell r="E364">
            <v>122.3</v>
          </cell>
          <cell r="F364">
            <v>13</v>
          </cell>
          <cell r="G364">
            <v>113.6</v>
          </cell>
          <cell r="H364">
            <v>7.6</v>
          </cell>
          <cell r="I364">
            <v>107.7</v>
          </cell>
          <cell r="J364">
            <v>-3.3</v>
          </cell>
          <cell r="K364">
            <v>101.1</v>
          </cell>
          <cell r="L364">
            <v>-6.6</v>
          </cell>
          <cell r="M364">
            <v>232.9</v>
          </cell>
          <cell r="N364">
            <v>35.200000000000003</v>
          </cell>
          <cell r="O364">
            <v>111.6</v>
          </cell>
          <cell r="P364">
            <v>3.9</v>
          </cell>
          <cell r="Q364">
            <v>0.6</v>
          </cell>
          <cell r="R364">
            <v>-7.6</v>
          </cell>
          <cell r="S364">
            <v>0</v>
          </cell>
          <cell r="T364">
            <v>-0.2</v>
          </cell>
          <cell r="U364">
            <v>0.64</v>
          </cell>
          <cell r="V364">
            <v>-2.67</v>
          </cell>
          <cell r="W364">
            <v>121.2</v>
          </cell>
          <cell r="X364">
            <v>0.7</v>
          </cell>
          <cell r="Y364">
            <v>115.1</v>
          </cell>
          <cell r="Z364">
            <v>8.8000000000000007</v>
          </cell>
          <cell r="AA364">
            <v>279.89999999999998</v>
          </cell>
          <cell r="AB364">
            <v>80</v>
          </cell>
          <cell r="AC364">
            <v>158.80000000000001</v>
          </cell>
          <cell r="AD364">
            <v>-23.2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114.4</v>
          </cell>
          <cell r="D367">
            <v>10.4</v>
          </cell>
          <cell r="E367">
            <v>114.8</v>
          </cell>
          <cell r="F367">
            <v>2.7</v>
          </cell>
          <cell r="G367">
            <v>113.4</v>
          </cell>
          <cell r="H367">
            <v>3.8</v>
          </cell>
          <cell r="I367">
            <v>102.6</v>
          </cell>
          <cell r="J367">
            <v>0.1</v>
          </cell>
          <cell r="K367">
            <v>100.9</v>
          </cell>
          <cell r="L367">
            <v>-0.1</v>
          </cell>
          <cell r="M367">
            <v>136</v>
          </cell>
          <cell r="N367">
            <v>2</v>
          </cell>
          <cell r="O367">
            <v>89.7</v>
          </cell>
          <cell r="P367">
            <v>2.4</v>
          </cell>
          <cell r="Q367">
            <v>9.3000000000000007</v>
          </cell>
          <cell r="R367">
            <v>-3.9</v>
          </cell>
          <cell r="S367">
            <v>1.41</v>
          </cell>
          <cell r="T367">
            <v>0.48</v>
          </cell>
          <cell r="U367">
            <v>1.89</v>
          </cell>
          <cell r="V367">
            <v>-4.07</v>
          </cell>
          <cell r="W367">
            <v>107.6</v>
          </cell>
          <cell r="X367">
            <v>6.2</v>
          </cell>
          <cell r="Y367">
            <v>108</v>
          </cell>
          <cell r="Z367">
            <v>-1.2</v>
          </cell>
          <cell r="AA367">
            <v>159.30000000000001</v>
          </cell>
          <cell r="AB367">
            <v>-15.5</v>
          </cell>
          <cell r="AC367">
            <v>102.4</v>
          </cell>
          <cell r="AD367">
            <v>130.1</v>
          </cell>
        </row>
        <row r="368">
          <cell r="B368" t="str">
            <v>小売業</v>
          </cell>
          <cell r="C368">
            <v>90</v>
          </cell>
          <cell r="D368">
            <v>-8.9</v>
          </cell>
          <cell r="E368">
            <v>97.5</v>
          </cell>
          <cell r="F368">
            <v>-5.2</v>
          </cell>
          <cell r="G368">
            <v>96.9</v>
          </cell>
          <cell r="H368">
            <v>-5.7</v>
          </cell>
          <cell r="I368">
            <v>90.7</v>
          </cell>
          <cell r="J368">
            <v>-8.3000000000000007</v>
          </cell>
          <cell r="K368">
            <v>89.2</v>
          </cell>
          <cell r="L368">
            <v>-9</v>
          </cell>
          <cell r="M368">
            <v>117.9</v>
          </cell>
          <cell r="N368">
            <v>1.3</v>
          </cell>
          <cell r="O368">
            <v>114.2</v>
          </cell>
          <cell r="P368">
            <v>9.9</v>
          </cell>
          <cell r="Q368">
            <v>63.3</v>
          </cell>
          <cell r="R368">
            <v>12</v>
          </cell>
          <cell r="S368">
            <v>3.83</v>
          </cell>
          <cell r="T368">
            <v>1.88</v>
          </cell>
          <cell r="U368">
            <v>1.55</v>
          </cell>
          <cell r="V368">
            <v>-0.56000000000000005</v>
          </cell>
          <cell r="W368">
            <v>84.7</v>
          </cell>
          <cell r="X368">
            <v>-12.3</v>
          </cell>
          <cell r="Y368">
            <v>91.7</v>
          </cell>
          <cell r="Z368">
            <v>-8.8000000000000007</v>
          </cell>
          <cell r="AA368">
            <v>108.7</v>
          </cell>
          <cell r="AB368">
            <v>5.4</v>
          </cell>
          <cell r="AC368">
            <v>8.1999999999999993</v>
          </cell>
          <cell r="AD368">
            <v>-85.2</v>
          </cell>
        </row>
        <row r="369">
          <cell r="B369" t="str">
            <v>宿泊業</v>
          </cell>
          <cell r="C369">
            <v>92.1</v>
          </cell>
          <cell r="D369">
            <v>-28.1</v>
          </cell>
          <cell r="E369">
            <v>93.4</v>
          </cell>
          <cell r="F369">
            <v>-15.6</v>
          </cell>
          <cell r="G369">
            <v>93.9</v>
          </cell>
          <cell r="H369">
            <v>-15.8</v>
          </cell>
          <cell r="I369">
            <v>98.6</v>
          </cell>
          <cell r="J369">
            <v>-9.9</v>
          </cell>
          <cell r="K369">
            <v>96.5</v>
          </cell>
          <cell r="L369">
            <v>-9.6999999999999993</v>
          </cell>
          <cell r="M369">
            <v>158.1</v>
          </cell>
          <cell r="N369">
            <v>-11.7</v>
          </cell>
          <cell r="O369">
            <v>71.7</v>
          </cell>
          <cell r="P369">
            <v>-0.3</v>
          </cell>
          <cell r="Q369">
            <v>61.1</v>
          </cell>
          <cell r="R369">
            <v>17.899999999999999</v>
          </cell>
          <cell r="S369">
            <v>3.32</v>
          </cell>
          <cell r="T369">
            <v>1.01</v>
          </cell>
          <cell r="U369">
            <v>0.69</v>
          </cell>
          <cell r="V369">
            <v>-4.1399999999999997</v>
          </cell>
          <cell r="W369">
            <v>86.6</v>
          </cell>
          <cell r="X369">
            <v>-30.8</v>
          </cell>
          <cell r="Y369">
            <v>87.9</v>
          </cell>
          <cell r="Z369">
            <v>-18.8</v>
          </cell>
          <cell r="AA369">
            <v>81.8</v>
          </cell>
          <cell r="AB369">
            <v>-9.1</v>
          </cell>
          <cell r="AC369">
            <v>23.5</v>
          </cell>
          <cell r="AD369">
            <v>-82.5</v>
          </cell>
        </row>
        <row r="370">
          <cell r="B370" t="str">
            <v>Ｍ一括分</v>
          </cell>
          <cell r="C370">
            <v>97.8</v>
          </cell>
          <cell r="D370">
            <v>-20.5</v>
          </cell>
          <cell r="E370">
            <v>95.3</v>
          </cell>
          <cell r="F370">
            <v>-21.7</v>
          </cell>
          <cell r="G370">
            <v>92.4</v>
          </cell>
          <cell r="H370">
            <v>-26</v>
          </cell>
          <cell r="I370">
            <v>98</v>
          </cell>
          <cell r="J370">
            <v>-20.9</v>
          </cell>
          <cell r="K370">
            <v>97.8</v>
          </cell>
          <cell r="L370">
            <v>-21.5</v>
          </cell>
          <cell r="M370">
            <v>103.2</v>
          </cell>
          <cell r="N370">
            <v>-3.1</v>
          </cell>
          <cell r="O370">
            <v>124.8</v>
          </cell>
          <cell r="P370">
            <v>25.6</v>
          </cell>
          <cell r="Q370">
            <v>87.4</v>
          </cell>
          <cell r="R370">
            <v>5.2</v>
          </cell>
          <cell r="S370">
            <v>7.37</v>
          </cell>
          <cell r="T370">
            <v>4.2</v>
          </cell>
          <cell r="U370">
            <v>2.4</v>
          </cell>
          <cell r="V370">
            <v>-1.57</v>
          </cell>
          <cell r="W370">
            <v>92</v>
          </cell>
          <cell r="X370">
            <v>-23.5</v>
          </cell>
          <cell r="Y370">
            <v>89.7</v>
          </cell>
          <cell r="Z370">
            <v>-24.6</v>
          </cell>
          <cell r="AA370">
            <v>164</v>
          </cell>
          <cell r="AB370">
            <v>247.5</v>
          </cell>
          <cell r="AC370">
            <v>188.1</v>
          </cell>
          <cell r="AD370">
            <v>17.7</v>
          </cell>
        </row>
        <row r="371">
          <cell r="B371" t="str">
            <v>医療業</v>
          </cell>
          <cell r="C371">
            <v>85.9</v>
          </cell>
          <cell r="D371">
            <v>3.9</v>
          </cell>
          <cell r="E371">
            <v>95.1</v>
          </cell>
          <cell r="F371">
            <v>1.9</v>
          </cell>
          <cell r="G371">
            <v>93.3</v>
          </cell>
          <cell r="H371">
            <v>7.7</v>
          </cell>
          <cell r="I371">
            <v>94.8</v>
          </cell>
          <cell r="J371">
            <v>-2.5</v>
          </cell>
          <cell r="K371">
            <v>94.5</v>
          </cell>
          <cell r="L371">
            <v>-1.8</v>
          </cell>
          <cell r="M371">
            <v>102.1</v>
          </cell>
          <cell r="N371">
            <v>-20</v>
          </cell>
          <cell r="O371">
            <v>101</v>
          </cell>
          <cell r="P371">
            <v>-0.1</v>
          </cell>
          <cell r="Q371">
            <v>23.1</v>
          </cell>
          <cell r="R371">
            <v>-2.1</v>
          </cell>
          <cell r="S371">
            <v>1.05</v>
          </cell>
          <cell r="T371">
            <v>-0.21</v>
          </cell>
          <cell r="U371">
            <v>1.35</v>
          </cell>
          <cell r="V371">
            <v>0.84</v>
          </cell>
          <cell r="W371">
            <v>80.8</v>
          </cell>
          <cell r="X371">
            <v>0</v>
          </cell>
          <cell r="Y371">
            <v>89.5</v>
          </cell>
          <cell r="Z371">
            <v>-1.9</v>
          </cell>
          <cell r="AA371">
            <v>150.19999999999999</v>
          </cell>
          <cell r="AB371">
            <v>-49.7</v>
          </cell>
          <cell r="AC371">
            <v>40</v>
          </cell>
          <cell r="AD371">
            <v>36.1</v>
          </cell>
        </row>
        <row r="372">
          <cell r="B372" t="str">
            <v>Ｐ一括分</v>
          </cell>
          <cell r="C372">
            <v>91.9</v>
          </cell>
          <cell r="D372">
            <v>-8.6</v>
          </cell>
          <cell r="E372">
            <v>109.1</v>
          </cell>
          <cell r="F372">
            <v>-8.4</v>
          </cell>
          <cell r="G372">
            <v>108.5</v>
          </cell>
          <cell r="H372">
            <v>-8.3000000000000007</v>
          </cell>
          <cell r="I372">
            <v>104.8</v>
          </cell>
          <cell r="J372">
            <v>-0.6</v>
          </cell>
          <cell r="K372">
            <v>104.3</v>
          </cell>
          <cell r="L372">
            <v>-1.3</v>
          </cell>
          <cell r="M372">
            <v>119.4</v>
          </cell>
          <cell r="N372">
            <v>26.5</v>
          </cell>
          <cell r="O372">
            <v>104.6</v>
          </cell>
          <cell r="P372">
            <v>1.2</v>
          </cell>
          <cell r="Q372">
            <v>26.8</v>
          </cell>
          <cell r="R372">
            <v>2</v>
          </cell>
          <cell r="S372">
            <v>1.85</v>
          </cell>
          <cell r="T372">
            <v>0.81</v>
          </cell>
          <cell r="U372">
            <v>1.67</v>
          </cell>
          <cell r="V372">
            <v>0.32</v>
          </cell>
          <cell r="W372">
            <v>86.5</v>
          </cell>
          <cell r="X372">
            <v>-12</v>
          </cell>
          <cell r="Y372">
            <v>102.6</v>
          </cell>
          <cell r="Z372">
            <v>-11.9</v>
          </cell>
          <cell r="AA372">
            <v>125.1</v>
          </cell>
          <cell r="AB372">
            <v>-11.7</v>
          </cell>
          <cell r="AC372">
            <v>2.1</v>
          </cell>
          <cell r="AD372">
            <v>-43.2</v>
          </cell>
        </row>
        <row r="373">
          <cell r="B373" t="str">
            <v>職業紹介・派遣業</v>
          </cell>
          <cell r="C373">
            <v>102.8</v>
          </cell>
          <cell r="D373">
            <v>5.2</v>
          </cell>
          <cell r="E373">
            <v>104.6</v>
          </cell>
          <cell r="F373">
            <v>6.3</v>
          </cell>
          <cell r="G373">
            <v>104.4</v>
          </cell>
          <cell r="H373">
            <v>5.3</v>
          </cell>
          <cell r="I373">
            <v>104.4</v>
          </cell>
          <cell r="J373">
            <v>7.5</v>
          </cell>
          <cell r="K373">
            <v>104.5</v>
          </cell>
          <cell r="L373">
            <v>6.5</v>
          </cell>
          <cell r="M373">
            <v>101.4</v>
          </cell>
          <cell r="N373">
            <v>27.5</v>
          </cell>
          <cell r="O373">
            <v>113.9</v>
          </cell>
          <cell r="P373">
            <v>-14.2</v>
          </cell>
          <cell r="Q373">
            <v>20.9</v>
          </cell>
          <cell r="R373">
            <v>-1.2</v>
          </cell>
          <cell r="S373">
            <v>9.6199999999999992</v>
          </cell>
          <cell r="T373">
            <v>0.79</v>
          </cell>
          <cell r="U373">
            <v>6.36</v>
          </cell>
          <cell r="V373">
            <v>-0.23</v>
          </cell>
          <cell r="W373">
            <v>96.7</v>
          </cell>
          <cell r="X373">
            <v>1.3</v>
          </cell>
          <cell r="Y373">
            <v>98.4</v>
          </cell>
          <cell r="Z373">
            <v>2.2999999999999998</v>
          </cell>
          <cell r="AA373">
            <v>107.4</v>
          </cell>
          <cell r="AB373">
            <v>17.8</v>
          </cell>
          <cell r="AC373">
            <v>28.2</v>
          </cell>
          <cell r="AD373">
            <v>-59.3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96.2</v>
          </cell>
          <cell r="D375">
            <v>18</v>
          </cell>
          <cell r="E375">
            <v>98.4</v>
          </cell>
          <cell r="F375">
            <v>11.2</v>
          </cell>
          <cell r="G375">
            <v>101</v>
          </cell>
          <cell r="H375">
            <v>10.6</v>
          </cell>
          <cell r="I375">
            <v>98.1</v>
          </cell>
          <cell r="J375">
            <v>5.6</v>
          </cell>
          <cell r="K375">
            <v>99.2</v>
          </cell>
          <cell r="L375">
            <v>4.4000000000000004</v>
          </cell>
          <cell r="M375">
            <v>82.5</v>
          </cell>
          <cell r="N375">
            <v>29.1</v>
          </cell>
          <cell r="O375">
            <v>92.2</v>
          </cell>
          <cell r="P375">
            <v>-4</v>
          </cell>
          <cell r="Q375">
            <v>26.9</v>
          </cell>
          <cell r="R375">
            <v>1.5</v>
          </cell>
          <cell r="S375">
            <v>1.26</v>
          </cell>
          <cell r="T375">
            <v>-0.05</v>
          </cell>
          <cell r="U375">
            <v>3.08</v>
          </cell>
          <cell r="V375">
            <v>0.39</v>
          </cell>
          <cell r="W375">
            <v>90.5</v>
          </cell>
          <cell r="X375">
            <v>13.6</v>
          </cell>
          <cell r="Y375">
            <v>92.6</v>
          </cell>
          <cell r="Z375">
            <v>7.1</v>
          </cell>
          <cell r="AA375">
            <v>69.2</v>
          </cell>
          <cell r="AB375">
            <v>21</v>
          </cell>
          <cell r="AC375">
            <v>82.3</v>
          </cell>
          <cell r="AD375">
            <v>135.1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134.69999999999999</v>
          </cell>
          <cell r="D377">
            <v>40.9</v>
          </cell>
          <cell r="E377">
            <v>111.7</v>
          </cell>
          <cell r="F377">
            <v>3.4</v>
          </cell>
          <cell r="G377">
            <v>128.9</v>
          </cell>
          <cell r="H377">
            <v>-2.9</v>
          </cell>
          <cell r="I377">
            <v>89.3</v>
          </cell>
          <cell r="J377">
            <v>4.3</v>
          </cell>
          <cell r="K377">
            <v>92.8</v>
          </cell>
          <cell r="L377">
            <v>-4.3</v>
          </cell>
          <cell r="M377">
            <v>64.3</v>
          </cell>
          <cell r="N377">
            <v>971.7</v>
          </cell>
          <cell r="O377">
            <v>90.2</v>
          </cell>
          <cell r="P377">
            <v>-11.8</v>
          </cell>
          <cell r="Q377">
            <v>10.7</v>
          </cell>
          <cell r="R377">
            <v>10.7</v>
          </cell>
          <cell r="S377">
            <v>0</v>
          </cell>
          <cell r="T377">
            <v>0</v>
          </cell>
          <cell r="U377">
            <v>0.26</v>
          </cell>
          <cell r="V377">
            <v>0.26</v>
          </cell>
          <cell r="W377">
            <v>126.7</v>
          </cell>
          <cell r="X377">
            <v>35.5</v>
          </cell>
          <cell r="Y377">
            <v>105.1</v>
          </cell>
          <cell r="Z377">
            <v>-0.5</v>
          </cell>
          <cell r="AA377">
            <v>39.4</v>
          </cell>
          <cell r="AB377">
            <v>738.3</v>
          </cell>
          <cell r="AC377">
            <v>59.6</v>
          </cell>
          <cell r="AD377">
            <v>496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93.8</v>
          </cell>
          <cell r="D518">
            <v>3.2</v>
          </cell>
          <cell r="E518">
            <v>103.9</v>
          </cell>
          <cell r="F518">
            <v>3</v>
          </cell>
          <cell r="G518">
            <v>103.9</v>
          </cell>
          <cell r="H518">
            <v>3.5</v>
          </cell>
          <cell r="I518">
            <v>95</v>
          </cell>
          <cell r="J518">
            <v>-2</v>
          </cell>
          <cell r="K518">
            <v>94.4</v>
          </cell>
          <cell r="L518">
            <v>-2.4</v>
          </cell>
          <cell r="M518">
            <v>103.6</v>
          </cell>
          <cell r="N518">
            <v>4.5</v>
          </cell>
          <cell r="O518">
            <v>97.4</v>
          </cell>
          <cell r="P518">
            <v>-1.7</v>
          </cell>
          <cell r="Q518" t="str">
            <v>-</v>
          </cell>
          <cell r="R518" t="str">
            <v>-</v>
          </cell>
          <cell r="S518">
            <v>1.43</v>
          </cell>
          <cell r="T518">
            <v>0.36</v>
          </cell>
          <cell r="U518">
            <v>1.26</v>
          </cell>
          <cell r="V518">
            <v>-0.19</v>
          </cell>
          <cell r="W518">
            <v>88.2</v>
          </cell>
          <cell r="X518">
            <v>-0.8</v>
          </cell>
          <cell r="Y518">
            <v>97.7</v>
          </cell>
          <cell r="Z518">
            <v>-0.9</v>
          </cell>
          <cell r="AA518">
            <v>104</v>
          </cell>
          <cell r="AB518">
            <v>-5.0999999999999996</v>
          </cell>
          <cell r="AC518">
            <v>40.799999999999997</v>
          </cell>
          <cell r="AD518">
            <v>5.7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92.1</v>
          </cell>
          <cell r="D520">
            <v>-2.5</v>
          </cell>
          <cell r="E520">
            <v>92.6</v>
          </cell>
          <cell r="F520">
            <v>3.6</v>
          </cell>
          <cell r="G520">
            <v>95.3</v>
          </cell>
          <cell r="H520">
            <v>4.5999999999999996</v>
          </cell>
          <cell r="I520">
            <v>90.5</v>
          </cell>
          <cell r="J520">
            <v>-7.7</v>
          </cell>
          <cell r="K520">
            <v>90.4</v>
          </cell>
          <cell r="L520">
            <v>-8.5</v>
          </cell>
          <cell r="M520">
            <v>93.3</v>
          </cell>
          <cell r="N520">
            <v>12.3</v>
          </cell>
          <cell r="O520">
            <v>93.5</v>
          </cell>
          <cell r="P520">
            <v>1.1000000000000001</v>
          </cell>
          <cell r="Q520" t="str">
            <v>-</v>
          </cell>
          <cell r="R520" t="str">
            <v>-</v>
          </cell>
          <cell r="S520">
            <v>0.87</v>
          </cell>
          <cell r="T520">
            <v>0.52</v>
          </cell>
          <cell r="U520">
            <v>1.06</v>
          </cell>
          <cell r="V520">
            <v>0.39</v>
          </cell>
          <cell r="W520">
            <v>86.6</v>
          </cell>
          <cell r="X520">
            <v>-6.3</v>
          </cell>
          <cell r="Y520">
            <v>87.1</v>
          </cell>
          <cell r="Z520">
            <v>-0.3</v>
          </cell>
          <cell r="AA520">
            <v>46.9</v>
          </cell>
          <cell r="AB520">
            <v>-21.3</v>
          </cell>
          <cell r="AC520">
            <v>74.599999999999994</v>
          </cell>
          <cell r="AD520">
            <v>-24.3</v>
          </cell>
        </row>
        <row r="521">
          <cell r="B521" t="str">
            <v>製造業</v>
          </cell>
          <cell r="C521">
            <v>100.4</v>
          </cell>
          <cell r="D521">
            <v>-2.6</v>
          </cell>
          <cell r="E521">
            <v>109.1</v>
          </cell>
          <cell r="F521">
            <v>-2.2999999999999998</v>
          </cell>
          <cell r="G521">
            <v>108.9</v>
          </cell>
          <cell r="H521">
            <v>-1.1000000000000001</v>
          </cell>
          <cell r="I521">
            <v>94.9</v>
          </cell>
          <cell r="J521">
            <v>-0.6</v>
          </cell>
          <cell r="K521">
            <v>93.5</v>
          </cell>
          <cell r="L521">
            <v>-0.7</v>
          </cell>
          <cell r="M521">
            <v>111.4</v>
          </cell>
          <cell r="N521">
            <v>0</v>
          </cell>
          <cell r="O521">
            <v>94.5</v>
          </cell>
          <cell r="P521">
            <v>1.7</v>
          </cell>
          <cell r="Q521" t="str">
            <v>-</v>
          </cell>
          <cell r="R521" t="str">
            <v>-</v>
          </cell>
          <cell r="S521">
            <v>0.82</v>
          </cell>
          <cell r="T521">
            <v>0.31</v>
          </cell>
          <cell r="U521">
            <v>0.76</v>
          </cell>
          <cell r="V521">
            <v>-0.48</v>
          </cell>
          <cell r="W521">
            <v>94.4</v>
          </cell>
          <cell r="X521">
            <v>-6.3</v>
          </cell>
          <cell r="Y521">
            <v>102.6</v>
          </cell>
          <cell r="Z521">
            <v>-6</v>
          </cell>
          <cell r="AA521">
            <v>111.4</v>
          </cell>
          <cell r="AB521">
            <v>-13.5</v>
          </cell>
          <cell r="AC521">
            <v>57.5</v>
          </cell>
          <cell r="AD521">
            <v>-5</v>
          </cell>
        </row>
        <row r="522">
          <cell r="B522" t="str">
            <v>電気・ガス・熱供給・水道業</v>
          </cell>
          <cell r="C522">
            <v>108.8</v>
          </cell>
          <cell r="D522">
            <v>22</v>
          </cell>
          <cell r="E522">
            <v>137.9</v>
          </cell>
          <cell r="F522">
            <v>21.9</v>
          </cell>
          <cell r="G522">
            <v>112</v>
          </cell>
          <cell r="H522">
            <v>-0.8</v>
          </cell>
          <cell r="I522">
            <v>121.2</v>
          </cell>
          <cell r="J522">
            <v>28.7</v>
          </cell>
          <cell r="K522">
            <v>106.1</v>
          </cell>
          <cell r="L522">
            <v>8.5</v>
          </cell>
          <cell r="M522">
            <v>315.60000000000002</v>
          </cell>
          <cell r="N522">
            <v>561.6</v>
          </cell>
          <cell r="O522">
            <v>150.5</v>
          </cell>
          <cell r="P522">
            <v>-27</v>
          </cell>
          <cell r="Q522" t="str">
            <v>-</v>
          </cell>
          <cell r="R522" t="str">
            <v>-</v>
          </cell>
          <cell r="S522">
            <v>9.17</v>
          </cell>
          <cell r="T522">
            <v>6.45</v>
          </cell>
          <cell r="U522">
            <v>7.64</v>
          </cell>
          <cell r="V522">
            <v>4.1500000000000004</v>
          </cell>
          <cell r="W522">
            <v>102.4</v>
          </cell>
          <cell r="X522">
            <v>17.399999999999999</v>
          </cell>
          <cell r="Y522">
            <v>129.69999999999999</v>
          </cell>
          <cell r="Z522">
            <v>17.3</v>
          </cell>
          <cell r="AA522">
            <v>452.5</v>
          </cell>
          <cell r="AB522">
            <v>291.8</v>
          </cell>
          <cell r="AC522">
            <v>0</v>
          </cell>
          <cell r="AD522">
            <v>0</v>
          </cell>
        </row>
        <row r="523">
          <cell r="B523" t="str">
            <v>情報通信業</v>
          </cell>
          <cell r="C523">
            <v>107</v>
          </cell>
          <cell r="D523">
            <v>-5.7</v>
          </cell>
          <cell r="E523">
            <v>131</v>
          </cell>
          <cell r="F523">
            <v>-2.2999999999999998</v>
          </cell>
          <cell r="G523">
            <v>128.80000000000001</v>
          </cell>
          <cell r="H523">
            <v>-1.1000000000000001</v>
          </cell>
          <cell r="I523">
            <v>100.7</v>
          </cell>
          <cell r="J523">
            <v>1.7</v>
          </cell>
          <cell r="K523">
            <v>102</v>
          </cell>
          <cell r="L523">
            <v>0.4</v>
          </cell>
          <cell r="M523">
            <v>87.1</v>
          </cell>
          <cell r="N523">
            <v>23.5</v>
          </cell>
          <cell r="O523">
            <v>103.4</v>
          </cell>
          <cell r="P523">
            <v>-4.7</v>
          </cell>
          <cell r="Q523" t="str">
            <v>-</v>
          </cell>
          <cell r="R523" t="str">
            <v>-</v>
          </cell>
          <cell r="S523">
            <v>0.83</v>
          </cell>
          <cell r="T523">
            <v>0.41</v>
          </cell>
          <cell r="U523">
            <v>2.3199999999999998</v>
          </cell>
          <cell r="V523">
            <v>-0.06</v>
          </cell>
          <cell r="W523">
            <v>100.7</v>
          </cell>
          <cell r="X523">
            <v>-9.1999999999999993</v>
          </cell>
          <cell r="Y523">
            <v>123.2</v>
          </cell>
          <cell r="Z523">
            <v>-6</v>
          </cell>
          <cell r="AA523">
            <v>160.30000000000001</v>
          </cell>
          <cell r="AB523">
            <v>-13.5</v>
          </cell>
          <cell r="AC523">
            <v>0.3</v>
          </cell>
          <cell r="AD523">
            <v>-98.7</v>
          </cell>
        </row>
        <row r="524">
          <cell r="B524" t="str">
            <v>運輸業，郵便業</v>
          </cell>
          <cell r="C524">
            <v>79.099999999999994</v>
          </cell>
          <cell r="D524">
            <v>-11</v>
          </cell>
          <cell r="E524">
            <v>88.3</v>
          </cell>
          <cell r="F524">
            <v>-2.4</v>
          </cell>
          <cell r="G524">
            <v>93.6</v>
          </cell>
          <cell r="H524">
            <v>-0.3</v>
          </cell>
          <cell r="I524">
            <v>87.2</v>
          </cell>
          <cell r="J524">
            <v>-6.1</v>
          </cell>
          <cell r="K524">
            <v>92.2</v>
          </cell>
          <cell r="L524">
            <v>-4.9000000000000004</v>
          </cell>
          <cell r="M524">
            <v>68.099999999999994</v>
          </cell>
          <cell r="N524">
            <v>-12.2</v>
          </cell>
          <cell r="O524">
            <v>112.9</v>
          </cell>
          <cell r="P524">
            <v>-4.5999999999999996</v>
          </cell>
          <cell r="Q524" t="str">
            <v>-</v>
          </cell>
          <cell r="R524" t="str">
            <v>-</v>
          </cell>
          <cell r="S524">
            <v>0.86</v>
          </cell>
          <cell r="T524">
            <v>0.62</v>
          </cell>
          <cell r="U524">
            <v>0.7</v>
          </cell>
          <cell r="V524">
            <v>-0.48</v>
          </cell>
          <cell r="W524">
            <v>74.400000000000006</v>
          </cell>
          <cell r="X524">
            <v>-14.4</v>
          </cell>
          <cell r="Y524">
            <v>83.1</v>
          </cell>
          <cell r="Z524">
            <v>-6.1</v>
          </cell>
          <cell r="AA524">
            <v>66.099999999999994</v>
          </cell>
          <cell r="AB524">
            <v>-13</v>
          </cell>
          <cell r="AC524">
            <v>9.8000000000000007</v>
          </cell>
          <cell r="AD524">
            <v>-86.2</v>
          </cell>
        </row>
        <row r="525">
          <cell r="B525" t="str">
            <v>卸売業，小売業</v>
          </cell>
          <cell r="C525">
            <v>101.1</v>
          </cell>
          <cell r="D525">
            <v>9.4</v>
          </cell>
          <cell r="E525">
            <v>108.2</v>
          </cell>
          <cell r="F525">
            <v>8.6999999999999993</v>
          </cell>
          <cell r="G525">
            <v>107</v>
          </cell>
          <cell r="H525">
            <v>8.3000000000000007</v>
          </cell>
          <cell r="I525">
            <v>98.8</v>
          </cell>
          <cell r="J525">
            <v>2.9</v>
          </cell>
          <cell r="K525">
            <v>96.8</v>
          </cell>
          <cell r="L525">
            <v>1.5</v>
          </cell>
          <cell r="M525">
            <v>128.19999999999999</v>
          </cell>
          <cell r="N525">
            <v>21.5</v>
          </cell>
          <cell r="O525">
            <v>88.1</v>
          </cell>
          <cell r="P525">
            <v>-8.1</v>
          </cell>
          <cell r="Q525" t="str">
            <v>-</v>
          </cell>
          <cell r="R525" t="str">
            <v>-</v>
          </cell>
          <cell r="S525">
            <v>1.48</v>
          </cell>
          <cell r="T525">
            <v>-0.18</v>
          </cell>
          <cell r="U525">
            <v>1.86</v>
          </cell>
          <cell r="V525">
            <v>-1.58</v>
          </cell>
          <cell r="W525">
            <v>95.1</v>
          </cell>
          <cell r="X525">
            <v>5.3</v>
          </cell>
          <cell r="Y525">
            <v>101.8</v>
          </cell>
          <cell r="Z525">
            <v>4.5999999999999996</v>
          </cell>
          <cell r="AA525">
            <v>128.6</v>
          </cell>
          <cell r="AB525">
            <v>15.4</v>
          </cell>
          <cell r="AC525">
            <v>51.2</v>
          </cell>
          <cell r="AD525">
            <v>20.8</v>
          </cell>
        </row>
        <row r="526">
          <cell r="B526" t="str">
            <v>金融業，保険業</v>
          </cell>
          <cell r="C526">
            <v>97</v>
          </cell>
          <cell r="D526">
            <v>14.1</v>
          </cell>
          <cell r="E526">
            <v>121.2</v>
          </cell>
          <cell r="F526">
            <v>14.2</v>
          </cell>
          <cell r="G526">
            <v>121.7</v>
          </cell>
          <cell r="H526">
            <v>14.2</v>
          </cell>
          <cell r="I526">
            <v>108.4</v>
          </cell>
          <cell r="J526">
            <v>14.6</v>
          </cell>
          <cell r="K526">
            <v>107.4</v>
          </cell>
          <cell r="L526">
            <v>14</v>
          </cell>
          <cell r="M526">
            <v>134.5</v>
          </cell>
          <cell r="N526">
            <v>29.8</v>
          </cell>
          <cell r="O526">
            <v>83.6</v>
          </cell>
          <cell r="P526">
            <v>-7.1</v>
          </cell>
          <cell r="Q526" t="str">
            <v>-</v>
          </cell>
          <cell r="R526" t="str">
            <v>-</v>
          </cell>
          <cell r="S526">
            <v>0.53</v>
          </cell>
          <cell r="T526">
            <v>0.12</v>
          </cell>
          <cell r="U526">
            <v>0</v>
          </cell>
          <cell r="V526">
            <v>-1.08</v>
          </cell>
          <cell r="W526">
            <v>91.3</v>
          </cell>
          <cell r="X526">
            <v>9.9</v>
          </cell>
          <cell r="Y526">
            <v>114</v>
          </cell>
          <cell r="Z526">
            <v>9.9</v>
          </cell>
          <cell r="AA526">
            <v>108.4</v>
          </cell>
          <cell r="AB526">
            <v>14.3</v>
          </cell>
          <cell r="AC526">
            <v>0.4</v>
          </cell>
          <cell r="AD526">
            <v>-20</v>
          </cell>
        </row>
        <row r="527">
          <cell r="B527" t="str">
            <v>不動産業，物品賃貸業</v>
          </cell>
          <cell r="C527">
            <v>82.2</v>
          </cell>
          <cell r="D527">
            <v>-3.9</v>
          </cell>
          <cell r="E527">
            <v>97.8</v>
          </cell>
          <cell r="F527">
            <v>-4.2</v>
          </cell>
          <cell r="G527">
            <v>102.2</v>
          </cell>
          <cell r="H527">
            <v>0.3</v>
          </cell>
          <cell r="I527">
            <v>99.3</v>
          </cell>
          <cell r="J527">
            <v>1</v>
          </cell>
          <cell r="K527">
            <v>101.4</v>
          </cell>
          <cell r="L527">
            <v>0.9</v>
          </cell>
          <cell r="M527">
            <v>64.400000000000006</v>
          </cell>
          <cell r="N527">
            <v>7.3</v>
          </cell>
          <cell r="O527">
            <v>82.4</v>
          </cell>
          <cell r="P527">
            <v>-5.2</v>
          </cell>
          <cell r="Q527" t="str">
            <v>-</v>
          </cell>
          <cell r="R527" t="str">
            <v>-</v>
          </cell>
          <cell r="S527">
            <v>6.23</v>
          </cell>
          <cell r="T527">
            <v>6.23</v>
          </cell>
          <cell r="U527">
            <v>6.23</v>
          </cell>
          <cell r="V527">
            <v>3.14</v>
          </cell>
          <cell r="W527">
            <v>77.3</v>
          </cell>
          <cell r="X527">
            <v>-7.5</v>
          </cell>
          <cell r="Y527">
            <v>92</v>
          </cell>
          <cell r="Z527">
            <v>-7.8</v>
          </cell>
          <cell r="AA527">
            <v>25.4</v>
          </cell>
          <cell r="AB527">
            <v>-75.900000000000006</v>
          </cell>
          <cell r="AC527">
            <v>1.1000000000000001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102.8</v>
          </cell>
          <cell r="D528">
            <v>26.4</v>
          </cell>
          <cell r="E528">
            <v>104.2</v>
          </cell>
          <cell r="F528">
            <v>3.9</v>
          </cell>
          <cell r="G528">
            <v>104.3</v>
          </cell>
          <cell r="H528">
            <v>2.2999999999999998</v>
          </cell>
          <cell r="I528">
            <v>93.7</v>
          </cell>
          <cell r="J528">
            <v>-2.7</v>
          </cell>
          <cell r="K528">
            <v>95.3</v>
          </cell>
          <cell r="L528">
            <v>-4.2</v>
          </cell>
          <cell r="M528">
            <v>68.8</v>
          </cell>
          <cell r="N528">
            <v>53.6</v>
          </cell>
          <cell r="O528">
            <v>115.3</v>
          </cell>
          <cell r="P528">
            <v>14.4</v>
          </cell>
          <cell r="Q528" t="str">
            <v>-</v>
          </cell>
          <cell r="R528" t="str">
            <v>-</v>
          </cell>
          <cell r="S528">
            <v>0.04</v>
          </cell>
          <cell r="T528">
            <v>-1.78</v>
          </cell>
          <cell r="U528">
            <v>1.0900000000000001</v>
          </cell>
          <cell r="V528">
            <v>-0.24</v>
          </cell>
          <cell r="W528">
            <v>96.7</v>
          </cell>
          <cell r="X528">
            <v>21.6</v>
          </cell>
          <cell r="Y528">
            <v>98</v>
          </cell>
          <cell r="Z528">
            <v>0</v>
          </cell>
          <cell r="AA528">
            <v>102.4</v>
          </cell>
          <cell r="AB528">
            <v>62.3</v>
          </cell>
          <cell r="AC528">
            <v>81.400000000000006</v>
          </cell>
          <cell r="AD528">
            <v>730.6</v>
          </cell>
        </row>
        <row r="529">
          <cell r="B529" t="str">
            <v>宿泊業，飲食サービス業</v>
          </cell>
          <cell r="C529">
            <v>100.7</v>
          </cell>
          <cell r="D529">
            <v>-9.8000000000000007</v>
          </cell>
          <cell r="E529">
            <v>95</v>
          </cell>
          <cell r="F529">
            <v>-6.9</v>
          </cell>
          <cell r="G529">
            <v>86.7</v>
          </cell>
          <cell r="H529">
            <v>-18.3</v>
          </cell>
          <cell r="I529">
            <v>99.8</v>
          </cell>
          <cell r="J529">
            <v>-8.8000000000000007</v>
          </cell>
          <cell r="K529">
            <v>98</v>
          </cell>
          <cell r="L529">
            <v>-13.2</v>
          </cell>
          <cell r="M529">
            <v>124.1</v>
          </cell>
          <cell r="N529">
            <v>106.1</v>
          </cell>
          <cell r="O529">
            <v>84.8</v>
          </cell>
          <cell r="P529">
            <v>-19.5</v>
          </cell>
          <cell r="Q529" t="str">
            <v>-</v>
          </cell>
          <cell r="R529" t="str">
            <v>-</v>
          </cell>
          <cell r="S529">
            <v>21.48</v>
          </cell>
          <cell r="T529">
            <v>20.92</v>
          </cell>
          <cell r="U529">
            <v>10.48</v>
          </cell>
          <cell r="V529">
            <v>9.7799999999999994</v>
          </cell>
          <cell r="W529">
            <v>94.7</v>
          </cell>
          <cell r="X529">
            <v>-13.2</v>
          </cell>
          <cell r="Y529">
            <v>89.4</v>
          </cell>
          <cell r="Z529">
            <v>-10.3</v>
          </cell>
          <cell r="AA529">
            <v>214.5</v>
          </cell>
          <cell r="AB529">
            <v>414.4</v>
          </cell>
          <cell r="AC529">
            <v>129.4</v>
          </cell>
          <cell r="AD529">
            <v>-27.2</v>
          </cell>
        </row>
        <row r="530">
          <cell r="B530" t="str">
            <v>生活関連サービス業，娯楽業</v>
          </cell>
          <cell r="C530">
            <v>96.8</v>
          </cell>
          <cell r="D530">
            <v>13</v>
          </cell>
          <cell r="E530">
            <v>104.6</v>
          </cell>
          <cell r="F530">
            <v>19.399999999999999</v>
          </cell>
          <cell r="G530">
            <v>100.3</v>
          </cell>
          <cell r="H530">
            <v>11.8</v>
          </cell>
          <cell r="I530">
            <v>96.6</v>
          </cell>
          <cell r="J530">
            <v>-3.9</v>
          </cell>
          <cell r="K530">
            <v>95.5</v>
          </cell>
          <cell r="L530">
            <v>-6.2</v>
          </cell>
          <cell r="M530">
            <v>107</v>
          </cell>
          <cell r="N530">
            <v>20.8</v>
          </cell>
          <cell r="O530">
            <v>140.69999999999999</v>
          </cell>
          <cell r="P530">
            <v>22.7</v>
          </cell>
          <cell r="Q530" t="str">
            <v>-</v>
          </cell>
          <cell r="R530" t="str">
            <v>-</v>
          </cell>
          <cell r="S530">
            <v>0</v>
          </cell>
          <cell r="T530">
            <v>-2.57</v>
          </cell>
          <cell r="U530">
            <v>1.62</v>
          </cell>
          <cell r="V530">
            <v>0.65</v>
          </cell>
          <cell r="W530">
            <v>91.1</v>
          </cell>
          <cell r="X530">
            <v>8.6999999999999993</v>
          </cell>
          <cell r="Y530">
            <v>98.4</v>
          </cell>
          <cell r="Z530">
            <v>15</v>
          </cell>
          <cell r="AA530">
            <v>157.69999999999999</v>
          </cell>
          <cell r="AB530">
            <v>158.9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90.2</v>
          </cell>
          <cell r="D531">
            <v>15.1</v>
          </cell>
          <cell r="E531">
            <v>107</v>
          </cell>
          <cell r="F531">
            <v>10.5</v>
          </cell>
          <cell r="G531">
            <v>108.3</v>
          </cell>
          <cell r="H531">
            <v>13.2</v>
          </cell>
          <cell r="I531">
            <v>75.3</v>
          </cell>
          <cell r="J531">
            <v>-18.899999999999999</v>
          </cell>
          <cell r="K531">
            <v>71.3</v>
          </cell>
          <cell r="L531">
            <v>-18.2</v>
          </cell>
          <cell r="M531">
            <v>143.19999999999999</v>
          </cell>
          <cell r="N531">
            <v>-24.1</v>
          </cell>
          <cell r="O531">
            <v>113.5</v>
          </cell>
          <cell r="P531">
            <v>-0.1</v>
          </cell>
          <cell r="Q531" t="str">
            <v>-</v>
          </cell>
          <cell r="R531" t="str">
            <v>-</v>
          </cell>
          <cell r="S531">
            <v>0.45</v>
          </cell>
          <cell r="T531">
            <v>-0.44</v>
          </cell>
          <cell r="U531">
            <v>7.0000000000000007E-2</v>
          </cell>
          <cell r="V531">
            <v>0.01</v>
          </cell>
          <cell r="W531">
            <v>84.9</v>
          </cell>
          <cell r="X531">
            <v>10.8</v>
          </cell>
          <cell r="Y531">
            <v>100.7</v>
          </cell>
          <cell r="Z531">
            <v>6.4</v>
          </cell>
          <cell r="AA531">
            <v>39.799999999999997</v>
          </cell>
          <cell r="AB531">
            <v>-73.599999999999994</v>
          </cell>
          <cell r="AC531">
            <v>16.7</v>
          </cell>
          <cell r="AD531">
            <v>1184.5999999999999</v>
          </cell>
        </row>
        <row r="532">
          <cell r="B532" t="str">
            <v>医療，福祉</v>
          </cell>
          <cell r="C532">
            <v>86.2</v>
          </cell>
          <cell r="D532">
            <v>-1.6</v>
          </cell>
          <cell r="E532">
            <v>99.5</v>
          </cell>
          <cell r="F532">
            <v>-2.9</v>
          </cell>
          <cell r="G532">
            <v>98.1</v>
          </cell>
          <cell r="H532">
            <v>-1.2</v>
          </cell>
          <cell r="I532">
            <v>99.4</v>
          </cell>
          <cell r="J532">
            <v>-0.5</v>
          </cell>
          <cell r="K532">
            <v>99</v>
          </cell>
          <cell r="L532">
            <v>-0.5</v>
          </cell>
          <cell r="M532">
            <v>109.8</v>
          </cell>
          <cell r="N532">
            <v>0</v>
          </cell>
          <cell r="O532">
            <v>96.9</v>
          </cell>
          <cell r="P532">
            <v>0.4</v>
          </cell>
          <cell r="Q532" t="str">
            <v>-</v>
          </cell>
          <cell r="R532" t="str">
            <v>-</v>
          </cell>
          <cell r="S532">
            <v>1.08</v>
          </cell>
          <cell r="T532">
            <v>-0.06</v>
          </cell>
          <cell r="U532">
            <v>0.94</v>
          </cell>
          <cell r="V532">
            <v>-0.11</v>
          </cell>
          <cell r="W532">
            <v>81.099999999999994</v>
          </cell>
          <cell r="X532">
            <v>-5.3</v>
          </cell>
          <cell r="Y532">
            <v>93.6</v>
          </cell>
          <cell r="Z532">
            <v>-6.6</v>
          </cell>
          <cell r="AA532">
            <v>136.6</v>
          </cell>
          <cell r="AB532">
            <v>-28.6</v>
          </cell>
          <cell r="AC532">
            <v>24.2</v>
          </cell>
          <cell r="AD532">
            <v>35.200000000000003</v>
          </cell>
        </row>
        <row r="533">
          <cell r="B533" t="str">
            <v>複合サービス事業</v>
          </cell>
          <cell r="C533">
            <v>79.2</v>
          </cell>
          <cell r="D533">
            <v>-1.6</v>
          </cell>
          <cell r="E533">
            <v>96.1</v>
          </cell>
          <cell r="F533">
            <v>-1.6</v>
          </cell>
          <cell r="G533">
            <v>98.7</v>
          </cell>
          <cell r="H533">
            <v>-0.3</v>
          </cell>
          <cell r="I533">
            <v>97.2</v>
          </cell>
          <cell r="J533">
            <v>-5</v>
          </cell>
          <cell r="K533">
            <v>99.4</v>
          </cell>
          <cell r="L533">
            <v>-3.7</v>
          </cell>
          <cell r="M533">
            <v>57.5</v>
          </cell>
          <cell r="N533">
            <v>-33.299999999999997</v>
          </cell>
          <cell r="O533">
            <v>100.5</v>
          </cell>
          <cell r="P533">
            <v>8.5</v>
          </cell>
          <cell r="Q533" t="str">
            <v>-</v>
          </cell>
          <cell r="R533" t="str">
            <v>-</v>
          </cell>
          <cell r="S533">
            <v>1.07</v>
          </cell>
          <cell r="T533">
            <v>0.67</v>
          </cell>
          <cell r="U533">
            <v>1.49</v>
          </cell>
          <cell r="V533">
            <v>0.55000000000000004</v>
          </cell>
          <cell r="W533">
            <v>74.5</v>
          </cell>
          <cell r="X533">
            <v>-5.3</v>
          </cell>
          <cell r="Y533">
            <v>90.4</v>
          </cell>
          <cell r="Z533">
            <v>-5.3</v>
          </cell>
          <cell r="AA533">
            <v>54</v>
          </cell>
          <cell r="AB533">
            <v>-30.1</v>
          </cell>
          <cell r="AC533">
            <v>0.3</v>
          </cell>
          <cell r="AD533">
            <v>200</v>
          </cell>
        </row>
        <row r="534">
          <cell r="B534" t="str">
            <v>サービス業（他に分類されないもの）</v>
          </cell>
          <cell r="C534">
            <v>96.8</v>
          </cell>
          <cell r="D534">
            <v>18.8</v>
          </cell>
          <cell r="E534">
            <v>99</v>
          </cell>
          <cell r="F534">
            <v>11.7</v>
          </cell>
          <cell r="G534">
            <v>101.4</v>
          </cell>
          <cell r="H534">
            <v>10.7</v>
          </cell>
          <cell r="I534">
            <v>99.9</v>
          </cell>
          <cell r="J534">
            <v>6.4</v>
          </cell>
          <cell r="K534">
            <v>100.9</v>
          </cell>
          <cell r="L534">
            <v>4.7</v>
          </cell>
          <cell r="M534">
            <v>86.2</v>
          </cell>
          <cell r="N534">
            <v>40.799999999999997</v>
          </cell>
          <cell r="O534">
            <v>92.2</v>
          </cell>
          <cell r="P534">
            <v>-7.2</v>
          </cell>
          <cell r="Q534" t="str">
            <v>-</v>
          </cell>
          <cell r="R534" t="str">
            <v>-</v>
          </cell>
          <cell r="S534">
            <v>2.21</v>
          </cell>
          <cell r="T534">
            <v>-0.2</v>
          </cell>
          <cell r="U534">
            <v>1.51</v>
          </cell>
          <cell r="V534">
            <v>-0.32</v>
          </cell>
          <cell r="W534">
            <v>91.1</v>
          </cell>
          <cell r="X534">
            <v>14.3</v>
          </cell>
          <cell r="Y534">
            <v>93.1</v>
          </cell>
          <cell r="Z534">
            <v>7.5</v>
          </cell>
          <cell r="AA534">
            <v>75</v>
          </cell>
          <cell r="AB534">
            <v>28.4</v>
          </cell>
          <cell r="AC534">
            <v>82.3</v>
          </cell>
          <cell r="AD534">
            <v>133.80000000000001</v>
          </cell>
        </row>
        <row r="535">
          <cell r="B535" t="str">
            <v>食料品・たばこ</v>
          </cell>
          <cell r="C535">
            <v>97.5</v>
          </cell>
          <cell r="D535">
            <v>-10.5</v>
          </cell>
          <cell r="E535">
            <v>101</v>
          </cell>
          <cell r="F535">
            <v>-10.6</v>
          </cell>
          <cell r="G535">
            <v>99.9</v>
          </cell>
          <cell r="H535">
            <v>-11</v>
          </cell>
          <cell r="I535">
            <v>94.5</v>
          </cell>
          <cell r="J535">
            <v>0.6</v>
          </cell>
          <cell r="K535">
            <v>94.5</v>
          </cell>
          <cell r="L535">
            <v>1.5</v>
          </cell>
          <cell r="M535">
            <v>94.6</v>
          </cell>
          <cell r="N535">
            <v>-8.9</v>
          </cell>
          <cell r="O535">
            <v>98</v>
          </cell>
          <cell r="P535">
            <v>-0.6</v>
          </cell>
          <cell r="Q535" t="str">
            <v>-</v>
          </cell>
          <cell r="R535" t="str">
            <v>-</v>
          </cell>
          <cell r="S535">
            <v>1.54</v>
          </cell>
          <cell r="T535">
            <v>0.7</v>
          </cell>
          <cell r="U535">
            <v>0.64</v>
          </cell>
          <cell r="V535">
            <v>-1.54</v>
          </cell>
          <cell r="W535">
            <v>91.7</v>
          </cell>
          <cell r="X535">
            <v>-13.9</v>
          </cell>
          <cell r="Y535">
            <v>95</v>
          </cell>
          <cell r="Z535">
            <v>-14</v>
          </cell>
          <cell r="AA535">
            <v>114</v>
          </cell>
          <cell r="AB535">
            <v>-5.9</v>
          </cell>
          <cell r="AC535">
            <v>60.9</v>
          </cell>
          <cell r="AD535">
            <v>-9.9</v>
          </cell>
        </row>
        <row r="536">
          <cell r="B536" t="str">
            <v>繊維工業</v>
          </cell>
          <cell r="C536">
            <v>124.2</v>
          </cell>
          <cell r="D536">
            <v>10.3</v>
          </cell>
          <cell r="E536">
            <v>135</v>
          </cell>
          <cell r="F536">
            <v>9</v>
          </cell>
          <cell r="G536">
            <v>124.2</v>
          </cell>
          <cell r="H536">
            <v>3.8</v>
          </cell>
          <cell r="I536">
            <v>92.1</v>
          </cell>
          <cell r="J536">
            <v>8.5</v>
          </cell>
          <cell r="K536">
            <v>87.5</v>
          </cell>
          <cell r="L536">
            <v>3.9</v>
          </cell>
          <cell r="M536">
            <v>180</v>
          </cell>
          <cell r="N536">
            <v>82.2</v>
          </cell>
          <cell r="O536">
            <v>97.5</v>
          </cell>
          <cell r="P536">
            <v>13.5</v>
          </cell>
          <cell r="Q536" t="str">
            <v>-</v>
          </cell>
          <cell r="R536" t="str">
            <v>-</v>
          </cell>
          <cell r="S536">
            <v>2.0099999999999998</v>
          </cell>
          <cell r="T536">
            <v>1.57</v>
          </cell>
          <cell r="U536">
            <v>1.46</v>
          </cell>
          <cell r="V536">
            <v>0.78</v>
          </cell>
          <cell r="W536">
            <v>116.8</v>
          </cell>
          <cell r="X536">
            <v>6.1</v>
          </cell>
          <cell r="Y536">
            <v>127</v>
          </cell>
          <cell r="Z536">
            <v>4.9000000000000004</v>
          </cell>
          <cell r="AA536">
            <v>350</v>
          </cell>
          <cell r="AB536">
            <v>67.900000000000006</v>
          </cell>
          <cell r="AC536">
            <v>29.1</v>
          </cell>
          <cell r="AD536">
            <v>65.3</v>
          </cell>
        </row>
        <row r="537">
          <cell r="B537" t="str">
            <v>木材・木製品</v>
          </cell>
          <cell r="C537">
            <v>112.8</v>
          </cell>
          <cell r="D537">
            <v>-12.3</v>
          </cell>
          <cell r="E537">
            <v>114.3</v>
          </cell>
          <cell r="F537">
            <v>10.1</v>
          </cell>
          <cell r="G537">
            <v>122.4</v>
          </cell>
          <cell r="H537">
            <v>14.6</v>
          </cell>
          <cell r="I537">
            <v>89.1</v>
          </cell>
          <cell r="J537">
            <v>-0.1</v>
          </cell>
          <cell r="K537">
            <v>92.4</v>
          </cell>
          <cell r="L537">
            <v>2.8</v>
          </cell>
          <cell r="M537">
            <v>54.8</v>
          </cell>
          <cell r="N537">
            <v>-32.6</v>
          </cell>
          <cell r="O537">
            <v>85.8</v>
          </cell>
          <cell r="P537">
            <v>-7.8</v>
          </cell>
          <cell r="Q537" t="str">
            <v>-</v>
          </cell>
          <cell r="R537" t="str">
            <v>-</v>
          </cell>
          <cell r="S537">
            <v>0.05</v>
          </cell>
          <cell r="T537">
            <v>0.01</v>
          </cell>
          <cell r="U537">
            <v>0.81</v>
          </cell>
          <cell r="V537">
            <v>-2.1</v>
          </cell>
          <cell r="W537">
            <v>106.1</v>
          </cell>
          <cell r="X537">
            <v>-15.6</v>
          </cell>
          <cell r="Y537">
            <v>107.5</v>
          </cell>
          <cell r="Z537">
            <v>5.9</v>
          </cell>
          <cell r="AA537">
            <v>39.200000000000003</v>
          </cell>
          <cell r="AB537">
            <v>-48.4</v>
          </cell>
          <cell r="AC537">
            <v>77.5</v>
          </cell>
          <cell r="AD537">
            <v>-62.3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67.599999999999994</v>
          </cell>
          <cell r="D539">
            <v>2.9</v>
          </cell>
          <cell r="E539">
            <v>89.5</v>
          </cell>
          <cell r="F539">
            <v>2.9</v>
          </cell>
          <cell r="G539">
            <v>96.1</v>
          </cell>
          <cell r="H539">
            <v>9.1</v>
          </cell>
          <cell r="I539">
            <v>98.5</v>
          </cell>
          <cell r="J539">
            <v>-3.2</v>
          </cell>
          <cell r="K539">
            <v>103.5</v>
          </cell>
          <cell r="L539">
            <v>-0.2</v>
          </cell>
          <cell r="M539">
            <v>57.8</v>
          </cell>
          <cell r="N539">
            <v>-33</v>
          </cell>
          <cell r="O539">
            <v>117.7</v>
          </cell>
          <cell r="P539">
            <v>1.6</v>
          </cell>
          <cell r="Q539" t="str">
            <v>-</v>
          </cell>
          <cell r="R539" t="str">
            <v>-</v>
          </cell>
          <cell r="S539">
            <v>3.66</v>
          </cell>
          <cell r="T539">
            <v>3.04</v>
          </cell>
          <cell r="U539">
            <v>0.63</v>
          </cell>
          <cell r="V539">
            <v>-0.24</v>
          </cell>
          <cell r="W539">
            <v>63.6</v>
          </cell>
          <cell r="X539">
            <v>-0.9</v>
          </cell>
          <cell r="Y539">
            <v>84.2</v>
          </cell>
          <cell r="Z539">
            <v>-0.9</v>
          </cell>
          <cell r="AA539">
            <v>47.2</v>
          </cell>
          <cell r="AB539">
            <v>-41.3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109</v>
          </cell>
          <cell r="D540">
            <v>-13.7</v>
          </cell>
          <cell r="E540">
            <v>119.3</v>
          </cell>
          <cell r="F540">
            <v>-13.7</v>
          </cell>
          <cell r="G540">
            <v>115.5</v>
          </cell>
          <cell r="H540">
            <v>-12.3</v>
          </cell>
          <cell r="I540">
            <v>107.7</v>
          </cell>
          <cell r="J540">
            <v>23.1</v>
          </cell>
          <cell r="K540">
            <v>108</v>
          </cell>
          <cell r="L540">
            <v>21.2</v>
          </cell>
          <cell r="M540">
            <v>101.4</v>
          </cell>
          <cell r="N540">
            <v>89.9</v>
          </cell>
          <cell r="O540">
            <v>103.3</v>
          </cell>
          <cell r="P540">
            <v>6.5</v>
          </cell>
          <cell r="Q540" t="str">
            <v>-</v>
          </cell>
          <cell r="R540" t="str">
            <v>-</v>
          </cell>
          <cell r="S540">
            <v>0</v>
          </cell>
          <cell r="T540">
            <v>0</v>
          </cell>
          <cell r="U540">
            <v>0.24</v>
          </cell>
          <cell r="V540">
            <v>0.24</v>
          </cell>
          <cell r="W540">
            <v>102.5</v>
          </cell>
          <cell r="X540">
            <v>-17</v>
          </cell>
          <cell r="Y540">
            <v>112.2</v>
          </cell>
          <cell r="Z540">
            <v>-17</v>
          </cell>
          <cell r="AA540">
            <v>197.9</v>
          </cell>
          <cell r="AB540">
            <v>-27.3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98.4</v>
          </cell>
          <cell r="D541">
            <v>13.1</v>
          </cell>
          <cell r="E541">
            <v>116.7</v>
          </cell>
          <cell r="F541">
            <v>3</v>
          </cell>
          <cell r="G541">
            <v>117.5</v>
          </cell>
          <cell r="H541">
            <v>6.3</v>
          </cell>
          <cell r="I541">
            <v>99.3</v>
          </cell>
          <cell r="J541">
            <v>-2.2000000000000002</v>
          </cell>
          <cell r="K541">
            <v>97.5</v>
          </cell>
          <cell r="L541">
            <v>-1.4</v>
          </cell>
          <cell r="M541">
            <v>116.4</v>
          </cell>
          <cell r="N541">
            <v>-7.5</v>
          </cell>
          <cell r="O541">
            <v>104.2</v>
          </cell>
          <cell r="P541">
            <v>-1.4</v>
          </cell>
          <cell r="Q541" t="str">
            <v>-</v>
          </cell>
          <cell r="R541" t="str">
            <v>-</v>
          </cell>
          <cell r="S541">
            <v>0</v>
          </cell>
          <cell r="T541">
            <v>-0.9</v>
          </cell>
          <cell r="U541">
            <v>0.56000000000000005</v>
          </cell>
          <cell r="V541">
            <v>-0.08</v>
          </cell>
          <cell r="W541">
            <v>92.6</v>
          </cell>
          <cell r="X541">
            <v>8.9</v>
          </cell>
          <cell r="Y541">
            <v>109.8</v>
          </cell>
          <cell r="Z541">
            <v>-0.9</v>
          </cell>
          <cell r="AA541">
            <v>111.3</v>
          </cell>
          <cell r="AB541">
            <v>-15</v>
          </cell>
          <cell r="AC541">
            <v>20.100000000000001</v>
          </cell>
          <cell r="AD541">
            <v>1240</v>
          </cell>
        </row>
        <row r="542">
          <cell r="B542" t="str">
            <v>プラスチック製品</v>
          </cell>
          <cell r="C542">
            <v>110.6</v>
          </cell>
          <cell r="D542">
            <v>-3.7</v>
          </cell>
          <cell r="E542">
            <v>121.7</v>
          </cell>
          <cell r="F542">
            <v>-3.7</v>
          </cell>
          <cell r="G542">
            <v>117.3</v>
          </cell>
          <cell r="H542">
            <v>-1.9</v>
          </cell>
          <cell r="I542">
            <v>98.3</v>
          </cell>
          <cell r="J542">
            <v>-0.5</v>
          </cell>
          <cell r="K542">
            <v>97.9</v>
          </cell>
          <cell r="L542">
            <v>1.2</v>
          </cell>
          <cell r="M542">
            <v>104.8</v>
          </cell>
          <cell r="N542">
            <v>-19.3</v>
          </cell>
          <cell r="O542">
            <v>103.4</v>
          </cell>
          <cell r="P542">
            <v>-34.1</v>
          </cell>
          <cell r="Q542" t="str">
            <v>-</v>
          </cell>
          <cell r="R542" t="str">
            <v>-</v>
          </cell>
          <cell r="S542">
            <v>0</v>
          </cell>
          <cell r="T542">
            <v>-0.41</v>
          </cell>
          <cell r="U542">
            <v>1.41</v>
          </cell>
          <cell r="V542">
            <v>1</v>
          </cell>
          <cell r="W542">
            <v>104</v>
          </cell>
          <cell r="X542">
            <v>-7.4</v>
          </cell>
          <cell r="Y542">
            <v>114.5</v>
          </cell>
          <cell r="Z542">
            <v>-7.4</v>
          </cell>
          <cell r="AA542">
            <v>175.3</v>
          </cell>
          <cell r="AB542">
            <v>-16.8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94.7</v>
          </cell>
          <cell r="D543">
            <v>0.6</v>
          </cell>
          <cell r="E543">
            <v>118.8</v>
          </cell>
          <cell r="F543">
            <v>3.2</v>
          </cell>
          <cell r="G543">
            <v>136.6</v>
          </cell>
          <cell r="H543">
            <v>24.5</v>
          </cell>
          <cell r="I543">
            <v>92</v>
          </cell>
          <cell r="J543">
            <v>-2</v>
          </cell>
          <cell r="K543">
            <v>85.7</v>
          </cell>
          <cell r="L543">
            <v>-3.8</v>
          </cell>
          <cell r="M543">
            <v>159</v>
          </cell>
          <cell r="N543">
            <v>9.4</v>
          </cell>
          <cell r="O543">
            <v>98.7</v>
          </cell>
          <cell r="P543">
            <v>-1</v>
          </cell>
          <cell r="Q543" t="str">
            <v>-</v>
          </cell>
          <cell r="R543" t="str">
            <v>-</v>
          </cell>
          <cell r="S543">
            <v>0.05</v>
          </cell>
          <cell r="T543">
            <v>-0.4</v>
          </cell>
          <cell r="U543">
            <v>0.65</v>
          </cell>
          <cell r="V543">
            <v>0.25</v>
          </cell>
          <cell r="W543">
            <v>89.1</v>
          </cell>
          <cell r="X543">
            <v>-3.2</v>
          </cell>
          <cell r="Y543">
            <v>111.8</v>
          </cell>
          <cell r="Z543">
            <v>-0.6</v>
          </cell>
          <cell r="AA543">
            <v>17.399999999999999</v>
          </cell>
          <cell r="AB543">
            <v>-88.1</v>
          </cell>
          <cell r="AC543">
            <v>7.3</v>
          </cell>
          <cell r="AD543">
            <v>-48.2</v>
          </cell>
        </row>
        <row r="544">
          <cell r="B544" t="str">
            <v>窯業・土石製品</v>
          </cell>
          <cell r="C544">
            <v>102.6</v>
          </cell>
          <cell r="D544">
            <v>-5.7</v>
          </cell>
          <cell r="E544">
            <v>111.5</v>
          </cell>
          <cell r="F544">
            <v>-9.9</v>
          </cell>
          <cell r="G544">
            <v>113.1</v>
          </cell>
          <cell r="H544">
            <v>-9.1999999999999993</v>
          </cell>
          <cell r="I544">
            <v>80.099999999999994</v>
          </cell>
          <cell r="J544">
            <v>-10</v>
          </cell>
          <cell r="K544">
            <v>80.5</v>
          </cell>
          <cell r="L544">
            <v>-9.1999999999999993</v>
          </cell>
          <cell r="M544">
            <v>71.8</v>
          </cell>
          <cell r="N544">
            <v>-26.1</v>
          </cell>
          <cell r="O544">
            <v>110.8</v>
          </cell>
          <cell r="P544">
            <v>3.9</v>
          </cell>
          <cell r="Q544" t="str">
            <v>-</v>
          </cell>
          <cell r="R544" t="str">
            <v>-</v>
          </cell>
          <cell r="S544">
            <v>0</v>
          </cell>
          <cell r="T544">
            <v>0</v>
          </cell>
          <cell r="U544">
            <v>0.11</v>
          </cell>
          <cell r="V544">
            <v>0.05</v>
          </cell>
          <cell r="W544">
            <v>96.5</v>
          </cell>
          <cell r="X544">
            <v>-9.3000000000000007</v>
          </cell>
          <cell r="Y544">
            <v>104.9</v>
          </cell>
          <cell r="Z544">
            <v>-13.3</v>
          </cell>
          <cell r="AA544">
            <v>81.7</v>
          </cell>
          <cell r="AB544">
            <v>-25.3</v>
          </cell>
          <cell r="AC544">
            <v>29.6</v>
          </cell>
          <cell r="AD544">
            <v>305.5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89.5</v>
          </cell>
          <cell r="D547">
            <v>2.5</v>
          </cell>
          <cell r="E547">
            <v>99.7</v>
          </cell>
          <cell r="F547">
            <v>2.4</v>
          </cell>
          <cell r="G547">
            <v>101.7</v>
          </cell>
          <cell r="H547">
            <v>7.2</v>
          </cell>
          <cell r="I547">
            <v>92.6</v>
          </cell>
          <cell r="J547">
            <v>0.8</v>
          </cell>
          <cell r="K547">
            <v>92.6</v>
          </cell>
          <cell r="L547">
            <v>0.7</v>
          </cell>
          <cell r="M547">
            <v>92.3</v>
          </cell>
          <cell r="N547">
            <v>0.9</v>
          </cell>
          <cell r="O547">
            <v>244.6</v>
          </cell>
          <cell r="P547">
            <v>-1.1000000000000001</v>
          </cell>
          <cell r="Q547" t="str">
            <v>-</v>
          </cell>
          <cell r="R547" t="str">
            <v>-</v>
          </cell>
          <cell r="S547">
            <v>0</v>
          </cell>
          <cell r="T547">
            <v>-1.08</v>
          </cell>
          <cell r="U547">
            <v>0.56999999999999995</v>
          </cell>
          <cell r="V547">
            <v>0.13</v>
          </cell>
          <cell r="W547">
            <v>84.2</v>
          </cell>
          <cell r="X547">
            <v>-1.3</v>
          </cell>
          <cell r="Y547">
            <v>93.8</v>
          </cell>
          <cell r="Z547">
            <v>-1.5</v>
          </cell>
          <cell r="AA547">
            <v>64</v>
          </cell>
          <cell r="AB547">
            <v>-55.1</v>
          </cell>
          <cell r="AC547">
            <v>0.2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89.5</v>
          </cell>
          <cell r="D550">
            <v>-22.6</v>
          </cell>
          <cell r="E550">
            <v>109.3</v>
          </cell>
          <cell r="F550">
            <v>-1.2</v>
          </cell>
          <cell r="G550">
            <v>107.5</v>
          </cell>
          <cell r="H550">
            <v>-0.2</v>
          </cell>
          <cell r="I550">
            <v>87.3</v>
          </cell>
          <cell r="J550">
            <v>-10.5</v>
          </cell>
          <cell r="K550">
            <v>85.5</v>
          </cell>
          <cell r="L550">
            <v>-11.1</v>
          </cell>
          <cell r="M550">
            <v>118.2</v>
          </cell>
          <cell r="N550">
            <v>0</v>
          </cell>
          <cell r="O550">
            <v>106.7</v>
          </cell>
          <cell r="P550">
            <v>269.2</v>
          </cell>
          <cell r="Q550" t="str">
            <v>-</v>
          </cell>
          <cell r="R550" t="str">
            <v>-</v>
          </cell>
          <cell r="S550">
            <v>0.28000000000000003</v>
          </cell>
          <cell r="T550">
            <v>0.28000000000000003</v>
          </cell>
          <cell r="U550">
            <v>0.4</v>
          </cell>
          <cell r="V550">
            <v>0.19</v>
          </cell>
          <cell r="W550">
            <v>84.2</v>
          </cell>
          <cell r="X550">
            <v>-25.6</v>
          </cell>
          <cell r="Y550">
            <v>102.8</v>
          </cell>
          <cell r="Z550">
            <v>-4.9000000000000004</v>
          </cell>
          <cell r="AA550">
            <v>128</v>
          </cell>
          <cell r="AB550">
            <v>-9.9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</v>
          </cell>
          <cell r="D551">
            <v>-11.7</v>
          </cell>
          <cell r="E551">
            <v>86.8</v>
          </cell>
          <cell r="F551">
            <v>-10.7</v>
          </cell>
          <cell r="G551">
            <v>86</v>
          </cell>
          <cell r="H551">
            <v>-8.8000000000000007</v>
          </cell>
          <cell r="I551">
            <v>95.9</v>
          </cell>
          <cell r="J551">
            <v>-7.6</v>
          </cell>
          <cell r="K551">
            <v>96.4</v>
          </cell>
          <cell r="L551">
            <v>-5.3</v>
          </cell>
          <cell r="M551">
            <v>90.6</v>
          </cell>
          <cell r="N551">
            <v>-26.2</v>
          </cell>
          <cell r="O551">
            <v>71.3</v>
          </cell>
          <cell r="P551">
            <v>-5.6</v>
          </cell>
          <cell r="Q551" t="str">
            <v>-</v>
          </cell>
          <cell r="R551" t="str">
            <v>-</v>
          </cell>
          <cell r="S551">
            <v>0.22</v>
          </cell>
          <cell r="T551">
            <v>0.04</v>
          </cell>
          <cell r="U551">
            <v>0.79</v>
          </cell>
          <cell r="V551">
            <v>0.46</v>
          </cell>
          <cell r="W551">
            <v>71.5</v>
          </cell>
          <cell r="X551">
            <v>-15.1</v>
          </cell>
          <cell r="Y551">
            <v>81.7</v>
          </cell>
          <cell r="Z551">
            <v>-14</v>
          </cell>
          <cell r="AA551">
            <v>92.7</v>
          </cell>
          <cell r="AB551">
            <v>-23.7</v>
          </cell>
          <cell r="AC551">
            <v>1.4</v>
          </cell>
          <cell r="AD551">
            <v>-77</v>
          </cell>
        </row>
        <row r="552">
          <cell r="B552" t="str">
            <v>電気機械器具</v>
          </cell>
          <cell r="C552">
            <v>194.3</v>
          </cell>
          <cell r="D552">
            <v>26.6</v>
          </cell>
          <cell r="E552">
            <v>129.80000000000001</v>
          </cell>
          <cell r="F552">
            <v>4.3</v>
          </cell>
          <cell r="G552">
            <v>129.80000000000001</v>
          </cell>
          <cell r="H552">
            <v>6.6</v>
          </cell>
          <cell r="I552">
            <v>93.4</v>
          </cell>
          <cell r="J552">
            <v>-10</v>
          </cell>
          <cell r="K552">
            <v>93.7</v>
          </cell>
          <cell r="L552">
            <v>-6.3</v>
          </cell>
          <cell r="M552">
            <v>90</v>
          </cell>
          <cell r="N552">
            <v>-46</v>
          </cell>
          <cell r="O552">
            <v>150.4</v>
          </cell>
          <cell r="P552">
            <v>27.8</v>
          </cell>
          <cell r="Q552" t="str">
            <v>-</v>
          </cell>
          <cell r="R552" t="str">
            <v>-</v>
          </cell>
          <cell r="S552">
            <v>0.32</v>
          </cell>
          <cell r="T552">
            <v>-0.09</v>
          </cell>
          <cell r="U552">
            <v>0.64</v>
          </cell>
          <cell r="V552">
            <v>0.33</v>
          </cell>
          <cell r="W552">
            <v>182.8</v>
          </cell>
          <cell r="X552">
            <v>21.9</v>
          </cell>
          <cell r="Y552">
            <v>122.1</v>
          </cell>
          <cell r="Z552">
            <v>0.3</v>
          </cell>
          <cell r="AA552">
            <v>129.6</v>
          </cell>
          <cell r="AB552">
            <v>-34.9</v>
          </cell>
          <cell r="AC552">
            <v>225.4</v>
          </cell>
          <cell r="AD552">
            <v>83</v>
          </cell>
        </row>
        <row r="553">
          <cell r="B553" t="str">
            <v>情報通信機械器具</v>
          </cell>
          <cell r="C553">
            <v>89</v>
          </cell>
          <cell r="D553">
            <v>-0.3</v>
          </cell>
          <cell r="E553">
            <v>101.2</v>
          </cell>
          <cell r="F553">
            <v>2.1</v>
          </cell>
          <cell r="G553">
            <v>98.6</v>
          </cell>
          <cell r="H553">
            <v>4.8</v>
          </cell>
          <cell r="I553">
            <v>103.2</v>
          </cell>
          <cell r="J553">
            <v>1.4</v>
          </cell>
          <cell r="K553">
            <v>104.4</v>
          </cell>
          <cell r="L553">
            <v>3.9</v>
          </cell>
          <cell r="M553">
            <v>83.3</v>
          </cell>
          <cell r="N553">
            <v>-32.700000000000003</v>
          </cell>
          <cell r="O553">
            <v>3.4</v>
          </cell>
          <cell r="P553">
            <v>-8.1</v>
          </cell>
          <cell r="Q553" t="str">
            <v>-</v>
          </cell>
          <cell r="R553" t="str">
            <v>-</v>
          </cell>
          <cell r="S553">
            <v>7.08</v>
          </cell>
          <cell r="T553">
            <v>4.6399999999999997</v>
          </cell>
          <cell r="U553">
            <v>7.96</v>
          </cell>
          <cell r="V553">
            <v>7.15</v>
          </cell>
          <cell r="W553">
            <v>83.7</v>
          </cell>
          <cell r="X553">
            <v>-4.0999999999999996</v>
          </cell>
          <cell r="Y553">
            <v>95.2</v>
          </cell>
          <cell r="Z553">
            <v>-1.8</v>
          </cell>
          <cell r="AA553">
            <v>151.9</v>
          </cell>
          <cell r="AB553">
            <v>-23.5</v>
          </cell>
          <cell r="AC553">
            <v>3.7</v>
          </cell>
          <cell r="AD553">
            <v>-82</v>
          </cell>
        </row>
        <row r="554">
          <cell r="B554" t="str">
            <v>輸送用機械器具</v>
          </cell>
          <cell r="C554">
            <v>88.8</v>
          </cell>
          <cell r="D554">
            <v>12.3</v>
          </cell>
          <cell r="E554">
            <v>115.7</v>
          </cell>
          <cell r="F554">
            <v>12</v>
          </cell>
          <cell r="G554">
            <v>111.4</v>
          </cell>
          <cell r="H554">
            <v>6.5</v>
          </cell>
          <cell r="I554">
            <v>97.5</v>
          </cell>
          <cell r="J554">
            <v>14.2</v>
          </cell>
          <cell r="K554">
            <v>90.3</v>
          </cell>
          <cell r="L554">
            <v>3.1</v>
          </cell>
          <cell r="M554">
            <v>182.8</v>
          </cell>
          <cell r="N554">
            <v>209.8</v>
          </cell>
          <cell r="O554">
            <v>84.4</v>
          </cell>
          <cell r="P554">
            <v>2.6</v>
          </cell>
          <cell r="Q554" t="str">
            <v>-</v>
          </cell>
          <cell r="R554" t="str">
            <v>-</v>
          </cell>
          <cell r="S554">
            <v>0.57999999999999996</v>
          </cell>
          <cell r="T554">
            <v>0.49</v>
          </cell>
          <cell r="U554">
            <v>1.35</v>
          </cell>
          <cell r="V554">
            <v>0.84</v>
          </cell>
          <cell r="W554">
            <v>83.5</v>
          </cell>
          <cell r="X554">
            <v>8</v>
          </cell>
          <cell r="Y554">
            <v>108.8</v>
          </cell>
          <cell r="Z554">
            <v>7.7</v>
          </cell>
          <cell r="AA554">
            <v>180.5</v>
          </cell>
          <cell r="AB554">
            <v>118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108.2</v>
          </cell>
          <cell r="D555">
            <v>20.100000000000001</v>
          </cell>
          <cell r="E555">
            <v>126.2</v>
          </cell>
          <cell r="F555">
            <v>21.9</v>
          </cell>
          <cell r="G555">
            <v>121.6</v>
          </cell>
          <cell r="H555">
            <v>21.8</v>
          </cell>
          <cell r="I555">
            <v>106.7</v>
          </cell>
          <cell r="J555">
            <v>1.5</v>
          </cell>
          <cell r="K555">
            <v>99.3</v>
          </cell>
          <cell r="L555">
            <v>-0.1</v>
          </cell>
          <cell r="M555">
            <v>202.6</v>
          </cell>
          <cell r="N555">
            <v>13.6</v>
          </cell>
          <cell r="O555">
            <v>83</v>
          </cell>
          <cell r="P555">
            <v>-38.5</v>
          </cell>
          <cell r="Q555" t="str">
            <v>-</v>
          </cell>
          <cell r="R555" t="str">
            <v>-</v>
          </cell>
          <cell r="S555">
            <v>0.42</v>
          </cell>
          <cell r="T555">
            <v>0.42</v>
          </cell>
          <cell r="U555">
            <v>0.63</v>
          </cell>
          <cell r="V555">
            <v>0.5</v>
          </cell>
          <cell r="W555">
            <v>101.8</v>
          </cell>
          <cell r="X555">
            <v>15.6</v>
          </cell>
          <cell r="Y555">
            <v>118.7</v>
          </cell>
          <cell r="Z555">
            <v>17.3</v>
          </cell>
          <cell r="AA555">
            <v>188.6</v>
          </cell>
          <cell r="AB555">
            <v>23.2</v>
          </cell>
          <cell r="AC555">
            <v>0</v>
          </cell>
          <cell r="AD555">
            <v>-100</v>
          </cell>
        </row>
        <row r="556">
          <cell r="B556" t="str">
            <v>Ｅ一括分１</v>
          </cell>
          <cell r="C556">
            <v>124.4</v>
          </cell>
          <cell r="D556">
            <v>-1</v>
          </cell>
          <cell r="E556">
            <v>118</v>
          </cell>
          <cell r="F556">
            <v>8.6</v>
          </cell>
          <cell r="G556">
            <v>109.8</v>
          </cell>
          <cell r="H556">
            <v>4</v>
          </cell>
          <cell r="I556">
            <v>104.8</v>
          </cell>
          <cell r="J556">
            <v>-4.3</v>
          </cell>
          <cell r="K556">
            <v>98.6</v>
          </cell>
          <cell r="L556">
            <v>-7.5</v>
          </cell>
          <cell r="M556">
            <v>217.6</v>
          </cell>
          <cell r="N556">
            <v>33.1</v>
          </cell>
          <cell r="O556">
            <v>131.80000000000001</v>
          </cell>
          <cell r="P556">
            <v>12.5</v>
          </cell>
          <cell r="Q556" t="str">
            <v>-</v>
          </cell>
          <cell r="R556" t="str">
            <v>-</v>
          </cell>
          <cell r="S556">
            <v>0</v>
          </cell>
          <cell r="T556">
            <v>-0.24</v>
          </cell>
          <cell r="U556">
            <v>0.64</v>
          </cell>
          <cell r="V556">
            <v>-1.68</v>
          </cell>
          <cell r="W556">
            <v>117</v>
          </cell>
          <cell r="X556">
            <v>-4.8</v>
          </cell>
          <cell r="Y556">
            <v>111</v>
          </cell>
          <cell r="Z556">
            <v>4.4000000000000004</v>
          </cell>
          <cell r="AA556">
            <v>261.2</v>
          </cell>
          <cell r="AB556">
            <v>60.3</v>
          </cell>
          <cell r="AC556">
            <v>154.6</v>
          </cell>
          <cell r="AD556">
            <v>-30.8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102.3</v>
          </cell>
          <cell r="D559">
            <v>7.6</v>
          </cell>
          <cell r="E559">
            <v>103.7</v>
          </cell>
          <cell r="F559">
            <v>-1.1000000000000001</v>
          </cell>
          <cell r="G559">
            <v>102.4</v>
          </cell>
          <cell r="H559">
            <v>-0.2</v>
          </cell>
          <cell r="I559">
            <v>96.1</v>
          </cell>
          <cell r="J559">
            <v>-1.8</v>
          </cell>
          <cell r="K559">
            <v>94.7</v>
          </cell>
          <cell r="L559">
            <v>-2.1</v>
          </cell>
          <cell r="M559">
            <v>120.4</v>
          </cell>
          <cell r="N559">
            <v>0.8</v>
          </cell>
          <cell r="O559">
            <v>105.5</v>
          </cell>
          <cell r="P559">
            <v>7</v>
          </cell>
          <cell r="Q559" t="str">
            <v>-</v>
          </cell>
          <cell r="R559" t="str">
            <v>-</v>
          </cell>
          <cell r="S559">
            <v>1.28</v>
          </cell>
          <cell r="T559">
            <v>0.31</v>
          </cell>
          <cell r="U559">
            <v>1.3</v>
          </cell>
          <cell r="V559">
            <v>-5.45</v>
          </cell>
          <cell r="W559">
            <v>96.2</v>
          </cell>
          <cell r="X559">
            <v>3.4</v>
          </cell>
          <cell r="Y559">
            <v>97.6</v>
          </cell>
          <cell r="Z559">
            <v>-4.8</v>
          </cell>
          <cell r="AA559">
            <v>141.9</v>
          </cell>
          <cell r="AB559">
            <v>-16.8</v>
          </cell>
          <cell r="AC559">
            <v>62</v>
          </cell>
          <cell r="AD559">
            <v>195.2</v>
          </cell>
        </row>
        <row r="560">
          <cell r="B560" t="str">
            <v>小売業</v>
          </cell>
          <cell r="C560">
            <v>100.2</v>
          </cell>
          <cell r="D560">
            <v>9.4</v>
          </cell>
          <cell r="E560">
            <v>112.1</v>
          </cell>
          <cell r="F560">
            <v>16</v>
          </cell>
          <cell r="G560">
            <v>111</v>
          </cell>
          <cell r="H560">
            <v>14.2</v>
          </cell>
          <cell r="I560">
            <v>100.8</v>
          </cell>
          <cell r="J560">
            <v>6.4</v>
          </cell>
          <cell r="K560">
            <v>98.3</v>
          </cell>
          <cell r="L560">
            <v>4</v>
          </cell>
          <cell r="M560">
            <v>132.30000000000001</v>
          </cell>
          <cell r="N560">
            <v>36.700000000000003</v>
          </cell>
          <cell r="O560">
            <v>77.099999999999994</v>
          </cell>
          <cell r="P560">
            <v>-17.3</v>
          </cell>
          <cell r="Q560" t="str">
            <v>-</v>
          </cell>
          <cell r="R560" t="str">
            <v>-</v>
          </cell>
          <cell r="S560">
            <v>1.64</v>
          </cell>
          <cell r="T560">
            <v>-0.48</v>
          </cell>
          <cell r="U560">
            <v>2.29</v>
          </cell>
          <cell r="V560">
            <v>1.03</v>
          </cell>
          <cell r="W560">
            <v>94.3</v>
          </cell>
          <cell r="X560">
            <v>5.4</v>
          </cell>
          <cell r="Y560">
            <v>105.5</v>
          </cell>
          <cell r="Z560">
            <v>11.8</v>
          </cell>
          <cell r="AA560">
            <v>125.9</v>
          </cell>
          <cell r="AB560">
            <v>40.5</v>
          </cell>
          <cell r="AC560">
            <v>8.5</v>
          </cell>
          <cell r="AD560">
            <v>-83.9</v>
          </cell>
        </row>
        <row r="561">
          <cell r="B561" t="str">
            <v>宿泊業</v>
          </cell>
          <cell r="C561">
            <v>112.9</v>
          </cell>
          <cell r="D561">
            <v>-14.3</v>
          </cell>
          <cell r="E561">
            <v>112.8</v>
          </cell>
          <cell r="F561">
            <v>2.7</v>
          </cell>
          <cell r="G561">
            <v>114.8</v>
          </cell>
          <cell r="H561">
            <v>2.8</v>
          </cell>
          <cell r="I561">
            <v>105</v>
          </cell>
          <cell r="J561">
            <v>3</v>
          </cell>
          <cell r="K561">
            <v>102.7</v>
          </cell>
          <cell r="L561">
            <v>3.5</v>
          </cell>
          <cell r="M561">
            <v>152.1</v>
          </cell>
          <cell r="N561">
            <v>-3.4</v>
          </cell>
          <cell r="O561">
            <v>58.9</v>
          </cell>
          <cell r="P561">
            <v>-31.7</v>
          </cell>
          <cell r="Q561" t="str">
            <v>-</v>
          </cell>
          <cell r="R561" t="str">
            <v>-</v>
          </cell>
          <cell r="S561">
            <v>2.65</v>
          </cell>
          <cell r="T561">
            <v>1.24</v>
          </cell>
          <cell r="U561">
            <v>0</v>
          </cell>
          <cell r="V561">
            <v>-1.41</v>
          </cell>
          <cell r="W561">
            <v>106.2</v>
          </cell>
          <cell r="X561">
            <v>-17.5</v>
          </cell>
          <cell r="Y561">
            <v>106.1</v>
          </cell>
          <cell r="Z561">
            <v>-1.1000000000000001</v>
          </cell>
          <cell r="AA561">
            <v>76.7</v>
          </cell>
          <cell r="AB561">
            <v>0.8</v>
          </cell>
          <cell r="AC561">
            <v>19.100000000000001</v>
          </cell>
          <cell r="AD561">
            <v>-73.2</v>
          </cell>
        </row>
        <row r="562">
          <cell r="B562" t="str">
            <v>Ｍ一括分</v>
          </cell>
          <cell r="C562">
            <v>91.1</v>
          </cell>
          <cell r="D562">
            <v>-5.6</v>
          </cell>
          <cell r="E562">
            <v>82.7</v>
          </cell>
          <cell r="F562">
            <v>-12</v>
          </cell>
          <cell r="G562">
            <v>70.400000000000006</v>
          </cell>
          <cell r="H562">
            <v>-29.5</v>
          </cell>
          <cell r="I562">
            <v>95.1</v>
          </cell>
          <cell r="J562">
            <v>-15.3</v>
          </cell>
          <cell r="K562">
            <v>94.7</v>
          </cell>
          <cell r="L562">
            <v>-21.7</v>
          </cell>
          <cell r="M562">
            <v>99.3</v>
          </cell>
          <cell r="N562">
            <v>359.7</v>
          </cell>
          <cell r="O562">
            <v>115.2</v>
          </cell>
          <cell r="P562">
            <v>-11.5</v>
          </cell>
          <cell r="Q562" t="str">
            <v>-</v>
          </cell>
          <cell r="R562" t="str">
            <v>-</v>
          </cell>
          <cell r="S562">
            <v>32.29</v>
          </cell>
          <cell r="T562">
            <v>32.29</v>
          </cell>
          <cell r="U562">
            <v>16.5</v>
          </cell>
          <cell r="V562">
            <v>16.260000000000002</v>
          </cell>
          <cell r="W562">
            <v>85.7</v>
          </cell>
          <cell r="X562">
            <v>-9.1</v>
          </cell>
          <cell r="Y562">
            <v>77.8</v>
          </cell>
          <cell r="Z562">
            <v>-15.3</v>
          </cell>
          <cell r="AA562">
            <v>227.4</v>
          </cell>
          <cell r="AB562">
            <v>839.7</v>
          </cell>
          <cell r="AC562">
            <v>170</v>
          </cell>
          <cell r="AD562">
            <v>74.900000000000006</v>
          </cell>
        </row>
        <row r="563">
          <cell r="B563" t="str">
            <v>医療業</v>
          </cell>
          <cell r="C563">
            <v>90.6</v>
          </cell>
          <cell r="D563">
            <v>3.9</v>
          </cell>
          <cell r="E563">
            <v>100.1</v>
          </cell>
          <cell r="F563">
            <v>1.7</v>
          </cell>
          <cell r="G563">
            <v>98.1</v>
          </cell>
          <cell r="H563">
            <v>5.5</v>
          </cell>
          <cell r="I563">
            <v>96.9</v>
          </cell>
          <cell r="J563">
            <v>-3.9</v>
          </cell>
          <cell r="K563">
            <v>96.5</v>
          </cell>
          <cell r="L563">
            <v>-3.2</v>
          </cell>
          <cell r="M563">
            <v>107.7</v>
          </cell>
          <cell r="N563">
            <v>-20</v>
          </cell>
          <cell r="O563">
            <v>84.5</v>
          </cell>
          <cell r="P563">
            <v>2.8</v>
          </cell>
          <cell r="Q563" t="str">
            <v>-</v>
          </cell>
          <cell r="R563" t="str">
            <v>-</v>
          </cell>
          <cell r="S563">
            <v>0.27</v>
          </cell>
          <cell r="T563">
            <v>-1.01</v>
          </cell>
          <cell r="U563">
            <v>0.8</v>
          </cell>
          <cell r="V563">
            <v>0.17</v>
          </cell>
          <cell r="W563">
            <v>85.2</v>
          </cell>
          <cell r="X563">
            <v>0</v>
          </cell>
          <cell r="Y563">
            <v>94.2</v>
          </cell>
          <cell r="Z563">
            <v>-2.1</v>
          </cell>
          <cell r="AA563">
            <v>159.69999999999999</v>
          </cell>
          <cell r="AB563">
            <v>-38.5</v>
          </cell>
          <cell r="AC563">
            <v>44.9</v>
          </cell>
          <cell r="AD563">
            <v>32.4</v>
          </cell>
        </row>
        <row r="564">
          <cell r="B564" t="str">
            <v>Ｐ一括分</v>
          </cell>
          <cell r="C564">
            <v>85.3</v>
          </cell>
          <cell r="D564">
            <v>-8.1</v>
          </cell>
          <cell r="E564">
            <v>103.7</v>
          </cell>
          <cell r="F564">
            <v>-8.1</v>
          </cell>
          <cell r="G564">
            <v>103.2</v>
          </cell>
          <cell r="H564">
            <v>-7.9</v>
          </cell>
          <cell r="I564">
            <v>102.1</v>
          </cell>
          <cell r="J564">
            <v>2.6</v>
          </cell>
          <cell r="K564">
            <v>101.8</v>
          </cell>
          <cell r="L564">
            <v>1.9</v>
          </cell>
          <cell r="M564">
            <v>110</v>
          </cell>
          <cell r="N564">
            <v>27.9</v>
          </cell>
          <cell r="O564">
            <v>112.8</v>
          </cell>
          <cell r="P564">
            <v>-1.6</v>
          </cell>
          <cell r="Q564" t="str">
            <v>-</v>
          </cell>
          <cell r="R564" t="str">
            <v>-</v>
          </cell>
          <cell r="S564">
            <v>1.81</v>
          </cell>
          <cell r="T564">
            <v>0.78</v>
          </cell>
          <cell r="U564">
            <v>1.07</v>
          </cell>
          <cell r="V564">
            <v>-0.34</v>
          </cell>
          <cell r="W564">
            <v>80.2</v>
          </cell>
          <cell r="X564">
            <v>-11.6</v>
          </cell>
          <cell r="Y564">
            <v>97.6</v>
          </cell>
          <cell r="Z564">
            <v>-11.5</v>
          </cell>
          <cell r="AA564">
            <v>115.6</v>
          </cell>
          <cell r="AB564">
            <v>-11.5</v>
          </cell>
          <cell r="AC564">
            <v>2</v>
          </cell>
          <cell r="AD564">
            <v>5.3</v>
          </cell>
        </row>
        <row r="565">
          <cell r="B565" t="str">
            <v>職業紹介・派遣業</v>
          </cell>
          <cell r="C565">
            <v>100.4</v>
          </cell>
          <cell r="D565">
            <v>4.8</v>
          </cell>
          <cell r="E565">
            <v>102.6</v>
          </cell>
          <cell r="F565">
            <v>6.1</v>
          </cell>
          <cell r="G565">
            <v>102.3</v>
          </cell>
          <cell r="H565">
            <v>4.9000000000000004</v>
          </cell>
          <cell r="I565">
            <v>105.3</v>
          </cell>
          <cell r="J565">
            <v>8.6</v>
          </cell>
          <cell r="K565">
            <v>105.7</v>
          </cell>
          <cell r="L565">
            <v>7.5</v>
          </cell>
          <cell r="M565">
            <v>98.9</v>
          </cell>
          <cell r="N565">
            <v>29.5</v>
          </cell>
          <cell r="O565">
            <v>117.9</v>
          </cell>
          <cell r="P565">
            <v>-12.9</v>
          </cell>
          <cell r="Q565" t="str">
            <v>-</v>
          </cell>
          <cell r="R565" t="str">
            <v>-</v>
          </cell>
          <cell r="S565">
            <v>9.84</v>
          </cell>
          <cell r="T565">
            <v>0.27</v>
          </cell>
          <cell r="U565">
            <v>5.17</v>
          </cell>
          <cell r="V565">
            <v>-1.76</v>
          </cell>
          <cell r="W565">
            <v>94.4</v>
          </cell>
          <cell r="X565">
            <v>0.9</v>
          </cell>
          <cell r="Y565">
            <v>96.5</v>
          </cell>
          <cell r="Z565">
            <v>2.1</v>
          </cell>
          <cell r="AA565">
            <v>105.6</v>
          </cell>
          <cell r="AB565">
            <v>20.100000000000001</v>
          </cell>
          <cell r="AC565">
            <v>26.5</v>
          </cell>
          <cell r="AD565">
            <v>-59.4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97.4</v>
          </cell>
          <cell r="D567">
            <v>20.7</v>
          </cell>
          <cell r="E567">
            <v>99.2</v>
          </cell>
          <cell r="F567">
            <v>12.5</v>
          </cell>
          <cell r="G567">
            <v>102</v>
          </cell>
          <cell r="H567">
            <v>11.5</v>
          </cell>
          <cell r="I567">
            <v>99.3</v>
          </cell>
          <cell r="J567">
            <v>5.9</v>
          </cell>
          <cell r="K567">
            <v>100.5</v>
          </cell>
          <cell r="L567">
            <v>4.3</v>
          </cell>
          <cell r="M567">
            <v>85</v>
          </cell>
          <cell r="N567">
            <v>41.7</v>
          </cell>
          <cell r="O567">
            <v>88.4</v>
          </cell>
          <cell r="P567">
            <v>-6</v>
          </cell>
          <cell r="Q567" t="str">
            <v>-</v>
          </cell>
          <cell r="R567" t="str">
            <v>-</v>
          </cell>
          <cell r="S567">
            <v>0.82</v>
          </cell>
          <cell r="T567">
            <v>-0.15</v>
          </cell>
          <cell r="U567">
            <v>0.84</v>
          </cell>
          <cell r="V567">
            <v>0.05</v>
          </cell>
          <cell r="W567">
            <v>91.6</v>
          </cell>
          <cell r="X567">
            <v>16.100000000000001</v>
          </cell>
          <cell r="Y567">
            <v>93.3</v>
          </cell>
          <cell r="Z567">
            <v>8.1999999999999993</v>
          </cell>
          <cell r="AA567">
            <v>71.2</v>
          </cell>
          <cell r="AB567">
            <v>30.6</v>
          </cell>
          <cell r="AC567">
            <v>86.4</v>
          </cell>
          <cell r="AD567">
            <v>140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140.80000000000001</v>
          </cell>
          <cell r="D569">
            <v>53.2</v>
          </cell>
          <cell r="E569">
            <v>115.8</v>
          </cell>
          <cell r="F569">
            <v>11.2</v>
          </cell>
          <cell r="G569">
            <v>134</v>
          </cell>
          <cell r="H569">
            <v>4.3</v>
          </cell>
          <cell r="I569">
            <v>90.4</v>
          </cell>
          <cell r="J569">
            <v>8.6999999999999993</v>
          </cell>
          <cell r="K569">
            <v>94</v>
          </cell>
          <cell r="L569">
            <v>-0.6</v>
          </cell>
          <cell r="M569">
            <v>65.599999999999994</v>
          </cell>
          <cell r="N569">
            <v>1050.9000000000001</v>
          </cell>
          <cell r="O569">
            <v>84.3</v>
          </cell>
          <cell r="P569">
            <v>-21.3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0.22</v>
          </cell>
          <cell r="V569">
            <v>0.22</v>
          </cell>
          <cell r="W569">
            <v>132.5</v>
          </cell>
          <cell r="X569">
            <v>47.6</v>
          </cell>
          <cell r="Y569">
            <v>108.9</v>
          </cell>
          <cell r="Z569">
            <v>7</v>
          </cell>
          <cell r="AA569">
            <v>41.4</v>
          </cell>
          <cell r="AB569">
            <v>840.9</v>
          </cell>
          <cell r="AC569">
            <v>63.1</v>
          </cell>
          <cell r="AD569">
            <v>564.20000000000005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99.5</v>
          </cell>
          <cell r="D582">
            <v>-8.5</v>
          </cell>
          <cell r="E582">
            <v>101.7</v>
          </cell>
          <cell r="F582">
            <v>-7.4</v>
          </cell>
          <cell r="G582">
            <v>101.6</v>
          </cell>
          <cell r="H582">
            <v>-4.4000000000000004</v>
          </cell>
          <cell r="I582">
            <v>95.7</v>
          </cell>
          <cell r="J582">
            <v>-8.6</v>
          </cell>
          <cell r="K582">
            <v>95.2</v>
          </cell>
          <cell r="L582">
            <v>-7.8</v>
          </cell>
          <cell r="M582">
            <v>117.6</v>
          </cell>
          <cell r="N582">
            <v>-33.4</v>
          </cell>
          <cell r="O582">
            <v>108.3</v>
          </cell>
          <cell r="P582">
            <v>13.4</v>
          </cell>
          <cell r="Q582" t="str">
            <v>-</v>
          </cell>
          <cell r="R582" t="str">
            <v>-</v>
          </cell>
          <cell r="S582">
            <v>3.61</v>
          </cell>
          <cell r="T582">
            <v>0.54</v>
          </cell>
          <cell r="U582">
            <v>2.2400000000000002</v>
          </cell>
          <cell r="V582">
            <v>-0.69</v>
          </cell>
          <cell r="W582">
            <v>93.6</v>
          </cell>
          <cell r="X582">
            <v>-11.9</v>
          </cell>
          <cell r="Y582">
            <v>95.7</v>
          </cell>
          <cell r="Z582">
            <v>-10.8</v>
          </cell>
          <cell r="AA582">
            <v>107.3</v>
          </cell>
          <cell r="AB582">
            <v>-61.8</v>
          </cell>
          <cell r="AC582">
            <v>32.4</v>
          </cell>
          <cell r="AD582">
            <v>-56.5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137.19999999999999</v>
          </cell>
          <cell r="D584">
            <v>-10.9</v>
          </cell>
          <cell r="E584">
            <v>138.6</v>
          </cell>
          <cell r="F584">
            <v>0.2</v>
          </cell>
          <cell r="G584">
            <v>137.5</v>
          </cell>
          <cell r="H584">
            <v>0.3</v>
          </cell>
          <cell r="I584">
            <v>126.4</v>
          </cell>
          <cell r="J584">
            <v>-1.2</v>
          </cell>
          <cell r="K584">
            <v>122.1</v>
          </cell>
          <cell r="L584">
            <v>-3.9</v>
          </cell>
          <cell r="M584">
            <v>1300</v>
          </cell>
          <cell r="N584">
            <v>254.5</v>
          </cell>
          <cell r="O584">
            <v>57.7</v>
          </cell>
          <cell r="P584">
            <v>30</v>
          </cell>
          <cell r="Q584" t="str">
            <v>-</v>
          </cell>
          <cell r="R584" t="str">
            <v>-</v>
          </cell>
          <cell r="S584">
            <v>0</v>
          </cell>
          <cell r="T584">
            <v>-15.58</v>
          </cell>
          <cell r="U584">
            <v>0.64</v>
          </cell>
          <cell r="V584">
            <v>0.64</v>
          </cell>
          <cell r="W584">
            <v>129.1</v>
          </cell>
          <cell r="X584">
            <v>-14.2</v>
          </cell>
          <cell r="Y584">
            <v>130.4</v>
          </cell>
          <cell r="Z584">
            <v>-3.6</v>
          </cell>
          <cell r="AA584">
            <v>303.2</v>
          </cell>
          <cell r="AB584">
            <v>-6</v>
          </cell>
          <cell r="AC584">
            <v>5.4</v>
          </cell>
          <cell r="AD584">
            <v>-98.5</v>
          </cell>
        </row>
        <row r="585">
          <cell r="B585" t="str">
            <v>製造業</v>
          </cell>
          <cell r="C585">
            <v>91.8</v>
          </cell>
          <cell r="D585">
            <v>-20.7</v>
          </cell>
          <cell r="E585">
            <v>93.7</v>
          </cell>
          <cell r="F585">
            <v>-18</v>
          </cell>
          <cell r="G585">
            <v>94.9</v>
          </cell>
          <cell r="H585">
            <v>-15.5</v>
          </cell>
          <cell r="I585">
            <v>88.6</v>
          </cell>
          <cell r="J585">
            <v>-15.5</v>
          </cell>
          <cell r="K585">
            <v>89.9</v>
          </cell>
          <cell r="L585">
            <v>-14.1</v>
          </cell>
          <cell r="M585">
            <v>47.1</v>
          </cell>
          <cell r="N585">
            <v>-56.7</v>
          </cell>
          <cell r="O585">
            <v>100.5</v>
          </cell>
          <cell r="P585">
            <v>17.399999999999999</v>
          </cell>
          <cell r="Q585" t="str">
            <v>-</v>
          </cell>
          <cell r="R585" t="str">
            <v>-</v>
          </cell>
          <cell r="S585">
            <v>2.08</v>
          </cell>
          <cell r="T585">
            <v>0.73</v>
          </cell>
          <cell r="U585">
            <v>2.6</v>
          </cell>
          <cell r="V585">
            <v>0.67</v>
          </cell>
          <cell r="W585">
            <v>86.4</v>
          </cell>
          <cell r="X585">
            <v>-23.6</v>
          </cell>
          <cell r="Y585">
            <v>88.1</v>
          </cell>
          <cell r="Z585">
            <v>-21.1</v>
          </cell>
          <cell r="AA585">
            <v>44.2</v>
          </cell>
          <cell r="AB585">
            <v>-77.8</v>
          </cell>
          <cell r="AC585">
            <v>43.8</v>
          </cell>
          <cell r="AD585">
            <v>-71.3</v>
          </cell>
        </row>
        <row r="586">
          <cell r="B586" t="str">
            <v>電気・ガス・熱供給・水道業</v>
          </cell>
          <cell r="C586">
            <v>77</v>
          </cell>
          <cell r="D586">
            <v>-14.3</v>
          </cell>
          <cell r="E586">
            <v>85.1</v>
          </cell>
          <cell r="F586">
            <v>-14.3</v>
          </cell>
          <cell r="G586">
            <v>85.3</v>
          </cell>
          <cell r="H586">
            <v>-13.3</v>
          </cell>
          <cell r="I586">
            <v>97.4</v>
          </cell>
          <cell r="J586">
            <v>-1.5</v>
          </cell>
          <cell r="K586">
            <v>97.8</v>
          </cell>
          <cell r="L586">
            <v>-1.1000000000000001</v>
          </cell>
          <cell r="M586">
            <v>0</v>
          </cell>
          <cell r="N586">
            <v>-100</v>
          </cell>
          <cell r="O586">
            <v>166.3</v>
          </cell>
          <cell r="P586">
            <v>-23.7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72.400000000000006</v>
          </cell>
          <cell r="X586">
            <v>-17.5</v>
          </cell>
          <cell r="Y586">
            <v>80.099999999999994</v>
          </cell>
          <cell r="Z586">
            <v>-17.5</v>
          </cell>
          <cell r="AA586">
            <v>15.1</v>
          </cell>
          <cell r="AB586">
            <v>-95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67.2</v>
          </cell>
          <cell r="D587">
            <v>-35.299999999999997</v>
          </cell>
          <cell r="E587">
            <v>68.7</v>
          </cell>
          <cell r="F587">
            <v>-34.4</v>
          </cell>
          <cell r="G587">
            <v>69.900000000000006</v>
          </cell>
          <cell r="H587">
            <v>-24.5</v>
          </cell>
          <cell r="I587">
            <v>67.2</v>
          </cell>
          <cell r="J587">
            <v>-27.8</v>
          </cell>
          <cell r="K587">
            <v>67.7</v>
          </cell>
          <cell r="L587">
            <v>-22.4</v>
          </cell>
          <cell r="M587">
            <v>30.8</v>
          </cell>
          <cell r="N587">
            <v>-94</v>
          </cell>
          <cell r="O587">
            <v>19.5</v>
          </cell>
          <cell r="P587">
            <v>30</v>
          </cell>
          <cell r="Q587" t="str">
            <v>-</v>
          </cell>
          <cell r="R587" t="str">
            <v>-</v>
          </cell>
          <cell r="S587">
            <v>0</v>
          </cell>
          <cell r="T587">
            <v>-19.079999999999998</v>
          </cell>
          <cell r="U587">
            <v>0</v>
          </cell>
          <cell r="V587">
            <v>0</v>
          </cell>
          <cell r="W587">
            <v>63.2</v>
          </cell>
          <cell r="X587">
            <v>-37.799999999999997</v>
          </cell>
          <cell r="Y587">
            <v>64.599999999999994</v>
          </cell>
          <cell r="Z587">
            <v>-36.9</v>
          </cell>
          <cell r="AA587">
            <v>17.5</v>
          </cell>
          <cell r="AB587">
            <v>-97.3</v>
          </cell>
          <cell r="AC587">
            <v>5.8</v>
          </cell>
          <cell r="AD587">
            <v>-75.599999999999994</v>
          </cell>
        </row>
        <row r="588">
          <cell r="B588" t="str">
            <v>運輸業，郵便業</v>
          </cell>
          <cell r="C588">
            <v>85.9</v>
          </cell>
          <cell r="D588">
            <v>-18.100000000000001</v>
          </cell>
          <cell r="E588">
            <v>88.2</v>
          </cell>
          <cell r="F588">
            <v>-17.899999999999999</v>
          </cell>
          <cell r="G588">
            <v>95</v>
          </cell>
          <cell r="H588">
            <v>-15.9</v>
          </cell>
          <cell r="I588">
            <v>62.9</v>
          </cell>
          <cell r="J588">
            <v>-40</v>
          </cell>
          <cell r="K588">
            <v>66</v>
          </cell>
          <cell r="L588">
            <v>-38.4</v>
          </cell>
          <cell r="M588">
            <v>0</v>
          </cell>
          <cell r="N588">
            <v>-100</v>
          </cell>
          <cell r="O588">
            <v>53.4</v>
          </cell>
          <cell r="P588">
            <v>-4.5999999999999996</v>
          </cell>
          <cell r="Q588" t="str">
            <v>-</v>
          </cell>
          <cell r="R588" t="str">
            <v>-</v>
          </cell>
          <cell r="S588">
            <v>0</v>
          </cell>
          <cell r="T588">
            <v>-1.61</v>
          </cell>
          <cell r="U588">
            <v>1.46</v>
          </cell>
          <cell r="V588">
            <v>1.04</v>
          </cell>
          <cell r="W588">
            <v>80.8</v>
          </cell>
          <cell r="X588">
            <v>-21.2</v>
          </cell>
          <cell r="Y588">
            <v>83</v>
          </cell>
          <cell r="Z588">
            <v>-21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105.8</v>
          </cell>
          <cell r="D589">
            <v>-10.4</v>
          </cell>
          <cell r="E589">
            <v>104.9</v>
          </cell>
          <cell r="F589">
            <v>-9.3000000000000007</v>
          </cell>
          <cell r="G589">
            <v>103.6</v>
          </cell>
          <cell r="H589">
            <v>-9</v>
          </cell>
          <cell r="I589">
            <v>92.4</v>
          </cell>
          <cell r="J589">
            <v>-11.4</v>
          </cell>
          <cell r="K589">
            <v>90.9</v>
          </cell>
          <cell r="L589">
            <v>-11</v>
          </cell>
          <cell r="M589">
            <v>186.7</v>
          </cell>
          <cell r="N589">
            <v>-24.3</v>
          </cell>
          <cell r="O589">
            <v>137.1</v>
          </cell>
          <cell r="P589">
            <v>30.4</v>
          </cell>
          <cell r="Q589" t="str">
            <v>-</v>
          </cell>
          <cell r="R589" t="str">
            <v>-</v>
          </cell>
          <cell r="S589">
            <v>5.03</v>
          </cell>
          <cell r="T589">
            <v>3.31</v>
          </cell>
          <cell r="U589">
            <v>1.41</v>
          </cell>
          <cell r="V589">
            <v>-1.27</v>
          </cell>
          <cell r="W589">
            <v>99.5</v>
          </cell>
          <cell r="X589">
            <v>-13.8</v>
          </cell>
          <cell r="Y589">
            <v>98.7</v>
          </cell>
          <cell r="Z589">
            <v>-12.7</v>
          </cell>
          <cell r="AA589">
            <v>199.6</v>
          </cell>
          <cell r="AB589">
            <v>-24.1</v>
          </cell>
          <cell r="AC589">
            <v>158.9</v>
          </cell>
          <cell r="AD589">
            <v>-39.6</v>
          </cell>
        </row>
        <row r="590">
          <cell r="B590" t="str">
            <v>金融業，保険業</v>
          </cell>
          <cell r="C590">
            <v>125.3</v>
          </cell>
          <cell r="D590">
            <v>17.3</v>
          </cell>
          <cell r="E590">
            <v>127.6</v>
          </cell>
          <cell r="F590">
            <v>17.399999999999999</v>
          </cell>
          <cell r="G590">
            <v>129.4</v>
          </cell>
          <cell r="H590">
            <v>19.7</v>
          </cell>
          <cell r="I590">
            <v>104.8</v>
          </cell>
          <cell r="J590">
            <v>41.4</v>
          </cell>
          <cell r="K590">
            <v>106.2</v>
          </cell>
          <cell r="L590">
            <v>45.1</v>
          </cell>
          <cell r="M590">
            <v>13.6</v>
          </cell>
          <cell r="N590">
            <v>-87</v>
          </cell>
          <cell r="O590">
            <v>250.3</v>
          </cell>
          <cell r="P590">
            <v>6.1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-2.1800000000000002</v>
          </cell>
          <cell r="W590">
            <v>117.9</v>
          </cell>
          <cell r="X590">
            <v>12.9</v>
          </cell>
          <cell r="Y590">
            <v>120</v>
          </cell>
          <cell r="Z590">
            <v>12.9</v>
          </cell>
          <cell r="AA590">
            <v>7.7</v>
          </cell>
          <cell r="AB590">
            <v>-94.9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135.4</v>
          </cell>
          <cell r="D591">
            <v>-21.3</v>
          </cell>
          <cell r="E591">
            <v>135.80000000000001</v>
          </cell>
          <cell r="F591">
            <v>-21.2</v>
          </cell>
          <cell r="G591">
            <v>137.30000000000001</v>
          </cell>
          <cell r="H591">
            <v>-19.100000000000001</v>
          </cell>
          <cell r="I591">
            <v>104.6</v>
          </cell>
          <cell r="J591">
            <v>-11.7</v>
          </cell>
          <cell r="K591">
            <v>106</v>
          </cell>
          <cell r="L591">
            <v>-6.7</v>
          </cell>
          <cell r="M591">
            <v>15.4</v>
          </cell>
          <cell r="N591">
            <v>-96.4</v>
          </cell>
          <cell r="O591">
            <v>96.7</v>
          </cell>
          <cell r="P591">
            <v>-7.2</v>
          </cell>
          <cell r="Q591" t="str">
            <v>-</v>
          </cell>
          <cell r="R591" t="str">
            <v>-</v>
          </cell>
          <cell r="S591">
            <v>7.26</v>
          </cell>
          <cell r="T591">
            <v>-5.9</v>
          </cell>
          <cell r="U591">
            <v>0.68</v>
          </cell>
          <cell r="V591">
            <v>0.68</v>
          </cell>
          <cell r="W591">
            <v>127.4</v>
          </cell>
          <cell r="X591">
            <v>-24.2</v>
          </cell>
          <cell r="Y591">
            <v>127.8</v>
          </cell>
          <cell r="Z591">
            <v>-24.2</v>
          </cell>
          <cell r="AA591">
            <v>86.4</v>
          </cell>
          <cell r="AB591">
            <v>-66.7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89.9</v>
          </cell>
          <cell r="D592">
            <v>1</v>
          </cell>
          <cell r="E592">
            <v>95.1</v>
          </cell>
          <cell r="F592">
            <v>0.2</v>
          </cell>
          <cell r="G592">
            <v>97.2</v>
          </cell>
          <cell r="H592">
            <v>1.5</v>
          </cell>
          <cell r="I592">
            <v>86.2</v>
          </cell>
          <cell r="J592">
            <v>1.5</v>
          </cell>
          <cell r="K592">
            <v>86.6</v>
          </cell>
          <cell r="L592">
            <v>2.7</v>
          </cell>
          <cell r="M592">
            <v>72</v>
          </cell>
          <cell r="N592">
            <v>-37.9</v>
          </cell>
          <cell r="O592">
            <v>76.099999999999994</v>
          </cell>
          <cell r="P592">
            <v>-33.1</v>
          </cell>
          <cell r="Q592" t="str">
            <v>-</v>
          </cell>
          <cell r="R592" t="str">
            <v>-</v>
          </cell>
          <cell r="S592">
            <v>0</v>
          </cell>
          <cell r="T592">
            <v>-4.67</v>
          </cell>
          <cell r="U592">
            <v>0.31</v>
          </cell>
          <cell r="V592">
            <v>-4.29</v>
          </cell>
          <cell r="W592">
            <v>84.6</v>
          </cell>
          <cell r="X592">
            <v>-2.8</v>
          </cell>
          <cell r="Y592">
            <v>89.5</v>
          </cell>
          <cell r="Z592">
            <v>-3.6</v>
          </cell>
          <cell r="AA592">
            <v>0.3</v>
          </cell>
          <cell r="AB592">
            <v>-99.5</v>
          </cell>
          <cell r="AC592">
            <v>4.4000000000000004</v>
          </cell>
          <cell r="AD592">
            <v>0</v>
          </cell>
        </row>
        <row r="593">
          <cell r="B593" t="str">
            <v>宿泊業，飲食サービス業</v>
          </cell>
          <cell r="C593">
            <v>100.8</v>
          </cell>
          <cell r="D593">
            <v>-15.4</v>
          </cell>
          <cell r="E593">
            <v>101.5</v>
          </cell>
          <cell r="F593">
            <v>-14.8</v>
          </cell>
          <cell r="G593">
            <v>102.1</v>
          </cell>
          <cell r="H593">
            <v>-14.8</v>
          </cell>
          <cell r="I593">
            <v>100.9</v>
          </cell>
          <cell r="J593">
            <v>-14.6</v>
          </cell>
          <cell r="K593">
            <v>100.3</v>
          </cell>
          <cell r="L593">
            <v>-13.2</v>
          </cell>
          <cell r="M593">
            <v>128.6</v>
          </cell>
          <cell r="N593">
            <v>-45.4</v>
          </cell>
          <cell r="O593">
            <v>121.1</v>
          </cell>
          <cell r="P593">
            <v>34.4</v>
          </cell>
          <cell r="Q593" t="str">
            <v>-</v>
          </cell>
          <cell r="R593" t="str">
            <v>-</v>
          </cell>
          <cell r="S593">
            <v>4.13</v>
          </cell>
          <cell r="T593">
            <v>0.31</v>
          </cell>
          <cell r="U593">
            <v>0.65</v>
          </cell>
          <cell r="V593">
            <v>-4.5599999999999996</v>
          </cell>
          <cell r="W593">
            <v>94.8</v>
          </cell>
          <cell r="X593">
            <v>-18.600000000000001</v>
          </cell>
          <cell r="Y593">
            <v>95.5</v>
          </cell>
          <cell r="Z593">
            <v>-18</v>
          </cell>
          <cell r="AA593">
            <v>69.099999999999994</v>
          </cell>
          <cell r="AB593">
            <v>-21.7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126.3</v>
          </cell>
          <cell r="D594">
            <v>28.4</v>
          </cell>
          <cell r="E594">
            <v>126.7</v>
          </cell>
          <cell r="F594">
            <v>30.9</v>
          </cell>
          <cell r="G594">
            <v>124.5</v>
          </cell>
          <cell r="H594">
            <v>31.7</v>
          </cell>
          <cell r="I594">
            <v>115.2</v>
          </cell>
          <cell r="J594">
            <v>9.6</v>
          </cell>
          <cell r="K594">
            <v>109.9</v>
          </cell>
          <cell r="L594">
            <v>9.1999999999999993</v>
          </cell>
          <cell r="M594">
            <v>625</v>
          </cell>
          <cell r="N594">
            <v>16.3</v>
          </cell>
          <cell r="O594">
            <v>45.3</v>
          </cell>
          <cell r="P594">
            <v>-34.1</v>
          </cell>
          <cell r="Q594" t="str">
            <v>-</v>
          </cell>
          <cell r="R594" t="str">
            <v>-</v>
          </cell>
          <cell r="S594">
            <v>4.5599999999999996</v>
          </cell>
          <cell r="T594">
            <v>-5.26</v>
          </cell>
          <cell r="U594">
            <v>1.06</v>
          </cell>
          <cell r="V594">
            <v>-4.33</v>
          </cell>
          <cell r="W594">
            <v>118.8</v>
          </cell>
          <cell r="X594">
            <v>23.5</v>
          </cell>
          <cell r="Y594">
            <v>119.2</v>
          </cell>
          <cell r="Z594">
            <v>26</v>
          </cell>
          <cell r="AA594">
            <v>191.7</v>
          </cell>
          <cell r="AB594">
            <v>16.5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83.3</v>
          </cell>
          <cell r="D595">
            <v>2.2999999999999998</v>
          </cell>
          <cell r="E595">
            <v>86</v>
          </cell>
          <cell r="F595">
            <v>3.1</v>
          </cell>
          <cell r="G595">
            <v>86.1</v>
          </cell>
          <cell r="H595">
            <v>3.1</v>
          </cell>
          <cell r="I595">
            <v>83.4</v>
          </cell>
          <cell r="J595">
            <v>-10.6</v>
          </cell>
          <cell r="K595">
            <v>83.5</v>
          </cell>
          <cell r="L595">
            <v>-10.7</v>
          </cell>
          <cell r="M595">
            <v>50</v>
          </cell>
          <cell r="N595">
            <v>0</v>
          </cell>
          <cell r="O595">
            <v>96.2</v>
          </cell>
          <cell r="P595">
            <v>-10.9</v>
          </cell>
          <cell r="Q595" t="str">
            <v>-</v>
          </cell>
          <cell r="R595" t="str">
            <v>-</v>
          </cell>
          <cell r="S595">
            <v>0.31</v>
          </cell>
          <cell r="T595">
            <v>-7.29</v>
          </cell>
          <cell r="U595">
            <v>4.29</v>
          </cell>
          <cell r="V595">
            <v>4.03</v>
          </cell>
          <cell r="W595">
            <v>78.400000000000006</v>
          </cell>
          <cell r="X595">
            <v>-1.5</v>
          </cell>
          <cell r="Y595">
            <v>80.900000000000006</v>
          </cell>
          <cell r="Z595">
            <v>-0.7</v>
          </cell>
          <cell r="AA595">
            <v>52.5</v>
          </cell>
          <cell r="AB595">
            <v>-13.1</v>
          </cell>
          <cell r="AC595">
            <v>0</v>
          </cell>
          <cell r="AD595">
            <v>-100</v>
          </cell>
        </row>
        <row r="596">
          <cell r="B596" t="str">
            <v>医療，福祉</v>
          </cell>
          <cell r="C596">
            <v>94.2</v>
          </cell>
          <cell r="D596">
            <v>-4.5999999999999996</v>
          </cell>
          <cell r="E596">
            <v>100.4</v>
          </cell>
          <cell r="F596">
            <v>-3.6</v>
          </cell>
          <cell r="G596">
            <v>99.6</v>
          </cell>
          <cell r="H596">
            <v>6.4</v>
          </cell>
          <cell r="I596">
            <v>98.3</v>
          </cell>
          <cell r="J596">
            <v>-5.9</v>
          </cell>
          <cell r="K596">
            <v>98.2</v>
          </cell>
          <cell r="L596">
            <v>-5.5</v>
          </cell>
          <cell r="M596">
            <v>100</v>
          </cell>
          <cell r="N596">
            <v>-27.8</v>
          </cell>
          <cell r="O596">
            <v>92.5</v>
          </cell>
          <cell r="P596">
            <v>1</v>
          </cell>
          <cell r="Q596" t="str">
            <v>-</v>
          </cell>
          <cell r="R596" t="str">
            <v>-</v>
          </cell>
          <cell r="S596">
            <v>2.69</v>
          </cell>
          <cell r="T596">
            <v>1.55</v>
          </cell>
          <cell r="U596">
            <v>3.23</v>
          </cell>
          <cell r="V596">
            <v>2.54</v>
          </cell>
          <cell r="W596">
            <v>88.6</v>
          </cell>
          <cell r="X596">
            <v>-8.1999999999999993</v>
          </cell>
          <cell r="Y596">
            <v>94.4</v>
          </cell>
          <cell r="Z596">
            <v>-7.3</v>
          </cell>
          <cell r="AA596">
            <v>142.80000000000001</v>
          </cell>
          <cell r="AB596">
            <v>-78.599999999999994</v>
          </cell>
          <cell r="AC596">
            <v>1.7</v>
          </cell>
          <cell r="AD596">
            <v>-91.1</v>
          </cell>
        </row>
        <row r="597">
          <cell r="B597" t="str">
            <v>複合サービス事業</v>
          </cell>
          <cell r="C597">
            <v>93.6</v>
          </cell>
          <cell r="D597">
            <v>-18.8</v>
          </cell>
          <cell r="E597">
            <v>99.9</v>
          </cell>
          <cell r="F597">
            <v>-18.8</v>
          </cell>
          <cell r="G597">
            <v>102.7</v>
          </cell>
          <cell r="H597">
            <v>-18.5</v>
          </cell>
          <cell r="I597">
            <v>98.2</v>
          </cell>
          <cell r="J597">
            <v>-3.4</v>
          </cell>
          <cell r="K597">
            <v>100.8</v>
          </cell>
          <cell r="L597">
            <v>-3.3</v>
          </cell>
          <cell r="M597">
            <v>3.2</v>
          </cell>
          <cell r="N597">
            <v>-67</v>
          </cell>
          <cell r="O597">
            <v>132.19999999999999</v>
          </cell>
          <cell r="P597">
            <v>-29</v>
          </cell>
          <cell r="Q597" t="str">
            <v>-</v>
          </cell>
          <cell r="R597" t="str">
            <v>-</v>
          </cell>
          <cell r="S597">
            <v>0</v>
          </cell>
          <cell r="T597">
            <v>-2.42</v>
          </cell>
          <cell r="U597">
            <v>0</v>
          </cell>
          <cell r="V597">
            <v>0</v>
          </cell>
          <cell r="W597">
            <v>88.1</v>
          </cell>
          <cell r="X597">
            <v>-21.8</v>
          </cell>
          <cell r="Y597">
            <v>94</v>
          </cell>
          <cell r="Z597">
            <v>-21.8</v>
          </cell>
          <cell r="AA597">
            <v>7.8</v>
          </cell>
          <cell r="AB597">
            <v>-63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102.3</v>
          </cell>
          <cell r="D598">
            <v>10.4</v>
          </cell>
          <cell r="E598">
            <v>105.3</v>
          </cell>
          <cell r="F598">
            <v>10.1</v>
          </cell>
          <cell r="G598">
            <v>106.8</v>
          </cell>
          <cell r="H598">
            <v>12.4</v>
          </cell>
          <cell r="I598">
            <v>98</v>
          </cell>
          <cell r="J598">
            <v>7.7</v>
          </cell>
          <cell r="K598">
            <v>98.9</v>
          </cell>
          <cell r="L598">
            <v>9.1999999999999993</v>
          </cell>
          <cell r="M598">
            <v>71</v>
          </cell>
          <cell r="N598">
            <v>-31.2</v>
          </cell>
          <cell r="O598">
            <v>103.3</v>
          </cell>
          <cell r="P598">
            <v>-1.1000000000000001</v>
          </cell>
          <cell r="Q598" t="str">
            <v>-</v>
          </cell>
          <cell r="R598" t="str">
            <v>-</v>
          </cell>
          <cell r="S598">
            <v>3.12</v>
          </cell>
          <cell r="T598">
            <v>0.3</v>
          </cell>
          <cell r="U598">
            <v>9.01</v>
          </cell>
          <cell r="V598">
            <v>1.42</v>
          </cell>
          <cell r="W598">
            <v>96.2</v>
          </cell>
          <cell r="X598">
            <v>6.2</v>
          </cell>
          <cell r="Y598">
            <v>99.1</v>
          </cell>
          <cell r="Z598">
            <v>6</v>
          </cell>
          <cell r="AA598">
            <v>64.3</v>
          </cell>
          <cell r="AB598">
            <v>-42.9</v>
          </cell>
          <cell r="AC598">
            <v>9.5</v>
          </cell>
          <cell r="AD598">
            <v>295.8</v>
          </cell>
        </row>
        <row r="599">
          <cell r="B599" t="str">
            <v>食料品・たばこ</v>
          </cell>
          <cell r="C599">
            <v>83.9</v>
          </cell>
          <cell r="D599">
            <v>-25.7</v>
          </cell>
          <cell r="E599">
            <v>85.6</v>
          </cell>
          <cell r="F599">
            <v>-22</v>
          </cell>
          <cell r="G599">
            <v>87.4</v>
          </cell>
          <cell r="H599">
            <v>-19.5</v>
          </cell>
          <cell r="I599">
            <v>80.099999999999994</v>
          </cell>
          <cell r="J599">
            <v>-19.3</v>
          </cell>
          <cell r="K599">
            <v>82.1</v>
          </cell>
          <cell r="L599">
            <v>-18.5</v>
          </cell>
          <cell r="M599">
            <v>32.6</v>
          </cell>
          <cell r="N599">
            <v>-50</v>
          </cell>
          <cell r="O599">
            <v>106.9</v>
          </cell>
          <cell r="P599">
            <v>7.7</v>
          </cell>
          <cell r="Q599" t="str">
            <v>-</v>
          </cell>
          <cell r="R599" t="str">
            <v>-</v>
          </cell>
          <cell r="S599">
            <v>2.63</v>
          </cell>
          <cell r="T599">
            <v>1.99</v>
          </cell>
          <cell r="U599">
            <v>3.56</v>
          </cell>
          <cell r="V599">
            <v>2.13</v>
          </cell>
          <cell r="W599">
            <v>78.900000000000006</v>
          </cell>
          <cell r="X599">
            <v>-28.5</v>
          </cell>
          <cell r="Y599">
            <v>80.5</v>
          </cell>
          <cell r="Z599">
            <v>-24.9</v>
          </cell>
          <cell r="AA599">
            <v>24.7</v>
          </cell>
          <cell r="AB599">
            <v>-83.6</v>
          </cell>
          <cell r="AC599">
            <v>25.6</v>
          </cell>
          <cell r="AD599">
            <v>-80.2</v>
          </cell>
        </row>
        <row r="600">
          <cell r="B600" t="str">
            <v>繊維工業</v>
          </cell>
          <cell r="C600">
            <v>112.3</v>
          </cell>
          <cell r="D600">
            <v>82</v>
          </cell>
          <cell r="E600">
            <v>114.8</v>
          </cell>
          <cell r="F600">
            <v>74.2</v>
          </cell>
          <cell r="G600">
            <v>112.5</v>
          </cell>
          <cell r="H600">
            <v>69.7</v>
          </cell>
          <cell r="I600">
            <v>107.5</v>
          </cell>
          <cell r="J600">
            <v>80.400000000000006</v>
          </cell>
          <cell r="K600">
            <v>105.4</v>
          </cell>
          <cell r="L600">
            <v>76</v>
          </cell>
          <cell r="M600">
            <v>520</v>
          </cell>
          <cell r="N600">
            <v>0</v>
          </cell>
          <cell r="O600">
            <v>62.9</v>
          </cell>
          <cell r="P600">
            <v>253.4</v>
          </cell>
          <cell r="Q600" t="str">
            <v>-</v>
          </cell>
          <cell r="R600" t="str">
            <v>-</v>
          </cell>
          <cell r="S600">
            <v>2.56</v>
          </cell>
          <cell r="T600">
            <v>-8.0299999999999994</v>
          </cell>
          <cell r="U600">
            <v>0</v>
          </cell>
          <cell r="V600">
            <v>-7.06</v>
          </cell>
          <cell r="W600">
            <v>105.6</v>
          </cell>
          <cell r="X600">
            <v>75.099999999999994</v>
          </cell>
          <cell r="Y600">
            <v>108</v>
          </cell>
          <cell r="Z600">
            <v>67.7</v>
          </cell>
          <cell r="AA600">
            <v>456.8</v>
          </cell>
          <cell r="AB600">
            <v>0</v>
          </cell>
          <cell r="AC600">
            <v>50.6</v>
          </cell>
          <cell r="AD600">
            <v>0</v>
          </cell>
        </row>
        <row r="601">
          <cell r="B601" t="str">
            <v>木材・木製品</v>
          </cell>
          <cell r="C601">
            <v>183.3</v>
          </cell>
          <cell r="D601">
            <v>-5.8</v>
          </cell>
          <cell r="E601">
            <v>189.3</v>
          </cell>
          <cell r="F601">
            <v>-4.7</v>
          </cell>
          <cell r="G601">
            <v>191.5</v>
          </cell>
          <cell r="H601">
            <v>-5.6</v>
          </cell>
          <cell r="I601">
            <v>170.7</v>
          </cell>
          <cell r="J601">
            <v>-1.2</v>
          </cell>
          <cell r="K601">
            <v>168.8</v>
          </cell>
          <cell r="L601">
            <v>-3.7</v>
          </cell>
          <cell r="M601">
            <v>281.8</v>
          </cell>
          <cell r="N601">
            <v>1448.4</v>
          </cell>
          <cell r="O601">
            <v>266.5</v>
          </cell>
          <cell r="P601">
            <v>220.7</v>
          </cell>
          <cell r="Q601" t="str">
            <v>-</v>
          </cell>
          <cell r="R601" t="str">
            <v>-</v>
          </cell>
          <cell r="S601">
            <v>1.1200000000000001</v>
          </cell>
          <cell r="T601">
            <v>-9.93</v>
          </cell>
          <cell r="U601">
            <v>0</v>
          </cell>
          <cell r="V601">
            <v>-2.76</v>
          </cell>
          <cell r="W601">
            <v>172.4</v>
          </cell>
          <cell r="X601">
            <v>-9.4</v>
          </cell>
          <cell r="Y601">
            <v>178.1</v>
          </cell>
          <cell r="Z601">
            <v>-8.1999999999999993</v>
          </cell>
          <cell r="AA601">
            <v>83.3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67.599999999999994</v>
          </cell>
          <cell r="D603">
            <v>1</v>
          </cell>
          <cell r="E603">
            <v>82.2</v>
          </cell>
          <cell r="F603">
            <v>1</v>
          </cell>
          <cell r="G603">
            <v>82.1</v>
          </cell>
          <cell r="H603">
            <v>1.1000000000000001</v>
          </cell>
          <cell r="I603">
            <v>98.6</v>
          </cell>
          <cell r="J603">
            <v>-3</v>
          </cell>
          <cell r="K603">
            <v>99</v>
          </cell>
          <cell r="L603">
            <v>-2.8</v>
          </cell>
          <cell r="M603">
            <v>10.7</v>
          </cell>
          <cell r="N603">
            <v>-40.200000000000003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63.6</v>
          </cell>
          <cell r="X603">
            <v>-2.8</v>
          </cell>
          <cell r="Y603">
            <v>77.3</v>
          </cell>
          <cell r="Z603">
            <v>-2.9</v>
          </cell>
          <cell r="AA603">
            <v>33.700000000000003</v>
          </cell>
          <cell r="AB603">
            <v>-31.5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85</v>
          </cell>
          <cell r="D604">
            <v>3.7</v>
          </cell>
          <cell r="E604">
            <v>99</v>
          </cell>
          <cell r="F604">
            <v>3.7</v>
          </cell>
          <cell r="G604">
            <v>101.7</v>
          </cell>
          <cell r="H604">
            <v>4</v>
          </cell>
          <cell r="I604">
            <v>86.4</v>
          </cell>
          <cell r="J604">
            <v>6.7</v>
          </cell>
          <cell r="K604">
            <v>88.6</v>
          </cell>
          <cell r="L604">
            <v>7</v>
          </cell>
          <cell r="M604">
            <v>0</v>
          </cell>
          <cell r="N604">
            <v>-100</v>
          </cell>
          <cell r="O604">
            <v>150</v>
          </cell>
          <cell r="P604">
            <v>-15.1</v>
          </cell>
          <cell r="Q604" t="str">
            <v>-</v>
          </cell>
          <cell r="R604" t="str">
            <v>-</v>
          </cell>
          <cell r="S604">
            <v>0</v>
          </cell>
          <cell r="T604">
            <v>-1.92</v>
          </cell>
          <cell r="U604">
            <v>0</v>
          </cell>
          <cell r="V604">
            <v>0</v>
          </cell>
          <cell r="W604">
            <v>80</v>
          </cell>
          <cell r="X604">
            <v>-0.2</v>
          </cell>
          <cell r="Y604">
            <v>93.1</v>
          </cell>
          <cell r="Z604">
            <v>-0.3</v>
          </cell>
          <cell r="AA604">
            <v>2.1</v>
          </cell>
          <cell r="AB604">
            <v>-80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112.7</v>
          </cell>
          <cell r="D605">
            <v>92</v>
          </cell>
          <cell r="E605">
            <v>98.6</v>
          </cell>
          <cell r="F605">
            <v>54.8</v>
          </cell>
          <cell r="G605">
            <v>100.5</v>
          </cell>
          <cell r="H605">
            <v>58</v>
          </cell>
          <cell r="I605">
            <v>69.7</v>
          </cell>
          <cell r="J605">
            <v>-0.3</v>
          </cell>
          <cell r="K605">
            <v>70.099999999999994</v>
          </cell>
          <cell r="L605">
            <v>1.4</v>
          </cell>
          <cell r="M605">
            <v>0</v>
          </cell>
          <cell r="N605">
            <v>-100</v>
          </cell>
          <cell r="O605">
            <v>95.9</v>
          </cell>
          <cell r="P605">
            <v>27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14.29</v>
          </cell>
          <cell r="V605">
            <v>14.29</v>
          </cell>
          <cell r="W605">
            <v>106</v>
          </cell>
          <cell r="X605">
            <v>84.7</v>
          </cell>
          <cell r="Y605">
            <v>92.8</v>
          </cell>
          <cell r="Z605">
            <v>49</v>
          </cell>
          <cell r="AA605">
            <v>33.6</v>
          </cell>
          <cell r="AB605">
            <v>-39.200000000000003</v>
          </cell>
          <cell r="AC605">
            <v>46.3</v>
          </cell>
          <cell r="AD605">
            <v>0</v>
          </cell>
        </row>
        <row r="606">
          <cell r="B606" t="str">
            <v>プラスチック製品</v>
          </cell>
          <cell r="C606">
            <v>110</v>
          </cell>
          <cell r="D606">
            <v>-31.6</v>
          </cell>
          <cell r="E606">
            <v>117.1</v>
          </cell>
          <cell r="F606">
            <v>-31.6</v>
          </cell>
          <cell r="G606">
            <v>117.8</v>
          </cell>
          <cell r="H606">
            <v>-26.6</v>
          </cell>
          <cell r="I606">
            <v>140.30000000000001</v>
          </cell>
          <cell r="J606">
            <v>-19.600000000000001</v>
          </cell>
          <cell r="K606">
            <v>141.19999999999999</v>
          </cell>
          <cell r="L606">
            <v>-16.3</v>
          </cell>
          <cell r="M606">
            <v>0</v>
          </cell>
          <cell r="N606">
            <v>-100</v>
          </cell>
          <cell r="O606">
            <v>735.8</v>
          </cell>
          <cell r="P606">
            <v>898.4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103.5</v>
          </cell>
          <cell r="X606">
            <v>-34.200000000000003</v>
          </cell>
          <cell r="Y606">
            <v>110.2</v>
          </cell>
          <cell r="Z606">
            <v>-34.200000000000003</v>
          </cell>
          <cell r="AA606">
            <v>9.6</v>
          </cell>
          <cell r="AB606">
            <v>-99.4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115.7</v>
          </cell>
          <cell r="D607">
            <v>-7.4</v>
          </cell>
          <cell r="E607">
            <v>113.4</v>
          </cell>
          <cell r="F607">
            <v>-12.5</v>
          </cell>
          <cell r="G607">
            <v>111</v>
          </cell>
          <cell r="H607">
            <v>-14.1</v>
          </cell>
          <cell r="I607">
            <v>107.1</v>
          </cell>
          <cell r="J607">
            <v>-12.6</v>
          </cell>
          <cell r="K607">
            <v>104.7</v>
          </cell>
          <cell r="L607">
            <v>-14.3</v>
          </cell>
          <cell r="M607">
            <v>385.7</v>
          </cell>
          <cell r="N607">
            <v>169.9</v>
          </cell>
          <cell r="O607">
            <v>41.4</v>
          </cell>
          <cell r="P607">
            <v>-27.5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108.8</v>
          </cell>
          <cell r="X607">
            <v>-11</v>
          </cell>
          <cell r="Y607">
            <v>106.7</v>
          </cell>
          <cell r="Z607">
            <v>-15.8</v>
          </cell>
          <cell r="AA607">
            <v>386</v>
          </cell>
          <cell r="AB607">
            <v>148.1</v>
          </cell>
          <cell r="AC607">
            <v>69.599999999999994</v>
          </cell>
          <cell r="AD607">
            <v>78.900000000000006</v>
          </cell>
        </row>
        <row r="608">
          <cell r="B608" t="str">
            <v>窯業・土石製品</v>
          </cell>
          <cell r="C608">
            <v>102.3</v>
          </cell>
          <cell r="D608">
            <v>24.2</v>
          </cell>
          <cell r="E608">
            <v>93.8</v>
          </cell>
          <cell r="F608">
            <v>13.1</v>
          </cell>
          <cell r="G608">
            <v>95.6</v>
          </cell>
          <cell r="H608">
            <v>27.3</v>
          </cell>
          <cell r="I608">
            <v>84.7</v>
          </cell>
          <cell r="J608">
            <v>21.7</v>
          </cell>
          <cell r="K608">
            <v>85.8</v>
          </cell>
          <cell r="L608">
            <v>32.200000000000003</v>
          </cell>
          <cell r="M608">
            <v>43.3</v>
          </cell>
          <cell r="N608">
            <v>-82.7</v>
          </cell>
          <cell r="O608">
            <v>21.5</v>
          </cell>
          <cell r="P608">
            <v>-61.7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-0.8</v>
          </cell>
          <cell r="W608">
            <v>96.2</v>
          </cell>
          <cell r="X608">
            <v>19.5</v>
          </cell>
          <cell r="Y608">
            <v>88.2</v>
          </cell>
          <cell r="Z608">
            <v>8.9</v>
          </cell>
          <cell r="AA608">
            <v>39.4</v>
          </cell>
          <cell r="AB608">
            <v>-87.6</v>
          </cell>
          <cell r="AC608">
            <v>255.3</v>
          </cell>
          <cell r="AD608">
            <v>486.9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115.9</v>
          </cell>
          <cell r="D611">
            <v>-5.9</v>
          </cell>
          <cell r="E611">
            <v>118.9</v>
          </cell>
          <cell r="F611">
            <v>-6</v>
          </cell>
          <cell r="G611">
            <v>115.7</v>
          </cell>
          <cell r="H611">
            <v>1.7</v>
          </cell>
          <cell r="I611">
            <v>113.5</v>
          </cell>
          <cell r="J611">
            <v>-12.4</v>
          </cell>
          <cell r="K611">
            <v>109.5</v>
          </cell>
          <cell r="L611">
            <v>-6.6</v>
          </cell>
          <cell r="M611">
            <v>1500</v>
          </cell>
          <cell r="N611">
            <v>-66.7</v>
          </cell>
          <cell r="O611">
            <v>634.29999999999995</v>
          </cell>
          <cell r="P611">
            <v>0.5</v>
          </cell>
          <cell r="Q611" t="str">
            <v>-</v>
          </cell>
          <cell r="R611" t="str">
            <v>-</v>
          </cell>
          <cell r="S611">
            <v>2.97</v>
          </cell>
          <cell r="T611">
            <v>1.44</v>
          </cell>
          <cell r="U611">
            <v>1.1399999999999999</v>
          </cell>
          <cell r="V611">
            <v>-1.92</v>
          </cell>
          <cell r="W611">
            <v>109</v>
          </cell>
          <cell r="X611">
            <v>-9.5</v>
          </cell>
          <cell r="Y611">
            <v>111.9</v>
          </cell>
          <cell r="Z611">
            <v>-9.5</v>
          </cell>
          <cell r="AA611">
            <v>315.89999999999998</v>
          </cell>
          <cell r="AB611">
            <v>-65.400000000000006</v>
          </cell>
          <cell r="AC611">
            <v>0.9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87.2</v>
          </cell>
          <cell r="D614">
            <v>-26.4</v>
          </cell>
          <cell r="E614">
            <v>95.2</v>
          </cell>
          <cell r="F614">
            <v>-7.9</v>
          </cell>
          <cell r="G614">
            <v>94.6</v>
          </cell>
          <cell r="H614">
            <v>-8.5</v>
          </cell>
          <cell r="I614">
            <v>86.8</v>
          </cell>
          <cell r="J614">
            <v>31.1</v>
          </cell>
          <cell r="K614">
            <v>86.3</v>
          </cell>
          <cell r="L614">
            <v>30.4</v>
          </cell>
          <cell r="M614">
            <v>0</v>
          </cell>
          <cell r="N614">
            <v>0</v>
          </cell>
          <cell r="O614">
            <v>37.9</v>
          </cell>
          <cell r="P614">
            <v>213.2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82</v>
          </cell>
          <cell r="X614">
            <v>-29.1</v>
          </cell>
          <cell r="Y614">
            <v>89.6</v>
          </cell>
          <cell r="Z614">
            <v>-11.4</v>
          </cell>
          <cell r="AA614">
            <v>0</v>
          </cell>
          <cell r="AB614">
            <v>0</v>
          </cell>
          <cell r="AC614">
            <v>0</v>
          </cell>
          <cell r="AD614">
            <v>-100</v>
          </cell>
        </row>
        <row r="615">
          <cell r="B615" t="str">
            <v>電子・デバイス</v>
          </cell>
          <cell r="C615">
            <v>76.599999999999994</v>
          </cell>
          <cell r="D615">
            <v>-14.3</v>
          </cell>
          <cell r="E615">
            <v>78.5</v>
          </cell>
          <cell r="F615">
            <v>-14.6</v>
          </cell>
          <cell r="G615">
            <v>79.599999999999994</v>
          </cell>
          <cell r="H615">
            <v>-14</v>
          </cell>
          <cell r="I615">
            <v>79.5</v>
          </cell>
          <cell r="J615">
            <v>-15.2</v>
          </cell>
          <cell r="K615">
            <v>80.5</v>
          </cell>
          <cell r="L615">
            <v>-14.7</v>
          </cell>
          <cell r="M615">
            <v>0</v>
          </cell>
          <cell r="N615">
            <v>-100</v>
          </cell>
          <cell r="O615">
            <v>220.4</v>
          </cell>
          <cell r="P615">
            <v>61.3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3.76</v>
          </cell>
          <cell r="V615">
            <v>2.2000000000000002</v>
          </cell>
          <cell r="W615">
            <v>72.099999999999994</v>
          </cell>
          <cell r="X615">
            <v>-17.5</v>
          </cell>
          <cell r="Y615">
            <v>73.8</v>
          </cell>
          <cell r="Z615">
            <v>-17.8</v>
          </cell>
          <cell r="AA615">
            <v>2.5</v>
          </cell>
          <cell r="AB615">
            <v>-94.7</v>
          </cell>
          <cell r="AC615">
            <v>2.6</v>
          </cell>
          <cell r="AD615">
            <v>0</v>
          </cell>
        </row>
        <row r="616">
          <cell r="B616" t="str">
            <v>電気機械器具</v>
          </cell>
          <cell r="C616">
            <v>94.5</v>
          </cell>
          <cell r="D616">
            <v>12.2</v>
          </cell>
          <cell r="E616">
            <v>94.7</v>
          </cell>
          <cell r="F616">
            <v>12.2</v>
          </cell>
          <cell r="G616">
            <v>94.9</v>
          </cell>
          <cell r="H616">
            <v>14.2</v>
          </cell>
          <cell r="I616">
            <v>85.7</v>
          </cell>
          <cell r="J616">
            <v>3.8</v>
          </cell>
          <cell r="K616">
            <v>85.9</v>
          </cell>
          <cell r="L616">
            <v>5.3</v>
          </cell>
          <cell r="M616">
            <v>0</v>
          </cell>
          <cell r="N616">
            <v>-100</v>
          </cell>
          <cell r="O616">
            <v>5.2</v>
          </cell>
          <cell r="P616">
            <v>-20</v>
          </cell>
          <cell r="Q616" t="str">
            <v>-</v>
          </cell>
          <cell r="R616" t="str">
            <v>-</v>
          </cell>
          <cell r="S616">
            <v>0</v>
          </cell>
          <cell r="T616">
            <v>-2.17</v>
          </cell>
          <cell r="U616">
            <v>0</v>
          </cell>
          <cell r="V616">
            <v>-2.17</v>
          </cell>
          <cell r="W616">
            <v>88.9</v>
          </cell>
          <cell r="X616">
            <v>8</v>
          </cell>
          <cell r="Y616">
            <v>89.1</v>
          </cell>
          <cell r="Z616">
            <v>8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>
            <v>112.5</v>
          </cell>
          <cell r="D617">
            <v>7.9</v>
          </cell>
          <cell r="E617">
            <v>127.4</v>
          </cell>
          <cell r="F617">
            <v>7.9</v>
          </cell>
          <cell r="G617">
            <v>124.6</v>
          </cell>
          <cell r="H617">
            <v>18.2</v>
          </cell>
          <cell r="I617">
            <v>127.7</v>
          </cell>
          <cell r="J617">
            <v>8.8000000000000007</v>
          </cell>
          <cell r="K617">
            <v>126.3</v>
          </cell>
          <cell r="L617">
            <v>14.2</v>
          </cell>
          <cell r="M617">
            <v>217.6</v>
          </cell>
          <cell r="N617">
            <v>-59.3</v>
          </cell>
          <cell r="O617">
            <v>24.1</v>
          </cell>
          <cell r="P617">
            <v>-36.4</v>
          </cell>
          <cell r="Q617" t="str">
            <v>-</v>
          </cell>
          <cell r="R617" t="str">
            <v>-</v>
          </cell>
          <cell r="S617">
            <v>0</v>
          </cell>
          <cell r="T617">
            <v>0</v>
          </cell>
          <cell r="U617">
            <v>0</v>
          </cell>
          <cell r="V617">
            <v>-9.09</v>
          </cell>
          <cell r="W617">
            <v>105.8</v>
          </cell>
          <cell r="X617">
            <v>3.7</v>
          </cell>
          <cell r="Y617">
            <v>119.8</v>
          </cell>
          <cell r="Z617">
            <v>3.8</v>
          </cell>
          <cell r="AA617">
            <v>316.7</v>
          </cell>
          <cell r="AB617">
            <v>-73</v>
          </cell>
          <cell r="AC617">
            <v>0</v>
          </cell>
          <cell r="AD617">
            <v>0</v>
          </cell>
        </row>
        <row r="618">
          <cell r="B618" t="str">
            <v>輸送用機械器具</v>
          </cell>
          <cell r="C618">
            <v>96.6</v>
          </cell>
          <cell r="D618">
            <v>6.5</v>
          </cell>
          <cell r="E618">
            <v>100.6</v>
          </cell>
          <cell r="F618">
            <v>6.6</v>
          </cell>
          <cell r="G618">
            <v>102.5</v>
          </cell>
          <cell r="H618">
            <v>6.5</v>
          </cell>
          <cell r="I618">
            <v>99.3</v>
          </cell>
          <cell r="J618">
            <v>15.3</v>
          </cell>
          <cell r="K618">
            <v>101.3</v>
          </cell>
          <cell r="L618">
            <v>15.4</v>
          </cell>
          <cell r="M618">
            <v>0</v>
          </cell>
          <cell r="N618">
            <v>0</v>
          </cell>
          <cell r="O618">
            <v>37.299999999999997</v>
          </cell>
          <cell r="P618">
            <v>61.5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90.9</v>
          </cell>
          <cell r="X618">
            <v>2.5</v>
          </cell>
          <cell r="Y618">
            <v>94.6</v>
          </cell>
          <cell r="Z618">
            <v>2.5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110.6</v>
          </cell>
          <cell r="D619">
            <v>14.5</v>
          </cell>
          <cell r="E619">
            <v>112.9</v>
          </cell>
          <cell r="F619">
            <v>14.5</v>
          </cell>
          <cell r="G619">
            <v>115.4</v>
          </cell>
          <cell r="H619">
            <v>14.8</v>
          </cell>
          <cell r="I619">
            <v>88.5</v>
          </cell>
          <cell r="J619">
            <v>36.200000000000003</v>
          </cell>
          <cell r="K619">
            <v>89.9</v>
          </cell>
          <cell r="L619">
            <v>36.200000000000003</v>
          </cell>
          <cell r="M619">
            <v>0</v>
          </cell>
          <cell r="N619">
            <v>0</v>
          </cell>
          <cell r="O619">
            <v>36</v>
          </cell>
          <cell r="P619">
            <v>-61.4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-2.78</v>
          </cell>
          <cell r="W619">
            <v>104</v>
          </cell>
          <cell r="X619">
            <v>10.199999999999999</v>
          </cell>
          <cell r="Y619">
            <v>106.2</v>
          </cell>
          <cell r="Z619">
            <v>10.199999999999999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188.4</v>
          </cell>
          <cell r="D620">
            <v>14.5</v>
          </cell>
          <cell r="E620">
            <v>107.2</v>
          </cell>
          <cell r="F620">
            <v>-35.9</v>
          </cell>
          <cell r="G620">
            <v>105.3</v>
          </cell>
          <cell r="H620">
            <v>-37</v>
          </cell>
          <cell r="I620">
            <v>88.3</v>
          </cell>
          <cell r="J620">
            <v>-46.6</v>
          </cell>
          <cell r="K620">
            <v>87.2</v>
          </cell>
          <cell r="L620">
            <v>-43.2</v>
          </cell>
          <cell r="M620">
            <v>1000</v>
          </cell>
          <cell r="N620">
            <v>-91.2</v>
          </cell>
          <cell r="O620">
            <v>3.4</v>
          </cell>
          <cell r="P620">
            <v>-91.9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0</v>
          </cell>
          <cell r="V620">
            <v>-9.09</v>
          </cell>
          <cell r="W620">
            <v>177.2</v>
          </cell>
          <cell r="X620">
            <v>10.199999999999999</v>
          </cell>
          <cell r="Y620">
            <v>100.8</v>
          </cell>
          <cell r="Z620">
            <v>-38.299999999999997</v>
          </cell>
          <cell r="AA620">
            <v>804.1</v>
          </cell>
          <cell r="AB620">
            <v>0</v>
          </cell>
          <cell r="AC620">
            <v>318.7</v>
          </cell>
          <cell r="AD620">
            <v>586.9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250.3</v>
          </cell>
          <cell r="D623">
            <v>34.6</v>
          </cell>
          <cell r="E623">
            <v>211.8</v>
          </cell>
          <cell r="F623">
            <v>46.7</v>
          </cell>
          <cell r="G623">
            <v>212.4</v>
          </cell>
          <cell r="H623">
            <v>49.1</v>
          </cell>
          <cell r="I623">
            <v>136.1</v>
          </cell>
          <cell r="J623">
            <v>12</v>
          </cell>
          <cell r="K623">
            <v>136.4</v>
          </cell>
          <cell r="L623">
            <v>14</v>
          </cell>
          <cell r="M623">
            <v>75</v>
          </cell>
          <cell r="N623">
            <v>-87</v>
          </cell>
          <cell r="O623">
            <v>35.5</v>
          </cell>
          <cell r="P623">
            <v>-28.1</v>
          </cell>
          <cell r="Q623" t="str">
            <v>-</v>
          </cell>
          <cell r="R623" t="str">
            <v>-</v>
          </cell>
          <cell r="S623">
            <v>2.61</v>
          </cell>
          <cell r="T623">
            <v>1.93</v>
          </cell>
          <cell r="U623">
            <v>7.36</v>
          </cell>
          <cell r="V623">
            <v>7.36</v>
          </cell>
          <cell r="W623">
            <v>235.5</v>
          </cell>
          <cell r="X623">
            <v>29.6</v>
          </cell>
          <cell r="Y623">
            <v>199.2</v>
          </cell>
          <cell r="Z623">
            <v>41.1</v>
          </cell>
          <cell r="AA623">
            <v>73.3</v>
          </cell>
          <cell r="AB623">
            <v>-86.8</v>
          </cell>
          <cell r="AC623">
            <v>1002.1</v>
          </cell>
          <cell r="AD623">
            <v>-0.2</v>
          </cell>
        </row>
        <row r="624">
          <cell r="B624" t="str">
            <v>小売業</v>
          </cell>
          <cell r="C624">
            <v>98.9</v>
          </cell>
          <cell r="D624">
            <v>-12.2</v>
          </cell>
          <cell r="E624">
            <v>99.9</v>
          </cell>
          <cell r="F624">
            <v>-12.1</v>
          </cell>
          <cell r="G624">
            <v>98.6</v>
          </cell>
          <cell r="H624">
            <v>-11.7</v>
          </cell>
          <cell r="I624">
            <v>90.7</v>
          </cell>
          <cell r="J624">
            <v>-12.2</v>
          </cell>
          <cell r="K624">
            <v>89.3</v>
          </cell>
          <cell r="L624">
            <v>-11.7</v>
          </cell>
          <cell r="M624">
            <v>170.6</v>
          </cell>
          <cell r="N624">
            <v>-23.7</v>
          </cell>
          <cell r="O624">
            <v>153.69999999999999</v>
          </cell>
          <cell r="P624">
            <v>35.700000000000003</v>
          </cell>
          <cell r="Q624" t="str">
            <v>-</v>
          </cell>
          <cell r="R624" t="str">
            <v>-</v>
          </cell>
          <cell r="S624">
            <v>5.15</v>
          </cell>
          <cell r="T624">
            <v>3.35</v>
          </cell>
          <cell r="U624">
            <v>1.1000000000000001</v>
          </cell>
          <cell r="V624">
            <v>-1.8</v>
          </cell>
          <cell r="W624">
            <v>93</v>
          </cell>
          <cell r="X624">
            <v>-15.6</v>
          </cell>
          <cell r="Y624">
            <v>94</v>
          </cell>
          <cell r="Z624">
            <v>-15.3</v>
          </cell>
          <cell r="AA624">
            <v>188</v>
          </cell>
          <cell r="AB624">
            <v>-22.6</v>
          </cell>
          <cell r="AC624">
            <v>29.9</v>
          </cell>
          <cell r="AD624">
            <v>-37.1</v>
          </cell>
        </row>
        <row r="625">
          <cell r="B625" t="str">
            <v>宿泊業</v>
          </cell>
          <cell r="C625">
            <v>92.1</v>
          </cell>
          <cell r="D625">
            <v>-15.7</v>
          </cell>
          <cell r="E625">
            <v>93.9</v>
          </cell>
          <cell r="F625">
            <v>-11.1</v>
          </cell>
          <cell r="G625">
            <v>91.7</v>
          </cell>
          <cell r="H625">
            <v>-12.2</v>
          </cell>
          <cell r="I625">
            <v>112.2</v>
          </cell>
          <cell r="J625">
            <v>-8.8000000000000007</v>
          </cell>
          <cell r="K625">
            <v>108.7</v>
          </cell>
          <cell r="L625">
            <v>-10.199999999999999</v>
          </cell>
          <cell r="M625">
            <v>285.7</v>
          </cell>
          <cell r="N625">
            <v>42.9</v>
          </cell>
          <cell r="O625">
            <v>90.4</v>
          </cell>
          <cell r="P625">
            <v>41</v>
          </cell>
          <cell r="Q625" t="str">
            <v>-</v>
          </cell>
          <cell r="R625" t="str">
            <v>-</v>
          </cell>
          <cell r="S625">
            <v>3.75</v>
          </cell>
          <cell r="T625">
            <v>0.31</v>
          </cell>
          <cell r="U625">
            <v>1.1299999999999999</v>
          </cell>
          <cell r="V625">
            <v>-7.94</v>
          </cell>
          <cell r="W625">
            <v>86.6</v>
          </cell>
          <cell r="X625">
            <v>-18.8</v>
          </cell>
          <cell r="Y625">
            <v>88.3</v>
          </cell>
          <cell r="Z625">
            <v>-14.4</v>
          </cell>
          <cell r="AA625">
            <v>298.39999999999998</v>
          </cell>
          <cell r="AB625">
            <v>44.1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104</v>
          </cell>
          <cell r="D626">
            <v>-15.4</v>
          </cell>
          <cell r="E626">
            <v>104.4</v>
          </cell>
          <cell r="F626">
            <v>-15.5</v>
          </cell>
          <cell r="G626">
            <v>105.6</v>
          </cell>
          <cell r="H626">
            <v>-15.2</v>
          </cell>
          <cell r="I626">
            <v>100.3</v>
          </cell>
          <cell r="J626">
            <v>-15.4</v>
          </cell>
          <cell r="K626">
            <v>100</v>
          </cell>
          <cell r="L626">
            <v>-13.8</v>
          </cell>
          <cell r="M626">
            <v>114.3</v>
          </cell>
          <cell r="N626">
            <v>-51.5</v>
          </cell>
          <cell r="O626">
            <v>126</v>
          </cell>
          <cell r="P626">
            <v>33.799999999999997</v>
          </cell>
          <cell r="Q626" t="str">
            <v>-</v>
          </cell>
          <cell r="R626" t="str">
            <v>-</v>
          </cell>
          <cell r="S626">
            <v>4.17</v>
          </cell>
          <cell r="T626">
            <v>0.31</v>
          </cell>
          <cell r="U626">
            <v>0.6</v>
          </cell>
          <cell r="V626">
            <v>-4.17</v>
          </cell>
          <cell r="W626">
            <v>97.8</v>
          </cell>
          <cell r="X626">
            <v>-18.600000000000001</v>
          </cell>
          <cell r="Y626">
            <v>98.2</v>
          </cell>
          <cell r="Z626">
            <v>-18.600000000000001</v>
          </cell>
          <cell r="AA626">
            <v>49.2</v>
          </cell>
          <cell r="AB626">
            <v>-36.700000000000003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84.5</v>
          </cell>
          <cell r="D627">
            <v>-6</v>
          </cell>
          <cell r="E627">
            <v>91.8</v>
          </cell>
          <cell r="F627">
            <v>-6</v>
          </cell>
          <cell r="G627">
            <v>90.6</v>
          </cell>
          <cell r="H627">
            <v>13</v>
          </cell>
          <cell r="I627">
            <v>101.5</v>
          </cell>
          <cell r="J627">
            <v>-0.3</v>
          </cell>
          <cell r="K627">
            <v>101.2</v>
          </cell>
          <cell r="L627">
            <v>0.8</v>
          </cell>
          <cell r="M627">
            <v>117.6</v>
          </cell>
          <cell r="N627">
            <v>-35.5</v>
          </cell>
          <cell r="O627">
            <v>100.1</v>
          </cell>
          <cell r="P627">
            <v>-8.3000000000000007</v>
          </cell>
          <cell r="Q627" t="str">
            <v>-</v>
          </cell>
          <cell r="R627" t="str">
            <v>-</v>
          </cell>
          <cell r="S627">
            <v>3.68</v>
          </cell>
          <cell r="T627">
            <v>2.4500000000000002</v>
          </cell>
          <cell r="U627">
            <v>3.18</v>
          </cell>
          <cell r="V627">
            <v>3.03</v>
          </cell>
          <cell r="W627">
            <v>79.5</v>
          </cell>
          <cell r="X627">
            <v>-9.6</v>
          </cell>
          <cell r="Y627">
            <v>86.4</v>
          </cell>
          <cell r="Z627">
            <v>-9.5</v>
          </cell>
          <cell r="AA627">
            <v>151.5</v>
          </cell>
          <cell r="AB627">
            <v>-83.4</v>
          </cell>
          <cell r="AC627">
            <v>1.9</v>
          </cell>
          <cell r="AD627">
            <v>-9.5</v>
          </cell>
        </row>
        <row r="628">
          <cell r="B628" t="str">
            <v>Ｐ一括分</v>
          </cell>
          <cell r="C628">
            <v>94.6</v>
          </cell>
          <cell r="D628">
            <v>0.5</v>
          </cell>
          <cell r="E628">
            <v>99.5</v>
          </cell>
          <cell r="F628">
            <v>3.1</v>
          </cell>
          <cell r="G628">
            <v>99.5</v>
          </cell>
          <cell r="H628">
            <v>2.6</v>
          </cell>
          <cell r="I628">
            <v>93</v>
          </cell>
          <cell r="J628">
            <v>-9.3000000000000007</v>
          </cell>
          <cell r="K628">
            <v>93.1</v>
          </cell>
          <cell r="L628">
            <v>-9.6</v>
          </cell>
          <cell r="M628">
            <v>80</v>
          </cell>
          <cell r="N628">
            <v>33.299999999999997</v>
          </cell>
          <cell r="O628">
            <v>89.6</v>
          </cell>
          <cell r="P628">
            <v>9.1</v>
          </cell>
          <cell r="Q628" t="str">
            <v>-</v>
          </cell>
          <cell r="R628" t="str">
            <v>-</v>
          </cell>
          <cell r="S628">
            <v>1.97</v>
          </cell>
          <cell r="T628">
            <v>0.91</v>
          </cell>
          <cell r="U628">
            <v>3.27</v>
          </cell>
          <cell r="V628">
            <v>2.13</v>
          </cell>
          <cell r="W628">
            <v>89</v>
          </cell>
          <cell r="X628">
            <v>-3.3</v>
          </cell>
          <cell r="Y628">
            <v>93.6</v>
          </cell>
          <cell r="Z628">
            <v>-0.7</v>
          </cell>
          <cell r="AA628">
            <v>103.2</v>
          </cell>
          <cell r="AB628">
            <v>61.3</v>
          </cell>
          <cell r="AC628">
            <v>0</v>
          </cell>
          <cell r="AD628">
            <v>-100</v>
          </cell>
        </row>
        <row r="629">
          <cell r="B629" t="str">
            <v>職業紹介・派遣業</v>
          </cell>
          <cell r="C629">
            <v>105.7</v>
          </cell>
          <cell r="D629">
            <v>4.4000000000000004</v>
          </cell>
          <cell r="E629">
            <v>105.9</v>
          </cell>
          <cell r="F629">
            <v>4.7</v>
          </cell>
          <cell r="G629">
            <v>106.9</v>
          </cell>
          <cell r="H629">
            <v>5.9</v>
          </cell>
          <cell r="I629">
            <v>93.6</v>
          </cell>
          <cell r="J629">
            <v>0.3</v>
          </cell>
          <cell r="K629">
            <v>93.8</v>
          </cell>
          <cell r="L629">
            <v>0.3</v>
          </cell>
          <cell r="M629">
            <v>81.5</v>
          </cell>
          <cell r="N629">
            <v>-4.3</v>
          </cell>
          <cell r="O629">
            <v>100.3</v>
          </cell>
          <cell r="P629">
            <v>-19</v>
          </cell>
          <cell r="Q629" t="str">
            <v>-</v>
          </cell>
          <cell r="R629" t="str">
            <v>-</v>
          </cell>
          <cell r="S629">
            <v>8.81</v>
          </cell>
          <cell r="T629">
            <v>2.5499999999999998</v>
          </cell>
          <cell r="U629">
            <v>10.6</v>
          </cell>
          <cell r="V629">
            <v>5.19</v>
          </cell>
          <cell r="W629">
            <v>99.4</v>
          </cell>
          <cell r="X629">
            <v>0.5</v>
          </cell>
          <cell r="Y629">
            <v>99.6</v>
          </cell>
          <cell r="Z629">
            <v>0.8</v>
          </cell>
          <cell r="AA629">
            <v>79.7</v>
          </cell>
          <cell r="AB629">
            <v>-23.9</v>
          </cell>
          <cell r="AC629">
            <v>40.6</v>
          </cell>
          <cell r="AD629">
            <v>-71.3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102</v>
          </cell>
          <cell r="D631">
            <v>12.1</v>
          </cell>
          <cell r="E631">
            <v>105.5</v>
          </cell>
          <cell r="F631">
            <v>11.8</v>
          </cell>
          <cell r="G631">
            <v>107</v>
          </cell>
          <cell r="H631">
            <v>14.2</v>
          </cell>
          <cell r="I631">
            <v>98.9</v>
          </cell>
          <cell r="J631">
            <v>9.4</v>
          </cell>
          <cell r="K631">
            <v>99.9</v>
          </cell>
          <cell r="L631">
            <v>11.1</v>
          </cell>
          <cell r="M631">
            <v>71</v>
          </cell>
          <cell r="N631">
            <v>-33.299999999999997</v>
          </cell>
          <cell r="O631">
            <v>103.7</v>
          </cell>
          <cell r="P631">
            <v>2</v>
          </cell>
          <cell r="Q631" t="str">
            <v>-</v>
          </cell>
          <cell r="R631" t="str">
            <v>-</v>
          </cell>
          <cell r="S631">
            <v>2.38</v>
          </cell>
          <cell r="T631">
            <v>0.11</v>
          </cell>
          <cell r="U631">
            <v>8.8000000000000007</v>
          </cell>
          <cell r="V631">
            <v>0.86</v>
          </cell>
          <cell r="W631">
            <v>96</v>
          </cell>
          <cell r="X631">
            <v>7.9</v>
          </cell>
          <cell r="Y631">
            <v>99.2</v>
          </cell>
          <cell r="Z631">
            <v>7.5</v>
          </cell>
          <cell r="AA631">
            <v>61.9</v>
          </cell>
          <cell r="AB631">
            <v>-45.6</v>
          </cell>
          <cell r="AC631">
            <v>7.6</v>
          </cell>
          <cell r="AD631">
            <v>2433.3000000000002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94.8</v>
          </cell>
          <cell r="D633">
            <v>0</v>
          </cell>
          <cell r="E633">
            <v>102.6</v>
          </cell>
          <cell r="F633">
            <v>0</v>
          </cell>
          <cell r="G633">
            <v>103.7</v>
          </cell>
          <cell r="H633">
            <v>0</v>
          </cell>
          <cell r="I633">
            <v>109.5</v>
          </cell>
          <cell r="J633">
            <v>0</v>
          </cell>
          <cell r="K633">
            <v>106.1</v>
          </cell>
          <cell r="L633">
            <v>0</v>
          </cell>
          <cell r="M633">
            <v>63.4</v>
          </cell>
          <cell r="N633">
            <v>0</v>
          </cell>
          <cell r="O633">
            <v>200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0.61</v>
          </cell>
          <cell r="V633">
            <v>0.61</v>
          </cell>
          <cell r="W633">
            <v>89.2</v>
          </cell>
          <cell r="X633">
            <v>0</v>
          </cell>
          <cell r="Y633">
            <v>96.5</v>
          </cell>
          <cell r="Z633">
            <v>0</v>
          </cell>
          <cell r="AA633">
            <v>14.9</v>
          </cell>
          <cell r="AB633">
            <v>0</v>
          </cell>
          <cell r="AC633">
            <v>11.6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362499</v>
          </cell>
          <cell r="I9">
            <v>109032</v>
          </cell>
          <cell r="J9">
            <v>30.1</v>
          </cell>
        </row>
        <row r="10">
          <cell r="H10">
            <v>20961</v>
          </cell>
          <cell r="I10">
            <v>1080</v>
          </cell>
          <cell r="J10">
            <v>5.2</v>
          </cell>
        </row>
        <row r="11">
          <cell r="H11">
            <v>48840</v>
          </cell>
          <cell r="I11">
            <v>8087</v>
          </cell>
          <cell r="J11">
            <v>16.600000000000001</v>
          </cell>
        </row>
        <row r="12">
          <cell r="H12">
            <v>2151</v>
          </cell>
          <cell r="I12">
            <v>158</v>
          </cell>
          <cell r="J12">
            <v>7.3</v>
          </cell>
        </row>
        <row r="13">
          <cell r="H13">
            <v>4866</v>
          </cell>
          <cell r="I13">
            <v>237</v>
          </cell>
          <cell r="J13">
            <v>4.9000000000000004</v>
          </cell>
        </row>
        <row r="14">
          <cell r="H14">
            <v>17415</v>
          </cell>
          <cell r="I14">
            <v>1144</v>
          </cell>
          <cell r="J14">
            <v>6.6</v>
          </cell>
        </row>
        <row r="15">
          <cell r="H15">
            <v>71358</v>
          </cell>
          <cell r="I15">
            <v>35844</v>
          </cell>
          <cell r="J15">
            <v>50.2</v>
          </cell>
        </row>
        <row r="16">
          <cell r="H16">
            <v>8185</v>
          </cell>
          <cell r="I16">
            <v>1144</v>
          </cell>
          <cell r="J16">
            <v>14</v>
          </cell>
        </row>
        <row r="17">
          <cell r="H17">
            <v>3338</v>
          </cell>
          <cell r="I17">
            <v>1731</v>
          </cell>
          <cell r="J17">
            <v>51.9</v>
          </cell>
        </row>
        <row r="18">
          <cell r="H18">
            <v>6334</v>
          </cell>
          <cell r="I18">
            <v>973</v>
          </cell>
          <cell r="J18">
            <v>15.4</v>
          </cell>
        </row>
        <row r="19">
          <cell r="H19">
            <v>27544</v>
          </cell>
          <cell r="I19">
            <v>23061</v>
          </cell>
          <cell r="J19">
            <v>83.7</v>
          </cell>
        </row>
        <row r="20">
          <cell r="H20">
            <v>10497</v>
          </cell>
          <cell r="I20">
            <v>3310</v>
          </cell>
          <cell r="J20">
            <v>31.5</v>
          </cell>
        </row>
        <row r="21">
          <cell r="H21">
            <v>27768</v>
          </cell>
          <cell r="I21">
            <v>4393</v>
          </cell>
          <cell r="J21">
            <v>15.8</v>
          </cell>
        </row>
        <row r="22">
          <cell r="H22">
            <v>84149</v>
          </cell>
          <cell r="I22">
            <v>21148</v>
          </cell>
          <cell r="J22">
            <v>25.1</v>
          </cell>
        </row>
        <row r="23">
          <cell r="H23">
            <v>4626</v>
          </cell>
          <cell r="I23">
            <v>361</v>
          </cell>
          <cell r="J23">
            <v>7.8</v>
          </cell>
        </row>
        <row r="24">
          <cell r="H24">
            <v>24467</v>
          </cell>
          <cell r="I24">
            <v>6361</v>
          </cell>
          <cell r="J24">
            <v>26</v>
          </cell>
        </row>
        <row r="47">
          <cell r="H47">
            <v>185603</v>
          </cell>
          <cell r="I47">
            <v>47077</v>
          </cell>
          <cell r="J47">
            <v>25.4</v>
          </cell>
        </row>
        <row r="48">
          <cell r="H48">
            <v>6297</v>
          </cell>
          <cell r="I48">
            <v>119</v>
          </cell>
          <cell r="J48">
            <v>1.9</v>
          </cell>
        </row>
        <row r="49">
          <cell r="H49">
            <v>36620</v>
          </cell>
          <cell r="I49">
            <v>3616</v>
          </cell>
          <cell r="J49">
            <v>9.9</v>
          </cell>
        </row>
        <row r="50">
          <cell r="H50">
            <v>2151</v>
          </cell>
          <cell r="I50">
            <v>158</v>
          </cell>
          <cell r="J50">
            <v>7.3</v>
          </cell>
        </row>
        <row r="51">
          <cell r="H51">
            <v>3764</v>
          </cell>
          <cell r="I51">
            <v>151</v>
          </cell>
          <cell r="J51">
            <v>4</v>
          </cell>
        </row>
        <row r="52">
          <cell r="H52">
            <v>10774</v>
          </cell>
          <cell r="I52">
            <v>1076</v>
          </cell>
          <cell r="J52">
            <v>10</v>
          </cell>
        </row>
        <row r="53">
          <cell r="H53">
            <v>23215</v>
          </cell>
          <cell r="I53">
            <v>14256</v>
          </cell>
          <cell r="J53">
            <v>61.4</v>
          </cell>
        </row>
        <row r="54">
          <cell r="H54" t="str">
            <v>x</v>
          </cell>
          <cell r="I54" t="str">
            <v>x</v>
          </cell>
          <cell r="J54" t="str">
            <v>x</v>
          </cell>
        </row>
        <row r="55">
          <cell r="H55">
            <v>1200</v>
          </cell>
          <cell r="I55">
            <v>343</v>
          </cell>
          <cell r="J55">
            <v>28.6</v>
          </cell>
        </row>
        <row r="56">
          <cell r="H56">
            <v>1763</v>
          </cell>
          <cell r="I56">
            <v>93</v>
          </cell>
          <cell r="J56">
            <v>5.3</v>
          </cell>
        </row>
        <row r="57">
          <cell r="H57">
            <v>7707</v>
          </cell>
          <cell r="I57">
            <v>6270</v>
          </cell>
          <cell r="J57">
            <v>81.400000000000006</v>
          </cell>
        </row>
        <row r="58">
          <cell r="H58">
            <v>4287</v>
          </cell>
          <cell r="I58">
            <v>1243</v>
          </cell>
          <cell r="J58">
            <v>29</v>
          </cell>
        </row>
        <row r="59">
          <cell r="H59">
            <v>16398</v>
          </cell>
          <cell r="I59">
            <v>2968</v>
          </cell>
          <cell r="J59">
            <v>18.100000000000001</v>
          </cell>
        </row>
        <row r="60">
          <cell r="H60">
            <v>48444</v>
          </cell>
          <cell r="I60">
            <v>11427</v>
          </cell>
          <cell r="J60">
            <v>23.6</v>
          </cell>
        </row>
        <row r="61">
          <cell r="H61">
            <v>2860</v>
          </cell>
          <cell r="I61">
            <v>145</v>
          </cell>
          <cell r="J61">
            <v>5.0999999999999996</v>
          </cell>
        </row>
        <row r="62">
          <cell r="H62">
            <v>17236</v>
          </cell>
          <cell r="I62">
            <v>5212</v>
          </cell>
          <cell r="J62">
            <v>30.2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9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84.9</v>
          </cell>
          <cell r="D6">
            <v>-1.5</v>
          </cell>
          <cell r="E6">
            <v>100.9</v>
          </cell>
          <cell r="F6">
            <v>-2.1</v>
          </cell>
          <cell r="G6">
            <v>100.8</v>
          </cell>
          <cell r="H6">
            <v>-1</v>
          </cell>
          <cell r="I6">
            <v>99.2</v>
          </cell>
          <cell r="J6">
            <v>-0.8</v>
          </cell>
          <cell r="K6">
            <v>98.2</v>
          </cell>
          <cell r="L6">
            <v>0.6</v>
          </cell>
          <cell r="M6">
            <v>115.4</v>
          </cell>
          <cell r="N6">
            <v>-15.3</v>
          </cell>
          <cell r="O6">
            <v>99</v>
          </cell>
          <cell r="P6">
            <v>-0.6</v>
          </cell>
          <cell r="Q6">
            <v>25.6</v>
          </cell>
          <cell r="R6">
            <v>1.6</v>
          </cell>
          <cell r="S6">
            <v>1.25</v>
          </cell>
          <cell r="T6">
            <v>0.05</v>
          </cell>
          <cell r="U6">
            <v>1.7</v>
          </cell>
          <cell r="V6">
            <v>-0.28999999999999998</v>
          </cell>
          <cell r="W6">
            <v>79.599999999999994</v>
          </cell>
          <cell r="X6">
            <v>-4.8</v>
          </cell>
          <cell r="Y6">
            <v>94.7</v>
          </cell>
          <cell r="Z6">
            <v>-5.3</v>
          </cell>
          <cell r="AA6">
            <v>103.1</v>
          </cell>
          <cell r="AB6">
            <v>-15.1</v>
          </cell>
          <cell r="AC6">
            <v>4.0999999999999996</v>
          </cell>
          <cell r="AD6">
            <v>356.6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62.3</v>
          </cell>
          <cell r="D8">
            <v>-11.6</v>
          </cell>
          <cell r="E8">
            <v>78.5</v>
          </cell>
          <cell r="F8">
            <v>-11.6</v>
          </cell>
          <cell r="G8">
            <v>81.400000000000006</v>
          </cell>
          <cell r="H8">
            <v>-7.1</v>
          </cell>
          <cell r="I8">
            <v>103.6</v>
          </cell>
          <cell r="J8">
            <v>-3.1</v>
          </cell>
          <cell r="K8">
            <v>107.1</v>
          </cell>
          <cell r="L8">
            <v>0.9</v>
          </cell>
          <cell r="M8">
            <v>66.2</v>
          </cell>
          <cell r="N8">
            <v>-42.3</v>
          </cell>
          <cell r="O8">
            <v>86</v>
          </cell>
          <cell r="P8">
            <v>2.5</v>
          </cell>
          <cell r="Q8">
            <v>2</v>
          </cell>
          <cell r="R8">
            <v>-0.8</v>
          </cell>
          <cell r="S8">
            <v>0.52</v>
          </cell>
          <cell r="T8">
            <v>-4.96</v>
          </cell>
          <cell r="U8">
            <v>0.52</v>
          </cell>
          <cell r="V8">
            <v>-0.8</v>
          </cell>
          <cell r="W8">
            <v>58.4</v>
          </cell>
          <cell r="X8">
            <v>-14.6</v>
          </cell>
          <cell r="Y8">
            <v>73.599999999999994</v>
          </cell>
          <cell r="Z8">
            <v>-14.5</v>
          </cell>
          <cell r="AA8">
            <v>41.3</v>
          </cell>
          <cell r="AB8">
            <v>-60.2</v>
          </cell>
          <cell r="AC8">
            <v>0</v>
          </cell>
          <cell r="AD8">
            <v>-100</v>
          </cell>
        </row>
        <row r="9">
          <cell r="B9" t="str">
            <v>製造業</v>
          </cell>
          <cell r="C9">
            <v>91.2</v>
          </cell>
          <cell r="D9">
            <v>-2.2999999999999998</v>
          </cell>
          <cell r="E9">
            <v>110</v>
          </cell>
          <cell r="F9">
            <v>-2.1</v>
          </cell>
          <cell r="G9">
            <v>107.9</v>
          </cell>
          <cell r="H9">
            <v>-2.2000000000000002</v>
          </cell>
          <cell r="I9">
            <v>101.9</v>
          </cell>
          <cell r="J9">
            <v>1.9</v>
          </cell>
          <cell r="K9">
            <v>101.6</v>
          </cell>
          <cell r="L9">
            <v>2.4</v>
          </cell>
          <cell r="M9">
            <v>105.7</v>
          </cell>
          <cell r="N9">
            <v>-3.7</v>
          </cell>
          <cell r="O9">
            <v>96.4</v>
          </cell>
          <cell r="P9">
            <v>-2.2999999999999998</v>
          </cell>
          <cell r="Q9">
            <v>11</v>
          </cell>
          <cell r="R9">
            <v>0.8</v>
          </cell>
          <cell r="S9">
            <v>0.93</v>
          </cell>
          <cell r="T9">
            <v>0.01</v>
          </cell>
          <cell r="U9">
            <v>1.1200000000000001</v>
          </cell>
          <cell r="V9">
            <v>0.05</v>
          </cell>
          <cell r="W9">
            <v>85.6</v>
          </cell>
          <cell r="X9">
            <v>-5.4</v>
          </cell>
          <cell r="Y9">
            <v>103.2</v>
          </cell>
          <cell r="Z9">
            <v>-5.3</v>
          </cell>
          <cell r="AA9">
            <v>130.9</v>
          </cell>
          <cell r="AB9">
            <v>-2</v>
          </cell>
          <cell r="AC9">
            <v>0.1</v>
          </cell>
          <cell r="AD9">
            <v>-81</v>
          </cell>
        </row>
        <row r="10">
          <cell r="B10" t="str">
            <v>電気・ガス・熱供給・水道業</v>
          </cell>
          <cell r="C10">
            <v>107.4</v>
          </cell>
          <cell r="D10">
            <v>18.5</v>
          </cell>
          <cell r="E10">
            <v>120.4</v>
          </cell>
          <cell r="F10">
            <v>5.5</v>
          </cell>
          <cell r="G10">
            <v>109</v>
          </cell>
          <cell r="H10">
            <v>-0.1</v>
          </cell>
          <cell r="I10">
            <v>101.7</v>
          </cell>
          <cell r="J10">
            <v>-1.5</v>
          </cell>
          <cell r="K10">
            <v>96.8</v>
          </cell>
          <cell r="L10">
            <v>3.1</v>
          </cell>
          <cell r="M10">
            <v>168.6</v>
          </cell>
          <cell r="N10">
            <v>-26.5</v>
          </cell>
          <cell r="O10">
            <v>102.9</v>
          </cell>
          <cell r="P10">
            <v>0.1</v>
          </cell>
          <cell r="Q10">
            <v>7.4</v>
          </cell>
          <cell r="R10">
            <v>-2.8</v>
          </cell>
          <cell r="S10">
            <v>0.09</v>
          </cell>
          <cell r="T10">
            <v>-0.56999999999999995</v>
          </cell>
          <cell r="U10">
            <v>1.49</v>
          </cell>
          <cell r="V10">
            <v>0.41</v>
          </cell>
          <cell r="W10">
            <v>100.8</v>
          </cell>
          <cell r="X10">
            <v>14.7</v>
          </cell>
          <cell r="Y10">
            <v>112.9</v>
          </cell>
          <cell r="Z10">
            <v>2</v>
          </cell>
          <cell r="AA10">
            <v>263.7</v>
          </cell>
          <cell r="AB10">
            <v>49.1</v>
          </cell>
          <cell r="AC10">
            <v>48.3</v>
          </cell>
          <cell r="AD10">
            <v>7442.5</v>
          </cell>
        </row>
        <row r="11">
          <cell r="B11" t="str">
            <v>情報通信業</v>
          </cell>
          <cell r="C11">
            <v>132.5</v>
          </cell>
          <cell r="D11">
            <v>4</v>
          </cell>
          <cell r="E11">
            <v>151.1</v>
          </cell>
          <cell r="F11">
            <v>-2.6</v>
          </cell>
          <cell r="G11">
            <v>145.19999999999999</v>
          </cell>
          <cell r="H11">
            <v>-3.4</v>
          </cell>
          <cell r="I11">
            <v>103.4</v>
          </cell>
          <cell r="J11">
            <v>4.3</v>
          </cell>
          <cell r="K11">
            <v>101.3</v>
          </cell>
          <cell r="L11">
            <v>3.1</v>
          </cell>
          <cell r="M11">
            <v>132.69999999999999</v>
          </cell>
          <cell r="N11">
            <v>19.3</v>
          </cell>
          <cell r="O11">
            <v>101.3</v>
          </cell>
          <cell r="P11">
            <v>-1.4</v>
          </cell>
          <cell r="Q11">
            <v>4</v>
          </cell>
          <cell r="R11">
            <v>-0.4</v>
          </cell>
          <cell r="S11">
            <v>0.35</v>
          </cell>
          <cell r="T11">
            <v>-7.0000000000000007E-2</v>
          </cell>
          <cell r="U11">
            <v>0.66</v>
          </cell>
          <cell r="V11">
            <v>-0.62</v>
          </cell>
          <cell r="W11">
            <v>124.3</v>
          </cell>
          <cell r="X11">
            <v>0.6</v>
          </cell>
          <cell r="Y11">
            <v>141.69999999999999</v>
          </cell>
          <cell r="Z11">
            <v>-5.8</v>
          </cell>
          <cell r="AA11">
            <v>249.1</v>
          </cell>
          <cell r="AB11">
            <v>5.5</v>
          </cell>
          <cell r="AC11">
            <v>57.8</v>
          </cell>
          <cell r="AD11">
            <v>267.5</v>
          </cell>
        </row>
        <row r="12">
          <cell r="B12" t="str">
            <v>運輸業，郵便業</v>
          </cell>
          <cell r="C12">
            <v>79.400000000000006</v>
          </cell>
          <cell r="D12">
            <v>-12.4</v>
          </cell>
          <cell r="E12">
            <v>90.2</v>
          </cell>
          <cell r="F12">
            <v>-12.6</v>
          </cell>
          <cell r="G12">
            <v>94.9</v>
          </cell>
          <cell r="H12">
            <v>-12.5</v>
          </cell>
          <cell r="I12">
            <v>98.2</v>
          </cell>
          <cell r="J12">
            <v>-8.3000000000000007</v>
          </cell>
          <cell r="K12">
            <v>102.9</v>
          </cell>
          <cell r="L12">
            <v>-4.5</v>
          </cell>
          <cell r="M12">
            <v>76</v>
          </cell>
          <cell r="N12">
            <v>-27.1</v>
          </cell>
          <cell r="O12">
            <v>99.7</v>
          </cell>
          <cell r="P12">
            <v>-4.4000000000000004</v>
          </cell>
          <cell r="Q12">
            <v>10.3</v>
          </cell>
          <cell r="R12">
            <v>5.5</v>
          </cell>
          <cell r="S12">
            <v>0.19</v>
          </cell>
          <cell r="T12">
            <v>-1.56</v>
          </cell>
          <cell r="U12">
            <v>1.65</v>
          </cell>
          <cell r="V12">
            <v>0.75</v>
          </cell>
          <cell r="W12">
            <v>74.5</v>
          </cell>
          <cell r="X12">
            <v>-15.2</v>
          </cell>
          <cell r="Y12">
            <v>84.6</v>
          </cell>
          <cell r="Z12">
            <v>-15.5</v>
          </cell>
          <cell r="AA12">
            <v>69.7</v>
          </cell>
          <cell r="AB12">
            <v>-12.8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79.2</v>
          </cell>
          <cell r="D13">
            <v>3.3</v>
          </cell>
          <cell r="E13">
            <v>91.1</v>
          </cell>
          <cell r="F13">
            <v>3.3</v>
          </cell>
          <cell r="G13">
            <v>91.5</v>
          </cell>
          <cell r="H13">
            <v>4.8</v>
          </cell>
          <cell r="I13">
            <v>91.5</v>
          </cell>
          <cell r="J13">
            <v>2.2999999999999998</v>
          </cell>
          <cell r="K13">
            <v>90.3</v>
          </cell>
          <cell r="L13">
            <v>3.7</v>
          </cell>
          <cell r="M13">
            <v>116.9</v>
          </cell>
          <cell r="N13">
            <v>-15.9</v>
          </cell>
          <cell r="O13">
            <v>105</v>
          </cell>
          <cell r="P13">
            <v>-0.8</v>
          </cell>
          <cell r="Q13">
            <v>60.7</v>
          </cell>
          <cell r="R13">
            <v>3</v>
          </cell>
          <cell r="S13">
            <v>1.46</v>
          </cell>
          <cell r="T13">
            <v>0.85</v>
          </cell>
          <cell r="U13">
            <v>2.77</v>
          </cell>
          <cell r="V13">
            <v>0.24</v>
          </cell>
          <cell r="W13">
            <v>74.3</v>
          </cell>
          <cell r="X13">
            <v>-0.1</v>
          </cell>
          <cell r="Y13">
            <v>85.5</v>
          </cell>
          <cell r="Z13">
            <v>0</v>
          </cell>
          <cell r="AA13">
            <v>84.6</v>
          </cell>
          <cell r="AB13">
            <v>-18.2</v>
          </cell>
          <cell r="AC13">
            <v>1.2</v>
          </cell>
          <cell r="AD13">
            <v>17.5</v>
          </cell>
        </row>
        <row r="14">
          <cell r="B14" t="str">
            <v>金融業，保険業</v>
          </cell>
          <cell r="C14">
            <v>105.6</v>
          </cell>
          <cell r="D14">
            <v>10.9</v>
          </cell>
          <cell r="E14">
            <v>126.2</v>
          </cell>
          <cell r="F14">
            <v>3.6</v>
          </cell>
          <cell r="G14">
            <v>129.9</v>
          </cell>
          <cell r="H14">
            <v>9.3000000000000007</v>
          </cell>
          <cell r="I14">
            <v>96.7</v>
          </cell>
          <cell r="J14">
            <v>-13.1</v>
          </cell>
          <cell r="K14">
            <v>96.3</v>
          </cell>
          <cell r="L14">
            <v>-7.1</v>
          </cell>
          <cell r="M14">
            <v>111.6</v>
          </cell>
          <cell r="N14">
            <v>-68.2</v>
          </cell>
          <cell r="O14">
            <v>107.7</v>
          </cell>
          <cell r="P14">
            <v>6.1</v>
          </cell>
          <cell r="Q14">
            <v>0.3</v>
          </cell>
          <cell r="R14">
            <v>-4.9000000000000004</v>
          </cell>
          <cell r="S14">
            <v>0</v>
          </cell>
          <cell r="T14">
            <v>-0.06</v>
          </cell>
          <cell r="U14">
            <v>0</v>
          </cell>
          <cell r="V14">
            <v>0</v>
          </cell>
          <cell r="W14">
            <v>99.1</v>
          </cell>
          <cell r="X14">
            <v>7.4</v>
          </cell>
          <cell r="Y14">
            <v>118.4</v>
          </cell>
          <cell r="Z14">
            <v>0.3</v>
          </cell>
          <cell r="AA14">
            <v>36.299999999999997</v>
          </cell>
          <cell r="AB14">
            <v>-81.3</v>
          </cell>
          <cell r="AC14">
            <v>23.8</v>
          </cell>
          <cell r="AD14">
            <v>0</v>
          </cell>
        </row>
        <row r="15">
          <cell r="B15" t="str">
            <v>不動産業，物品賃貸業</v>
          </cell>
          <cell r="C15">
            <v>108.9</v>
          </cell>
          <cell r="D15">
            <v>12.6</v>
          </cell>
          <cell r="E15">
            <v>132.80000000000001</v>
          </cell>
          <cell r="F15">
            <v>12.6</v>
          </cell>
          <cell r="G15">
            <v>133.6</v>
          </cell>
          <cell r="H15">
            <v>15.7</v>
          </cell>
          <cell r="I15">
            <v>106.3</v>
          </cell>
          <cell r="J15">
            <v>9.6</v>
          </cell>
          <cell r="K15">
            <v>105.8</v>
          </cell>
          <cell r="L15">
            <v>15.9</v>
          </cell>
          <cell r="M15">
            <v>128.1</v>
          </cell>
          <cell r="N15">
            <v>-63.4</v>
          </cell>
          <cell r="O15">
            <v>110.3</v>
          </cell>
          <cell r="P15">
            <v>12.9</v>
          </cell>
          <cell r="Q15">
            <v>29.1</v>
          </cell>
          <cell r="R15">
            <v>-12.1</v>
          </cell>
          <cell r="S15">
            <v>3.58</v>
          </cell>
          <cell r="T15">
            <v>1.47</v>
          </cell>
          <cell r="U15">
            <v>0</v>
          </cell>
          <cell r="V15">
            <v>-0.92</v>
          </cell>
          <cell r="W15">
            <v>102.2</v>
          </cell>
          <cell r="X15">
            <v>9</v>
          </cell>
          <cell r="Y15">
            <v>124.6</v>
          </cell>
          <cell r="Z15">
            <v>8.9</v>
          </cell>
          <cell r="AA15">
            <v>101.1</v>
          </cell>
          <cell r="AB15">
            <v>-51.9</v>
          </cell>
          <cell r="AC15">
            <v>0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105.2</v>
          </cell>
          <cell r="D16">
            <v>9.5</v>
          </cell>
          <cell r="E16">
            <v>126.7</v>
          </cell>
          <cell r="F16">
            <v>9.5</v>
          </cell>
          <cell r="G16">
            <v>126.4</v>
          </cell>
          <cell r="H16">
            <v>8.8000000000000007</v>
          </cell>
          <cell r="I16">
            <v>96.4</v>
          </cell>
          <cell r="J16">
            <v>-6.9</v>
          </cell>
          <cell r="K16">
            <v>100.2</v>
          </cell>
          <cell r="L16">
            <v>-3.2</v>
          </cell>
          <cell r="M16">
            <v>54.8</v>
          </cell>
          <cell r="N16">
            <v>-47.7</v>
          </cell>
          <cell r="O16">
            <v>103.9</v>
          </cell>
          <cell r="P16">
            <v>0.8</v>
          </cell>
          <cell r="Q16">
            <v>5.4</v>
          </cell>
          <cell r="R16">
            <v>-6.4</v>
          </cell>
          <cell r="S16">
            <v>0.51</v>
          </cell>
          <cell r="T16">
            <v>0.05</v>
          </cell>
          <cell r="U16">
            <v>0.4</v>
          </cell>
          <cell r="V16">
            <v>0.4</v>
          </cell>
          <cell r="W16">
            <v>98.7</v>
          </cell>
          <cell r="X16">
            <v>5.9</v>
          </cell>
          <cell r="Y16">
            <v>118.9</v>
          </cell>
          <cell r="Z16">
            <v>6</v>
          </cell>
          <cell r="AA16">
            <v>130.9</v>
          </cell>
          <cell r="AB16">
            <v>22.2</v>
          </cell>
          <cell r="AC16">
            <v>0</v>
          </cell>
          <cell r="AD16">
            <v>0</v>
          </cell>
        </row>
        <row r="17">
          <cell r="B17" t="str">
            <v>宿泊業，飲食サービス業</v>
          </cell>
          <cell r="C17">
            <v>89.5</v>
          </cell>
          <cell r="D17">
            <v>4.2</v>
          </cell>
          <cell r="E17">
            <v>93.4</v>
          </cell>
          <cell r="F17">
            <v>4.0999999999999996</v>
          </cell>
          <cell r="G17">
            <v>94.8</v>
          </cell>
          <cell r="H17">
            <v>4.9000000000000004</v>
          </cell>
          <cell r="I17">
            <v>94.4</v>
          </cell>
          <cell r="J17">
            <v>3.4</v>
          </cell>
          <cell r="K17">
            <v>94</v>
          </cell>
          <cell r="L17">
            <v>4</v>
          </cell>
          <cell r="M17">
            <v>104.9</v>
          </cell>
          <cell r="N17">
            <v>-6.5</v>
          </cell>
          <cell r="O17">
            <v>89.9</v>
          </cell>
          <cell r="P17">
            <v>3.5</v>
          </cell>
          <cell r="Q17">
            <v>81.7</v>
          </cell>
          <cell r="R17">
            <v>-1.8</v>
          </cell>
          <cell r="S17">
            <v>3.32</v>
          </cell>
          <cell r="T17">
            <v>0.1</v>
          </cell>
          <cell r="U17">
            <v>1.86</v>
          </cell>
          <cell r="V17">
            <v>-0.8</v>
          </cell>
          <cell r="W17">
            <v>84</v>
          </cell>
          <cell r="X17">
            <v>0.8</v>
          </cell>
          <cell r="Y17">
            <v>87.6</v>
          </cell>
          <cell r="Z17">
            <v>0.7</v>
          </cell>
          <cell r="AA17">
            <v>68.3</v>
          </cell>
          <cell r="AB17">
            <v>-10.3</v>
          </cell>
          <cell r="AC17">
            <v>0</v>
          </cell>
          <cell r="AD17">
            <v>0</v>
          </cell>
        </row>
        <row r="18">
          <cell r="B18" t="str">
            <v>生活関連サービス業，娯楽業</v>
          </cell>
          <cell r="C18">
            <v>93.9</v>
          </cell>
          <cell r="D18">
            <v>36.700000000000003</v>
          </cell>
          <cell r="E18">
            <v>102.9</v>
          </cell>
          <cell r="F18">
            <v>36.700000000000003</v>
          </cell>
          <cell r="G18">
            <v>103.7</v>
          </cell>
          <cell r="H18">
            <v>33.799999999999997</v>
          </cell>
          <cell r="I18">
            <v>108.8</v>
          </cell>
          <cell r="J18">
            <v>28.6</v>
          </cell>
          <cell r="K18">
            <v>109.8</v>
          </cell>
          <cell r="L18">
            <v>25.1</v>
          </cell>
          <cell r="M18">
            <v>93.8</v>
          </cell>
          <cell r="N18">
            <v>150.1</v>
          </cell>
          <cell r="O18">
            <v>92.8</v>
          </cell>
          <cell r="P18">
            <v>-1.3</v>
          </cell>
          <cell r="Q18">
            <v>24.7</v>
          </cell>
          <cell r="R18">
            <v>-8.1999999999999993</v>
          </cell>
          <cell r="S18">
            <v>3.08</v>
          </cell>
          <cell r="T18">
            <v>2.25</v>
          </cell>
          <cell r="U18">
            <v>7.53</v>
          </cell>
          <cell r="V18">
            <v>-2.91</v>
          </cell>
          <cell r="W18">
            <v>88.1</v>
          </cell>
          <cell r="X18">
            <v>32.299999999999997</v>
          </cell>
          <cell r="Y18">
            <v>96.5</v>
          </cell>
          <cell r="Z18">
            <v>32.200000000000003</v>
          </cell>
          <cell r="AA18">
            <v>89.8</v>
          </cell>
          <cell r="AB18">
            <v>140.30000000000001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93.7</v>
          </cell>
          <cell r="D19">
            <v>-2.9</v>
          </cell>
          <cell r="E19">
            <v>114.4</v>
          </cell>
          <cell r="F19">
            <v>-2.9</v>
          </cell>
          <cell r="G19">
            <v>117.4</v>
          </cell>
          <cell r="H19">
            <v>-2.9</v>
          </cell>
          <cell r="I19">
            <v>124.7</v>
          </cell>
          <cell r="J19">
            <v>-3.7</v>
          </cell>
          <cell r="K19">
            <v>109.6</v>
          </cell>
          <cell r="L19">
            <v>-2.2999999999999998</v>
          </cell>
          <cell r="M19">
            <v>362.3</v>
          </cell>
          <cell r="N19">
            <v>-10</v>
          </cell>
          <cell r="O19">
            <v>112.6</v>
          </cell>
          <cell r="P19">
            <v>4.7</v>
          </cell>
          <cell r="Q19">
            <v>17.7</v>
          </cell>
          <cell r="R19">
            <v>1.9</v>
          </cell>
          <cell r="S19">
            <v>0.37</v>
          </cell>
          <cell r="T19">
            <v>-0.62</v>
          </cell>
          <cell r="U19">
            <v>0.17</v>
          </cell>
          <cell r="V19">
            <v>-1.5</v>
          </cell>
          <cell r="W19">
            <v>87.9</v>
          </cell>
          <cell r="X19">
            <v>-6.1</v>
          </cell>
          <cell r="Y19">
            <v>107.3</v>
          </cell>
          <cell r="Z19">
            <v>-6.1</v>
          </cell>
          <cell r="AA19">
            <v>15.4</v>
          </cell>
          <cell r="AB19">
            <v>-2.7</v>
          </cell>
          <cell r="AC19">
            <v>0</v>
          </cell>
          <cell r="AD19">
            <v>0</v>
          </cell>
        </row>
        <row r="20">
          <cell r="B20" t="str">
            <v>医療，福祉</v>
          </cell>
          <cell r="C20">
            <v>76</v>
          </cell>
          <cell r="D20">
            <v>-4.8</v>
          </cell>
          <cell r="E20">
            <v>92.9</v>
          </cell>
          <cell r="F20">
            <v>-4.7</v>
          </cell>
          <cell r="G20">
            <v>91.6</v>
          </cell>
          <cell r="H20">
            <v>-2.2999999999999998</v>
          </cell>
          <cell r="I20">
            <v>93</v>
          </cell>
          <cell r="J20">
            <v>-2.4</v>
          </cell>
          <cell r="K20">
            <v>93</v>
          </cell>
          <cell r="L20">
            <v>-1.2</v>
          </cell>
          <cell r="M20">
            <v>93.6</v>
          </cell>
          <cell r="N20">
            <v>-29</v>
          </cell>
          <cell r="O20">
            <v>98.6</v>
          </cell>
          <cell r="P20">
            <v>-1.3</v>
          </cell>
          <cell r="Q20">
            <v>24.3</v>
          </cell>
          <cell r="R20">
            <v>3.1</v>
          </cell>
          <cell r="S20">
            <v>0.72</v>
          </cell>
          <cell r="T20">
            <v>0.32</v>
          </cell>
          <cell r="U20">
            <v>1.08</v>
          </cell>
          <cell r="V20">
            <v>-0.56000000000000005</v>
          </cell>
          <cell r="W20">
            <v>71.3</v>
          </cell>
          <cell r="X20">
            <v>-7.9</v>
          </cell>
          <cell r="Y20">
            <v>87.1</v>
          </cell>
          <cell r="Z20">
            <v>-7.9</v>
          </cell>
          <cell r="AA20">
            <v>129.9</v>
          </cell>
          <cell r="AB20">
            <v>-35.299999999999997</v>
          </cell>
          <cell r="AC20">
            <v>0</v>
          </cell>
          <cell r="AD20">
            <v>-99.5</v>
          </cell>
        </row>
        <row r="21">
          <cell r="B21" t="str">
            <v>複合サービス事業</v>
          </cell>
          <cell r="C21">
            <v>73.7</v>
          </cell>
          <cell r="D21">
            <v>3.7</v>
          </cell>
          <cell r="E21">
            <v>89.8</v>
          </cell>
          <cell r="F21">
            <v>3.8</v>
          </cell>
          <cell r="G21">
            <v>93</v>
          </cell>
          <cell r="H21">
            <v>6.5</v>
          </cell>
          <cell r="I21">
            <v>96.4</v>
          </cell>
          <cell r="J21">
            <v>-0.8</v>
          </cell>
          <cell r="K21">
            <v>99.6</v>
          </cell>
          <cell r="L21">
            <v>0.8</v>
          </cell>
          <cell r="M21">
            <v>44.1</v>
          </cell>
          <cell r="N21">
            <v>-37.9</v>
          </cell>
          <cell r="O21">
            <v>95.2</v>
          </cell>
          <cell r="P21">
            <v>1.5</v>
          </cell>
          <cell r="Q21">
            <v>5.0999999999999996</v>
          </cell>
          <cell r="R21">
            <v>3</v>
          </cell>
          <cell r="S21">
            <v>0.14000000000000001</v>
          </cell>
          <cell r="T21">
            <v>-0.46</v>
          </cell>
          <cell r="U21">
            <v>0.59</v>
          </cell>
          <cell r="V21">
            <v>-0.72</v>
          </cell>
          <cell r="W21">
            <v>69.099999999999994</v>
          </cell>
          <cell r="X21">
            <v>0.1</v>
          </cell>
          <cell r="Y21">
            <v>84.2</v>
          </cell>
          <cell r="Z21">
            <v>0.4</v>
          </cell>
          <cell r="AA21">
            <v>37.5</v>
          </cell>
          <cell r="AB21">
            <v>-48.9</v>
          </cell>
          <cell r="AC21">
            <v>0.1</v>
          </cell>
          <cell r="AD21">
            <v>-82.9</v>
          </cell>
        </row>
        <row r="22">
          <cell r="B22" t="str">
            <v>サービス業（他に分類されないもの）</v>
          </cell>
          <cell r="C22">
            <v>91.9</v>
          </cell>
          <cell r="D22">
            <v>-0.5</v>
          </cell>
          <cell r="E22">
            <v>103</v>
          </cell>
          <cell r="F22">
            <v>-0.6</v>
          </cell>
          <cell r="G22">
            <v>101.4</v>
          </cell>
          <cell r="H22">
            <v>-2.6</v>
          </cell>
          <cell r="I22">
            <v>103.3</v>
          </cell>
          <cell r="J22">
            <v>0.1</v>
          </cell>
          <cell r="K22">
            <v>102.8</v>
          </cell>
          <cell r="L22">
            <v>-0.2</v>
          </cell>
          <cell r="M22">
            <v>111.4</v>
          </cell>
          <cell r="N22">
            <v>4.8</v>
          </cell>
          <cell r="O22">
            <v>97.4</v>
          </cell>
          <cell r="P22">
            <v>-2.2000000000000002</v>
          </cell>
          <cell r="Q22">
            <v>30.7</v>
          </cell>
          <cell r="R22">
            <v>1.6</v>
          </cell>
          <cell r="S22">
            <v>4.17</v>
          </cell>
          <cell r="T22">
            <v>1.1399999999999999</v>
          </cell>
          <cell r="U22">
            <v>4.59</v>
          </cell>
          <cell r="V22">
            <v>0.74</v>
          </cell>
          <cell r="W22">
            <v>86.2</v>
          </cell>
          <cell r="X22">
            <v>-3.8</v>
          </cell>
          <cell r="Y22">
            <v>96.6</v>
          </cell>
          <cell r="Z22">
            <v>-3.9</v>
          </cell>
          <cell r="AA22">
            <v>124</v>
          </cell>
          <cell r="AB22">
            <v>26.7</v>
          </cell>
          <cell r="AC22">
            <v>2</v>
          </cell>
          <cell r="AD22">
            <v>-17.399999999999999</v>
          </cell>
        </row>
        <row r="23">
          <cell r="B23" t="str">
            <v>食料品・たばこ</v>
          </cell>
          <cell r="C23">
            <v>88.5</v>
          </cell>
          <cell r="D23">
            <v>-5.4</v>
          </cell>
          <cell r="E23">
            <v>106.6</v>
          </cell>
          <cell r="F23">
            <v>-5.4</v>
          </cell>
          <cell r="G23">
            <v>106.6</v>
          </cell>
          <cell r="H23">
            <v>-4.7</v>
          </cell>
          <cell r="I23">
            <v>100.7</v>
          </cell>
          <cell r="J23">
            <v>3.8</v>
          </cell>
          <cell r="K23">
            <v>102</v>
          </cell>
          <cell r="L23">
            <v>4.8</v>
          </cell>
          <cell r="M23">
            <v>84</v>
          </cell>
          <cell r="N23">
            <v>-10</v>
          </cell>
          <cell r="O23">
            <v>92.6</v>
          </cell>
          <cell r="P23">
            <v>-3.6</v>
          </cell>
          <cell r="Q23">
            <v>17</v>
          </cell>
          <cell r="R23">
            <v>-4.5</v>
          </cell>
          <cell r="S23">
            <v>1.47</v>
          </cell>
          <cell r="T23">
            <v>0.02</v>
          </cell>
          <cell r="U23">
            <v>1.34</v>
          </cell>
          <cell r="V23">
            <v>-0.31</v>
          </cell>
          <cell r="W23">
            <v>83</v>
          </cell>
          <cell r="X23">
            <v>-8.6</v>
          </cell>
          <cell r="Y23">
            <v>100</v>
          </cell>
          <cell r="Z23">
            <v>-8.5</v>
          </cell>
          <cell r="AA23">
            <v>107.3</v>
          </cell>
          <cell r="AB23">
            <v>-13.7</v>
          </cell>
          <cell r="AC23">
            <v>0</v>
          </cell>
          <cell r="AD23">
            <v>0</v>
          </cell>
        </row>
        <row r="24">
          <cell r="B24" t="str">
            <v>繊維工業</v>
          </cell>
          <cell r="C24">
            <v>121.4</v>
          </cell>
          <cell r="D24">
            <v>9.1</v>
          </cell>
          <cell r="E24">
            <v>138.6</v>
          </cell>
          <cell r="F24">
            <v>9.1</v>
          </cell>
          <cell r="G24">
            <v>128</v>
          </cell>
          <cell r="H24">
            <v>4.9000000000000004</v>
          </cell>
          <cell r="I24">
            <v>93.7</v>
          </cell>
          <cell r="J24">
            <v>3</v>
          </cell>
          <cell r="K24">
            <v>90.2</v>
          </cell>
          <cell r="L24">
            <v>0.4</v>
          </cell>
          <cell r="M24">
            <v>164.1</v>
          </cell>
          <cell r="N24">
            <v>43.8</v>
          </cell>
          <cell r="O24">
            <v>97</v>
          </cell>
          <cell r="P24">
            <v>0.7</v>
          </cell>
          <cell r="Q24">
            <v>12.1</v>
          </cell>
          <cell r="R24">
            <v>9.4</v>
          </cell>
          <cell r="S24">
            <v>0.3</v>
          </cell>
          <cell r="T24">
            <v>-0.31</v>
          </cell>
          <cell r="U24">
            <v>0.36</v>
          </cell>
          <cell r="V24">
            <v>-0.25</v>
          </cell>
          <cell r="W24">
            <v>113.9</v>
          </cell>
          <cell r="X24">
            <v>5.5</v>
          </cell>
          <cell r="Y24">
            <v>130</v>
          </cell>
          <cell r="Z24">
            <v>5.5</v>
          </cell>
          <cell r="AA24">
            <v>360</v>
          </cell>
          <cell r="AB24">
            <v>54.7</v>
          </cell>
          <cell r="AC24">
            <v>0</v>
          </cell>
          <cell r="AD24">
            <v>0</v>
          </cell>
        </row>
        <row r="25">
          <cell r="B25" t="str">
            <v>木材・木製品</v>
          </cell>
          <cell r="C25">
            <v>95.7</v>
          </cell>
          <cell r="D25">
            <v>-6.5</v>
          </cell>
          <cell r="E25">
            <v>112.6</v>
          </cell>
          <cell r="F25">
            <v>-6.2</v>
          </cell>
          <cell r="G25">
            <v>115.8</v>
          </cell>
          <cell r="H25">
            <v>-3.8</v>
          </cell>
          <cell r="I25">
            <v>96</v>
          </cell>
          <cell r="J25">
            <v>-5.2</v>
          </cell>
          <cell r="K25">
            <v>101.5</v>
          </cell>
          <cell r="L25">
            <v>-1.1000000000000001</v>
          </cell>
          <cell r="M25">
            <v>54</v>
          </cell>
          <cell r="N25">
            <v>-41.2</v>
          </cell>
          <cell r="O25">
            <v>97.2</v>
          </cell>
          <cell r="P25">
            <v>2.5</v>
          </cell>
          <cell r="Q25">
            <v>10.6</v>
          </cell>
          <cell r="R25">
            <v>5.9</v>
          </cell>
          <cell r="S25">
            <v>7.0000000000000007E-2</v>
          </cell>
          <cell r="T25">
            <v>-1.37</v>
          </cell>
          <cell r="U25">
            <v>3</v>
          </cell>
          <cell r="V25">
            <v>2.84</v>
          </cell>
          <cell r="W25">
            <v>89.8</v>
          </cell>
          <cell r="X25">
            <v>-9.6</v>
          </cell>
          <cell r="Y25">
            <v>105.6</v>
          </cell>
          <cell r="Z25">
            <v>-9.4</v>
          </cell>
          <cell r="AA25">
            <v>85.1</v>
          </cell>
          <cell r="AB25">
            <v>-27.6</v>
          </cell>
          <cell r="AC25">
            <v>0</v>
          </cell>
          <cell r="AD25">
            <v>-100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101.8</v>
          </cell>
          <cell r="D28">
            <v>-23.2</v>
          </cell>
          <cell r="E28">
            <v>116.4</v>
          </cell>
          <cell r="F28">
            <v>-23.2</v>
          </cell>
          <cell r="G28">
            <v>108.1</v>
          </cell>
          <cell r="H28">
            <v>-24.6</v>
          </cell>
          <cell r="I28">
            <v>97.7</v>
          </cell>
          <cell r="J28">
            <v>18.600000000000001</v>
          </cell>
          <cell r="K28">
            <v>96.5</v>
          </cell>
          <cell r="L28">
            <v>11</v>
          </cell>
          <cell r="M28">
            <v>113.9</v>
          </cell>
          <cell r="N28">
            <v>368.7</v>
          </cell>
          <cell r="O28">
            <v>101.3</v>
          </cell>
          <cell r="P28">
            <v>-1.6</v>
          </cell>
          <cell r="Q28">
            <v>12.1</v>
          </cell>
          <cell r="R28">
            <v>1.7</v>
          </cell>
          <cell r="S28">
            <v>0.44</v>
          </cell>
          <cell r="T28">
            <v>0.44</v>
          </cell>
          <cell r="U28">
            <v>0</v>
          </cell>
          <cell r="V28">
            <v>0</v>
          </cell>
          <cell r="W28">
            <v>95.5</v>
          </cell>
          <cell r="X28">
            <v>-25.7</v>
          </cell>
          <cell r="Y28">
            <v>109.2</v>
          </cell>
          <cell r="Z28">
            <v>-25.7</v>
          </cell>
          <cell r="AA28">
            <v>222.1</v>
          </cell>
          <cell r="AB28">
            <v>-12.9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88.4</v>
          </cell>
          <cell r="D29">
            <v>4.2</v>
          </cell>
          <cell r="E29">
            <v>116.6</v>
          </cell>
          <cell r="F29">
            <v>4.5999999999999996</v>
          </cell>
          <cell r="G29">
            <v>117.7</v>
          </cell>
          <cell r="H29">
            <v>7.7</v>
          </cell>
          <cell r="I29">
            <v>101.5</v>
          </cell>
          <cell r="J29">
            <v>1.3</v>
          </cell>
          <cell r="K29">
            <v>101.4</v>
          </cell>
          <cell r="L29">
            <v>3.7</v>
          </cell>
          <cell r="M29">
            <v>101.9</v>
          </cell>
          <cell r="N29">
            <v>-17</v>
          </cell>
          <cell r="O29">
            <v>104.8</v>
          </cell>
          <cell r="P29">
            <v>-5.2</v>
          </cell>
          <cell r="Q29">
            <v>1.8</v>
          </cell>
          <cell r="R29">
            <v>0.6</v>
          </cell>
          <cell r="S29">
            <v>0.74</v>
          </cell>
          <cell r="T29">
            <v>0</v>
          </cell>
          <cell r="U29">
            <v>0.47</v>
          </cell>
          <cell r="V29">
            <v>-0.89</v>
          </cell>
          <cell r="W29">
            <v>82.9</v>
          </cell>
          <cell r="X29">
            <v>0.7</v>
          </cell>
          <cell r="Y29">
            <v>109.4</v>
          </cell>
          <cell r="Z29">
            <v>1.2</v>
          </cell>
          <cell r="AA29">
            <v>109.2</v>
          </cell>
          <cell r="AB29">
            <v>-12.7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91.8</v>
          </cell>
          <cell r="D30">
            <v>-23.7</v>
          </cell>
          <cell r="E30">
            <v>101</v>
          </cell>
          <cell r="F30">
            <v>-23.7</v>
          </cell>
          <cell r="G30">
            <v>99.3</v>
          </cell>
          <cell r="H30">
            <v>-20.3</v>
          </cell>
          <cell r="I30">
            <v>97.5</v>
          </cell>
          <cell r="J30">
            <v>-9.5</v>
          </cell>
          <cell r="K30">
            <v>99</v>
          </cell>
          <cell r="L30">
            <v>-6</v>
          </cell>
          <cell r="M30">
            <v>73.7</v>
          </cell>
          <cell r="N30">
            <v>-49.3</v>
          </cell>
          <cell r="O30">
            <v>306.8</v>
          </cell>
          <cell r="P30">
            <v>3.6</v>
          </cell>
          <cell r="Q30">
            <v>39.4</v>
          </cell>
          <cell r="R30">
            <v>35.5</v>
          </cell>
          <cell r="S30">
            <v>1.48</v>
          </cell>
          <cell r="T30">
            <v>1.08</v>
          </cell>
          <cell r="U30">
            <v>0.16</v>
          </cell>
          <cell r="V30">
            <v>0.16</v>
          </cell>
          <cell r="W30">
            <v>86.1</v>
          </cell>
          <cell r="X30">
            <v>-26.2</v>
          </cell>
          <cell r="Y30">
            <v>94.7</v>
          </cell>
          <cell r="Z30">
            <v>-26.2</v>
          </cell>
          <cell r="AA30">
            <v>123.1</v>
          </cell>
          <cell r="AB30">
            <v>-46.9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96.3</v>
          </cell>
          <cell r="D31">
            <v>8.3000000000000007</v>
          </cell>
          <cell r="E31">
            <v>124</v>
          </cell>
          <cell r="F31">
            <v>8.4</v>
          </cell>
          <cell r="G31">
            <v>113.6</v>
          </cell>
          <cell r="H31">
            <v>1.9</v>
          </cell>
          <cell r="I31">
            <v>109.6</v>
          </cell>
          <cell r="J31">
            <v>7.3</v>
          </cell>
          <cell r="K31">
            <v>103.1</v>
          </cell>
          <cell r="L31">
            <v>3.2</v>
          </cell>
          <cell r="M31">
            <v>179.4</v>
          </cell>
          <cell r="N31">
            <v>43.5</v>
          </cell>
          <cell r="O31">
            <v>98.4</v>
          </cell>
          <cell r="P31">
            <v>-1.4</v>
          </cell>
          <cell r="Q31">
            <v>1.4</v>
          </cell>
          <cell r="R31">
            <v>-0.5</v>
          </cell>
          <cell r="S31">
            <v>0.35</v>
          </cell>
          <cell r="T31">
            <v>-0.14000000000000001</v>
          </cell>
          <cell r="U31">
            <v>0.3</v>
          </cell>
          <cell r="V31">
            <v>-0.28000000000000003</v>
          </cell>
          <cell r="W31">
            <v>90.3</v>
          </cell>
          <cell r="X31">
            <v>4.8</v>
          </cell>
          <cell r="Y31">
            <v>116.3</v>
          </cell>
          <cell r="Z31">
            <v>4.8</v>
          </cell>
          <cell r="AA31">
            <v>183.7</v>
          </cell>
          <cell r="AB31">
            <v>39.9</v>
          </cell>
          <cell r="AC31">
            <v>0</v>
          </cell>
          <cell r="AD31">
            <v>0</v>
          </cell>
        </row>
        <row r="32">
          <cell r="B32" t="str">
            <v>窯業・土石製品</v>
          </cell>
          <cell r="C32">
            <v>80.8</v>
          </cell>
          <cell r="D32">
            <v>-11.2</v>
          </cell>
          <cell r="E32">
            <v>95.7</v>
          </cell>
          <cell r="F32">
            <v>-5.6</v>
          </cell>
          <cell r="G32">
            <v>98.1</v>
          </cell>
          <cell r="H32">
            <v>-4.3</v>
          </cell>
          <cell r="I32">
            <v>97.7</v>
          </cell>
          <cell r="J32">
            <v>-4.2</v>
          </cell>
          <cell r="K32">
            <v>100</v>
          </cell>
          <cell r="L32">
            <v>-1.7</v>
          </cell>
          <cell r="M32">
            <v>66.099999999999994</v>
          </cell>
          <cell r="N32">
            <v>-37.299999999999997</v>
          </cell>
          <cell r="O32">
            <v>76.7</v>
          </cell>
          <cell r="P32">
            <v>-1</v>
          </cell>
          <cell r="Q32">
            <v>12.7</v>
          </cell>
          <cell r="R32">
            <v>-1</v>
          </cell>
          <cell r="S32">
            <v>0</v>
          </cell>
          <cell r="T32">
            <v>-0.27</v>
          </cell>
          <cell r="U32">
            <v>0</v>
          </cell>
          <cell r="V32">
            <v>0</v>
          </cell>
          <cell r="W32">
            <v>75.8</v>
          </cell>
          <cell r="X32">
            <v>-14.2</v>
          </cell>
          <cell r="Y32">
            <v>89.8</v>
          </cell>
          <cell r="Z32">
            <v>-8.6999999999999993</v>
          </cell>
          <cell r="AA32">
            <v>66.7</v>
          </cell>
          <cell r="AB32">
            <v>-24.5</v>
          </cell>
          <cell r="AC32">
            <v>0</v>
          </cell>
          <cell r="AD32">
            <v>-100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80.400000000000006</v>
          </cell>
          <cell r="D35">
            <v>-6.2</v>
          </cell>
          <cell r="E35">
            <v>89.3</v>
          </cell>
          <cell r="F35">
            <v>-6.4</v>
          </cell>
          <cell r="G35">
            <v>89.8</v>
          </cell>
          <cell r="H35">
            <v>-2</v>
          </cell>
          <cell r="I35">
            <v>97.3</v>
          </cell>
          <cell r="J35">
            <v>-5.7</v>
          </cell>
          <cell r="K35">
            <v>100</v>
          </cell>
          <cell r="L35">
            <v>-0.4</v>
          </cell>
          <cell r="M35">
            <v>60.8</v>
          </cell>
          <cell r="N35">
            <v>-56</v>
          </cell>
          <cell r="O35">
            <v>155.4</v>
          </cell>
          <cell r="P35">
            <v>-1.6</v>
          </cell>
          <cell r="Q35">
            <v>13.8</v>
          </cell>
          <cell r="R35">
            <v>-2.9</v>
          </cell>
          <cell r="S35">
            <v>2.12</v>
          </cell>
          <cell r="T35">
            <v>0.84</v>
          </cell>
          <cell r="U35">
            <v>3.31</v>
          </cell>
          <cell r="V35">
            <v>2.63</v>
          </cell>
          <cell r="W35">
            <v>75.400000000000006</v>
          </cell>
          <cell r="X35">
            <v>-9.3000000000000007</v>
          </cell>
          <cell r="Y35">
            <v>83.8</v>
          </cell>
          <cell r="Z35">
            <v>-9.4</v>
          </cell>
          <cell r="AA35">
            <v>79.2</v>
          </cell>
          <cell r="AB35">
            <v>-52.8</v>
          </cell>
          <cell r="AC35">
            <v>0.4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94.5</v>
          </cell>
          <cell r="D38">
            <v>-19.8</v>
          </cell>
          <cell r="E38">
            <v>115.1</v>
          </cell>
          <cell r="F38">
            <v>-19.8</v>
          </cell>
          <cell r="G38">
            <v>114.9</v>
          </cell>
          <cell r="H38">
            <v>-13.9</v>
          </cell>
          <cell r="I38">
            <v>101.7</v>
          </cell>
          <cell r="J38">
            <v>3.2</v>
          </cell>
          <cell r="K38">
            <v>100.7</v>
          </cell>
          <cell r="L38">
            <v>8.3000000000000007</v>
          </cell>
          <cell r="M38">
            <v>117.3</v>
          </cell>
          <cell r="N38">
            <v>-40.6</v>
          </cell>
          <cell r="O38">
            <v>210.5</v>
          </cell>
          <cell r="P38">
            <v>1</v>
          </cell>
          <cell r="Q38">
            <v>2.2000000000000002</v>
          </cell>
          <cell r="R38">
            <v>-9.1</v>
          </cell>
          <cell r="S38">
            <v>0.89</v>
          </cell>
          <cell r="T38">
            <v>0.73</v>
          </cell>
          <cell r="U38">
            <v>0.61</v>
          </cell>
          <cell r="V38">
            <v>-1.31</v>
          </cell>
          <cell r="W38">
            <v>88.6</v>
          </cell>
          <cell r="X38">
            <v>-22.5</v>
          </cell>
          <cell r="Y38">
            <v>108</v>
          </cell>
          <cell r="Z38">
            <v>-22.4</v>
          </cell>
          <cell r="AA38">
            <v>117.3</v>
          </cell>
          <cell r="AB38">
            <v>-54</v>
          </cell>
          <cell r="AC38">
            <v>0</v>
          </cell>
          <cell r="AD38">
            <v>-100</v>
          </cell>
        </row>
        <row r="39">
          <cell r="B39" t="str">
            <v>電子・デバイス</v>
          </cell>
          <cell r="C39">
            <v>73.900000000000006</v>
          </cell>
          <cell r="D39">
            <v>-10.3</v>
          </cell>
          <cell r="E39">
            <v>84.3</v>
          </cell>
          <cell r="F39">
            <v>-10.4</v>
          </cell>
          <cell r="G39">
            <v>83.6</v>
          </cell>
          <cell r="H39">
            <v>-8.5</v>
          </cell>
          <cell r="I39">
            <v>95.6</v>
          </cell>
          <cell r="J39">
            <v>-8.1999999999999993</v>
          </cell>
          <cell r="K39">
            <v>96.2</v>
          </cell>
          <cell r="L39">
            <v>-6.4</v>
          </cell>
          <cell r="M39">
            <v>89.3</v>
          </cell>
          <cell r="N39">
            <v>-23.9</v>
          </cell>
          <cell r="O39">
            <v>74.900000000000006</v>
          </cell>
          <cell r="P39">
            <v>-3.6</v>
          </cell>
          <cell r="Q39">
            <v>6</v>
          </cell>
          <cell r="R39">
            <v>1.7</v>
          </cell>
          <cell r="S39">
            <v>0.48</v>
          </cell>
          <cell r="T39">
            <v>-0.04</v>
          </cell>
          <cell r="U39">
            <v>1.28</v>
          </cell>
          <cell r="V39">
            <v>0.53</v>
          </cell>
          <cell r="W39">
            <v>69.3</v>
          </cell>
          <cell r="X39">
            <v>-13.3</v>
          </cell>
          <cell r="Y39">
            <v>79.099999999999994</v>
          </cell>
          <cell r="Z39">
            <v>-13.4</v>
          </cell>
          <cell r="AA39">
            <v>90.3</v>
          </cell>
          <cell r="AB39">
            <v>-22.2</v>
          </cell>
          <cell r="AC39">
            <v>0.1</v>
          </cell>
          <cell r="AD39">
            <v>37.5</v>
          </cell>
        </row>
        <row r="40">
          <cell r="B40" t="str">
            <v>電気機械器具</v>
          </cell>
          <cell r="C40">
            <v>131.19999999999999</v>
          </cell>
          <cell r="D40">
            <v>0.3</v>
          </cell>
          <cell r="E40">
            <v>147.5</v>
          </cell>
          <cell r="F40">
            <v>0.3</v>
          </cell>
          <cell r="G40">
            <v>145.30000000000001</v>
          </cell>
          <cell r="H40">
            <v>2.5</v>
          </cell>
          <cell r="I40">
            <v>111.6</v>
          </cell>
          <cell r="J40">
            <v>3.2</v>
          </cell>
          <cell r="K40">
            <v>111.8</v>
          </cell>
          <cell r="L40">
            <v>10.8</v>
          </cell>
          <cell r="M40">
            <v>108.6</v>
          </cell>
          <cell r="N40">
            <v>-57.3</v>
          </cell>
          <cell r="O40">
            <v>89.5</v>
          </cell>
          <cell r="P40">
            <v>-2</v>
          </cell>
          <cell r="Q40">
            <v>4</v>
          </cell>
          <cell r="R40">
            <v>-0.5</v>
          </cell>
          <cell r="S40">
            <v>0.89</v>
          </cell>
          <cell r="T40">
            <v>-0.97</v>
          </cell>
          <cell r="U40">
            <v>0.99</v>
          </cell>
          <cell r="V40">
            <v>0.11</v>
          </cell>
          <cell r="W40">
            <v>123.1</v>
          </cell>
          <cell r="X40">
            <v>-3</v>
          </cell>
          <cell r="Y40">
            <v>138.4</v>
          </cell>
          <cell r="Z40">
            <v>-3</v>
          </cell>
          <cell r="AA40">
            <v>214.9</v>
          </cell>
          <cell r="AB40">
            <v>-30.3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101.3</v>
          </cell>
          <cell r="D42">
            <v>17.7</v>
          </cell>
          <cell r="E42">
            <v>130.4</v>
          </cell>
          <cell r="F42">
            <v>17.5</v>
          </cell>
          <cell r="G42">
            <v>118.6</v>
          </cell>
          <cell r="H42">
            <v>5.8</v>
          </cell>
          <cell r="I42">
            <v>121.7</v>
          </cell>
          <cell r="J42">
            <v>15.9</v>
          </cell>
          <cell r="K42">
            <v>110.8</v>
          </cell>
          <cell r="L42">
            <v>3.6</v>
          </cell>
          <cell r="M42">
            <v>259.60000000000002</v>
          </cell>
          <cell r="N42">
            <v>232.8</v>
          </cell>
          <cell r="O42">
            <v>72.900000000000006</v>
          </cell>
          <cell r="P42">
            <v>-2.7</v>
          </cell>
          <cell r="Q42">
            <v>0.6</v>
          </cell>
          <cell r="R42">
            <v>-1.2</v>
          </cell>
          <cell r="S42">
            <v>0.66</v>
          </cell>
          <cell r="T42">
            <v>0.52</v>
          </cell>
          <cell r="U42">
            <v>0.9</v>
          </cell>
          <cell r="V42">
            <v>-0.19</v>
          </cell>
          <cell r="W42">
            <v>95</v>
          </cell>
          <cell r="X42">
            <v>13.8</v>
          </cell>
          <cell r="Y42">
            <v>122.3</v>
          </cell>
          <cell r="Z42">
            <v>13.6</v>
          </cell>
          <cell r="AA42">
            <v>315</v>
          </cell>
          <cell r="AB42">
            <v>234.4</v>
          </cell>
          <cell r="AC42">
            <v>0.3</v>
          </cell>
          <cell r="AD42">
            <v>0</v>
          </cell>
        </row>
        <row r="43">
          <cell r="B43" t="str">
            <v>その他の製造業</v>
          </cell>
          <cell r="C43">
            <v>117</v>
          </cell>
          <cell r="D43">
            <v>17.5</v>
          </cell>
          <cell r="E43">
            <v>135.80000000000001</v>
          </cell>
          <cell r="F43">
            <v>17.5</v>
          </cell>
          <cell r="G43">
            <v>128.4</v>
          </cell>
          <cell r="H43">
            <v>12.7</v>
          </cell>
          <cell r="I43">
            <v>115.4</v>
          </cell>
          <cell r="J43">
            <v>13.4</v>
          </cell>
          <cell r="K43">
            <v>106</v>
          </cell>
          <cell r="L43">
            <v>8.6999999999999993</v>
          </cell>
          <cell r="M43">
            <v>243.3</v>
          </cell>
          <cell r="N43">
            <v>52.4</v>
          </cell>
          <cell r="O43">
            <v>87.9</v>
          </cell>
          <cell r="P43">
            <v>0.2</v>
          </cell>
          <cell r="Q43">
            <v>5.4</v>
          </cell>
          <cell r="R43">
            <v>-8.6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109.8</v>
          </cell>
          <cell r="X43">
            <v>13.7</v>
          </cell>
          <cell r="Y43">
            <v>127.4</v>
          </cell>
          <cell r="Z43">
            <v>13.6</v>
          </cell>
          <cell r="AA43">
            <v>238.4</v>
          </cell>
          <cell r="AB43">
            <v>71.7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88</v>
          </cell>
          <cell r="D44">
            <v>11.8</v>
          </cell>
          <cell r="E44">
            <v>105.2</v>
          </cell>
          <cell r="F44">
            <v>11.8</v>
          </cell>
          <cell r="G44">
            <v>102.4</v>
          </cell>
          <cell r="H44">
            <v>13.1</v>
          </cell>
          <cell r="I44">
            <v>101.4</v>
          </cell>
          <cell r="J44">
            <v>1.9</v>
          </cell>
          <cell r="K44">
            <v>100.8</v>
          </cell>
          <cell r="L44">
            <v>1.4</v>
          </cell>
          <cell r="M44">
            <v>108.7</v>
          </cell>
          <cell r="N44">
            <v>7.8</v>
          </cell>
          <cell r="O44">
            <v>138.30000000000001</v>
          </cell>
          <cell r="P44">
            <v>-1.4</v>
          </cell>
          <cell r="Q44">
            <v>1</v>
          </cell>
          <cell r="R44">
            <v>-0.8</v>
          </cell>
          <cell r="S44">
            <v>0</v>
          </cell>
          <cell r="T44">
            <v>-0.88</v>
          </cell>
          <cell r="U44">
            <v>2.38</v>
          </cell>
          <cell r="V44">
            <v>1.79</v>
          </cell>
          <cell r="W44">
            <v>82.6</v>
          </cell>
          <cell r="X44">
            <v>8.3000000000000007</v>
          </cell>
          <cell r="Y44">
            <v>98.7</v>
          </cell>
          <cell r="Z44">
            <v>8.1</v>
          </cell>
          <cell r="AA44">
            <v>137.1</v>
          </cell>
          <cell r="AB44">
            <v>2.7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88.9</v>
          </cell>
          <cell r="D47">
            <v>-0.1</v>
          </cell>
          <cell r="E47">
            <v>111.2</v>
          </cell>
          <cell r="F47">
            <v>-0.2</v>
          </cell>
          <cell r="G47">
            <v>111.9</v>
          </cell>
          <cell r="H47">
            <v>0.9</v>
          </cell>
          <cell r="I47">
            <v>101.6</v>
          </cell>
          <cell r="J47">
            <v>6.2</v>
          </cell>
          <cell r="K47">
            <v>100.9</v>
          </cell>
          <cell r="L47">
            <v>8</v>
          </cell>
          <cell r="M47">
            <v>117.9</v>
          </cell>
          <cell r="N47">
            <v>-20.2</v>
          </cell>
          <cell r="O47">
            <v>99.9</v>
          </cell>
          <cell r="P47">
            <v>1.4</v>
          </cell>
          <cell r="Q47">
            <v>21.6</v>
          </cell>
          <cell r="R47">
            <v>10.7</v>
          </cell>
          <cell r="S47">
            <v>0.66</v>
          </cell>
          <cell r="T47">
            <v>-0.34</v>
          </cell>
          <cell r="U47">
            <v>0.18</v>
          </cell>
          <cell r="V47">
            <v>-1.81</v>
          </cell>
          <cell r="W47">
            <v>83.4</v>
          </cell>
          <cell r="X47">
            <v>-3.4</v>
          </cell>
          <cell r="Y47">
            <v>104.3</v>
          </cell>
          <cell r="Z47">
            <v>-3.5</v>
          </cell>
          <cell r="AA47">
            <v>100.3</v>
          </cell>
          <cell r="AB47">
            <v>-16</v>
          </cell>
          <cell r="AC47">
            <v>1.3</v>
          </cell>
          <cell r="AD47">
            <v>13.2</v>
          </cell>
        </row>
        <row r="48">
          <cell r="B48" t="str">
            <v>小売業</v>
          </cell>
          <cell r="C48">
            <v>74</v>
          </cell>
          <cell r="D48">
            <v>4.8</v>
          </cell>
          <cell r="E48">
            <v>82.2</v>
          </cell>
          <cell r="F48">
            <v>4.7</v>
          </cell>
          <cell r="G48">
            <v>82.5</v>
          </cell>
          <cell r="H48">
            <v>6.3</v>
          </cell>
          <cell r="I48">
            <v>87.9</v>
          </cell>
          <cell r="J48">
            <v>0.7</v>
          </cell>
          <cell r="K48">
            <v>86.5</v>
          </cell>
          <cell r="L48">
            <v>1.8</v>
          </cell>
          <cell r="M48">
            <v>117.9</v>
          </cell>
          <cell r="N48">
            <v>-14.3</v>
          </cell>
          <cell r="O48">
            <v>107.1</v>
          </cell>
          <cell r="P48">
            <v>-1.4</v>
          </cell>
          <cell r="Q48">
            <v>72.099999999999994</v>
          </cell>
          <cell r="R48">
            <v>1.2</v>
          </cell>
          <cell r="S48">
            <v>1.69</v>
          </cell>
          <cell r="T48">
            <v>1.18</v>
          </cell>
          <cell r="U48">
            <v>3.5</v>
          </cell>
          <cell r="V48">
            <v>0.82</v>
          </cell>
          <cell r="W48">
            <v>69.400000000000006</v>
          </cell>
          <cell r="X48">
            <v>1.3</v>
          </cell>
          <cell r="Y48">
            <v>77.099999999999994</v>
          </cell>
          <cell r="Z48">
            <v>1.3</v>
          </cell>
          <cell r="AA48">
            <v>76</v>
          </cell>
          <cell r="AB48">
            <v>-20.100000000000001</v>
          </cell>
          <cell r="AC48">
            <v>0.1</v>
          </cell>
          <cell r="AD48">
            <v>142.9</v>
          </cell>
        </row>
        <row r="49">
          <cell r="B49" t="str">
            <v>宿泊業</v>
          </cell>
          <cell r="C49">
            <v>102.4</v>
          </cell>
          <cell r="D49">
            <v>7</v>
          </cell>
          <cell r="E49">
            <v>108.9</v>
          </cell>
          <cell r="F49">
            <v>7</v>
          </cell>
          <cell r="G49">
            <v>111.8</v>
          </cell>
          <cell r="H49">
            <v>7.2</v>
          </cell>
          <cell r="I49">
            <v>119</v>
          </cell>
          <cell r="J49">
            <v>8.6</v>
          </cell>
          <cell r="K49">
            <v>117.7</v>
          </cell>
          <cell r="L49">
            <v>8.6999999999999993</v>
          </cell>
          <cell r="M49">
            <v>144.6</v>
          </cell>
          <cell r="N49">
            <v>6.6</v>
          </cell>
          <cell r="O49">
            <v>69</v>
          </cell>
          <cell r="P49">
            <v>3.8</v>
          </cell>
          <cell r="Q49">
            <v>55.7</v>
          </cell>
          <cell r="R49">
            <v>-5.0999999999999996</v>
          </cell>
          <cell r="S49">
            <v>4.0999999999999996</v>
          </cell>
          <cell r="T49">
            <v>-0.26</v>
          </cell>
          <cell r="U49">
            <v>2.93</v>
          </cell>
          <cell r="V49">
            <v>0.52</v>
          </cell>
          <cell r="W49">
            <v>96.1</v>
          </cell>
          <cell r="X49">
            <v>3.6</v>
          </cell>
          <cell r="Y49">
            <v>102.2</v>
          </cell>
          <cell r="Z49">
            <v>3.5</v>
          </cell>
          <cell r="AA49">
            <v>59.2</v>
          </cell>
          <cell r="AB49">
            <v>-0.6</v>
          </cell>
          <cell r="AC49">
            <v>0</v>
          </cell>
          <cell r="AD49">
            <v>0</v>
          </cell>
        </row>
        <row r="50">
          <cell r="B50" t="str">
            <v>Ｍ一括分</v>
          </cell>
          <cell r="C50">
            <v>88.8</v>
          </cell>
          <cell r="D50">
            <v>0.3</v>
          </cell>
          <cell r="E50">
            <v>90.1</v>
          </cell>
          <cell r="F50">
            <v>0.3</v>
          </cell>
          <cell r="G50">
            <v>89.9</v>
          </cell>
          <cell r="H50">
            <v>1.2</v>
          </cell>
          <cell r="I50">
            <v>81.8</v>
          </cell>
          <cell r="J50">
            <v>-1.8</v>
          </cell>
          <cell r="K50">
            <v>81.7</v>
          </cell>
          <cell r="L50">
            <v>-0.8</v>
          </cell>
          <cell r="M50">
            <v>81.5</v>
          </cell>
          <cell r="N50">
            <v>-24.1</v>
          </cell>
          <cell r="O50">
            <v>107.6</v>
          </cell>
          <cell r="P50">
            <v>3.2</v>
          </cell>
          <cell r="Q50">
            <v>95.9</v>
          </cell>
          <cell r="R50">
            <v>0.1</v>
          </cell>
          <cell r="S50">
            <v>2.89</v>
          </cell>
          <cell r="T50">
            <v>0.28000000000000003</v>
          </cell>
          <cell r="U50">
            <v>1.27</v>
          </cell>
          <cell r="V50">
            <v>-1.52</v>
          </cell>
          <cell r="W50">
            <v>83.3</v>
          </cell>
          <cell r="X50">
            <v>-2.9</v>
          </cell>
          <cell r="Y50">
            <v>84.5</v>
          </cell>
          <cell r="Z50">
            <v>-3</v>
          </cell>
          <cell r="AA50">
            <v>94.5</v>
          </cell>
          <cell r="AB50">
            <v>-16.7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78.400000000000006</v>
          </cell>
          <cell r="D51">
            <v>2</v>
          </cell>
          <cell r="E51">
            <v>94.7</v>
          </cell>
          <cell r="F51">
            <v>2.2000000000000002</v>
          </cell>
          <cell r="G51">
            <v>92.1</v>
          </cell>
          <cell r="H51">
            <v>5.7</v>
          </cell>
          <cell r="I51">
            <v>94.1</v>
          </cell>
          <cell r="J51">
            <v>-1.9</v>
          </cell>
          <cell r="K51">
            <v>93.9</v>
          </cell>
          <cell r="L51">
            <v>-0.4</v>
          </cell>
          <cell r="M51">
            <v>97.9</v>
          </cell>
          <cell r="N51">
            <v>-31.9</v>
          </cell>
          <cell r="O51">
            <v>95.9</v>
          </cell>
          <cell r="P51">
            <v>-1.3</v>
          </cell>
          <cell r="Q51">
            <v>20.7</v>
          </cell>
          <cell r="R51">
            <v>-3.7</v>
          </cell>
          <cell r="S51">
            <v>0.8</v>
          </cell>
          <cell r="T51">
            <v>0.46</v>
          </cell>
          <cell r="U51">
            <v>0.84</v>
          </cell>
          <cell r="V51">
            <v>-0.89</v>
          </cell>
          <cell r="W51">
            <v>73.5</v>
          </cell>
          <cell r="X51">
            <v>-1.5</v>
          </cell>
          <cell r="Y51">
            <v>88.8</v>
          </cell>
          <cell r="Z51">
            <v>-1.2</v>
          </cell>
          <cell r="AA51">
            <v>172.8</v>
          </cell>
          <cell r="AB51">
            <v>-34.6</v>
          </cell>
          <cell r="AC51">
            <v>0</v>
          </cell>
          <cell r="AD51">
            <v>-100</v>
          </cell>
        </row>
        <row r="52">
          <cell r="B52" t="str">
            <v>Ｐ一括分</v>
          </cell>
          <cell r="C52">
            <v>74.099999999999994</v>
          </cell>
          <cell r="D52">
            <v>-15</v>
          </cell>
          <cell r="E52">
            <v>93</v>
          </cell>
          <cell r="F52">
            <v>-15</v>
          </cell>
          <cell r="G52">
            <v>93.9</v>
          </cell>
          <cell r="H52">
            <v>-14</v>
          </cell>
          <cell r="I52">
            <v>91.9</v>
          </cell>
          <cell r="J52">
            <v>-3.5</v>
          </cell>
          <cell r="K52">
            <v>92.2</v>
          </cell>
          <cell r="L52">
            <v>-2.4</v>
          </cell>
          <cell r="M52">
            <v>83</v>
          </cell>
          <cell r="N52">
            <v>-27.8</v>
          </cell>
          <cell r="O52">
            <v>102.1</v>
          </cell>
          <cell r="P52">
            <v>-1.4</v>
          </cell>
          <cell r="Q52">
            <v>29.1</v>
          </cell>
          <cell r="R52">
            <v>12.1</v>
          </cell>
          <cell r="S52">
            <v>0.61</v>
          </cell>
          <cell r="T52">
            <v>0.13</v>
          </cell>
          <cell r="U52">
            <v>1.4</v>
          </cell>
          <cell r="V52">
            <v>-0.13</v>
          </cell>
          <cell r="W52">
            <v>69.5</v>
          </cell>
          <cell r="X52">
            <v>-17.8</v>
          </cell>
          <cell r="Y52">
            <v>87.2</v>
          </cell>
          <cell r="Z52">
            <v>-17.8</v>
          </cell>
          <cell r="AA52">
            <v>71.900000000000006</v>
          </cell>
          <cell r="AB52">
            <v>-37.299999999999997</v>
          </cell>
          <cell r="AC52">
            <v>0</v>
          </cell>
          <cell r="AD52">
            <v>-99.7</v>
          </cell>
        </row>
        <row r="53">
          <cell r="B53" t="str">
            <v>職業紹介・派遣業</v>
          </cell>
          <cell r="C53">
            <v>109.5</v>
          </cell>
          <cell r="D53">
            <v>8</v>
          </cell>
          <cell r="E53">
            <v>111.7</v>
          </cell>
          <cell r="F53">
            <v>8.3000000000000007</v>
          </cell>
          <cell r="G53">
            <v>111.2</v>
          </cell>
          <cell r="H53">
            <v>5.4</v>
          </cell>
          <cell r="I53">
            <v>112.2</v>
          </cell>
          <cell r="J53">
            <v>10.9</v>
          </cell>
          <cell r="K53">
            <v>112</v>
          </cell>
          <cell r="L53">
            <v>9.1</v>
          </cell>
          <cell r="M53">
            <v>114.3</v>
          </cell>
          <cell r="N53">
            <v>51.8</v>
          </cell>
          <cell r="O53">
            <v>119.9</v>
          </cell>
          <cell r="P53">
            <v>-4.9000000000000004</v>
          </cell>
          <cell r="Q53">
            <v>20.7</v>
          </cell>
          <cell r="R53">
            <v>-2.9</v>
          </cell>
          <cell r="S53">
            <v>6</v>
          </cell>
          <cell r="T53">
            <v>-2.63</v>
          </cell>
          <cell r="U53">
            <v>6.76</v>
          </cell>
          <cell r="V53">
            <v>-2.8</v>
          </cell>
          <cell r="W53">
            <v>102.7</v>
          </cell>
          <cell r="X53">
            <v>4.4000000000000004</v>
          </cell>
          <cell r="Y53">
            <v>104.8</v>
          </cell>
          <cell r="Z53">
            <v>4.8</v>
          </cell>
          <cell r="AA53">
            <v>116.4</v>
          </cell>
          <cell r="AB53">
            <v>51.5</v>
          </cell>
          <cell r="AC53">
            <v>28</v>
          </cell>
          <cell r="AD53">
            <v>-23.8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88.3</v>
          </cell>
          <cell r="D55">
            <v>-2.9</v>
          </cell>
          <cell r="E55">
            <v>101</v>
          </cell>
          <cell r="F55">
            <v>-2.9</v>
          </cell>
          <cell r="G55">
            <v>99.1</v>
          </cell>
          <cell r="H55">
            <v>-4.7</v>
          </cell>
          <cell r="I55">
            <v>100.9</v>
          </cell>
          <cell r="J55">
            <v>-2.9</v>
          </cell>
          <cell r="K55">
            <v>100.3</v>
          </cell>
          <cell r="L55">
            <v>-2.8</v>
          </cell>
          <cell r="M55">
            <v>110</v>
          </cell>
          <cell r="N55">
            <v>-4.3</v>
          </cell>
          <cell r="O55">
            <v>92.5</v>
          </cell>
          <cell r="P55">
            <v>-1.5</v>
          </cell>
          <cell r="Q55">
            <v>33.4</v>
          </cell>
          <cell r="R55">
            <v>2.8</v>
          </cell>
          <cell r="S55">
            <v>3.67</v>
          </cell>
          <cell r="T55">
            <v>2.2200000000000002</v>
          </cell>
          <cell r="U55">
            <v>4</v>
          </cell>
          <cell r="V55">
            <v>1.76</v>
          </cell>
          <cell r="W55">
            <v>82.8</v>
          </cell>
          <cell r="X55">
            <v>-6.1</v>
          </cell>
          <cell r="Y55">
            <v>94.7</v>
          </cell>
          <cell r="Z55">
            <v>-6.1</v>
          </cell>
          <cell r="AA55">
            <v>125.6</v>
          </cell>
          <cell r="AB55">
            <v>20.9</v>
          </cell>
          <cell r="AC55">
            <v>0.9</v>
          </cell>
          <cell r="AD55">
            <v>-2.2999999999999998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85</v>
          </cell>
          <cell r="D198">
            <v>-0.9</v>
          </cell>
          <cell r="E198">
            <v>102.5</v>
          </cell>
          <cell r="F198">
            <v>-1.6</v>
          </cell>
          <cell r="G198">
            <v>102.2</v>
          </cell>
          <cell r="H198">
            <v>-0.9</v>
          </cell>
          <cell r="I198">
            <v>100.5</v>
          </cell>
          <cell r="J198">
            <v>-0.4</v>
          </cell>
          <cell r="K198">
            <v>98.9</v>
          </cell>
          <cell r="L198">
            <v>0.9</v>
          </cell>
          <cell r="M198">
            <v>121.4</v>
          </cell>
          <cell r="N198">
            <v>-12.8</v>
          </cell>
          <cell r="O198">
            <v>92.8</v>
          </cell>
          <cell r="P198">
            <v>-2.6</v>
          </cell>
          <cell r="Q198" t="str">
            <v>-</v>
          </cell>
          <cell r="R198" t="str">
            <v>-</v>
          </cell>
          <cell r="S198">
            <v>0.87</v>
          </cell>
          <cell r="T198">
            <v>-0.01</v>
          </cell>
          <cell r="U198">
            <v>1.28</v>
          </cell>
          <cell r="V198">
            <v>0.1</v>
          </cell>
          <cell r="W198">
            <v>79.7</v>
          </cell>
          <cell r="X198">
            <v>-4.2</v>
          </cell>
          <cell r="Y198">
            <v>96.2</v>
          </cell>
          <cell r="Z198">
            <v>-4.8</v>
          </cell>
          <cell r="AA198">
            <v>106.8</v>
          </cell>
          <cell r="AB198">
            <v>-10.8</v>
          </cell>
          <cell r="AC198">
            <v>4.3</v>
          </cell>
          <cell r="AD198">
            <v>380.7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61.1</v>
          </cell>
          <cell r="D200">
            <v>-11.8</v>
          </cell>
          <cell r="E200">
            <v>77.3</v>
          </cell>
          <cell r="F200">
            <v>-11.8</v>
          </cell>
          <cell r="G200">
            <v>80.3</v>
          </cell>
          <cell r="H200">
            <v>-7.2</v>
          </cell>
          <cell r="I200">
            <v>102.9</v>
          </cell>
          <cell r="J200">
            <v>-2.6</v>
          </cell>
          <cell r="K200">
            <v>106.4</v>
          </cell>
          <cell r="L200">
            <v>1.2</v>
          </cell>
          <cell r="M200">
            <v>64.5</v>
          </cell>
          <cell r="N200">
            <v>-42.5</v>
          </cell>
          <cell r="O200">
            <v>87.5</v>
          </cell>
          <cell r="P200">
            <v>3.4</v>
          </cell>
          <cell r="Q200" t="str">
            <v>-</v>
          </cell>
          <cell r="R200" t="str">
            <v>-</v>
          </cell>
          <cell r="S200">
            <v>0.41</v>
          </cell>
          <cell r="T200">
            <v>-4.3600000000000003</v>
          </cell>
          <cell r="U200">
            <v>0.41</v>
          </cell>
          <cell r="V200">
            <v>-0.94</v>
          </cell>
          <cell r="W200">
            <v>57.3</v>
          </cell>
          <cell r="X200">
            <v>-14.7</v>
          </cell>
          <cell r="Y200">
            <v>72.5</v>
          </cell>
          <cell r="Z200">
            <v>-14.7</v>
          </cell>
          <cell r="AA200">
            <v>40.4</v>
          </cell>
          <cell r="AB200">
            <v>-60.2</v>
          </cell>
          <cell r="AC200">
            <v>0</v>
          </cell>
          <cell r="AD200">
            <v>-100</v>
          </cell>
        </row>
        <row r="201">
          <cell r="B201" t="str">
            <v>製造業</v>
          </cell>
          <cell r="C201">
            <v>90</v>
          </cell>
          <cell r="D201">
            <v>-1.7</v>
          </cell>
          <cell r="E201">
            <v>109.5</v>
          </cell>
          <cell r="F201">
            <v>-1.7</v>
          </cell>
          <cell r="G201">
            <v>107.4</v>
          </cell>
          <cell r="H201">
            <v>-1.8</v>
          </cell>
          <cell r="I201">
            <v>102.1</v>
          </cell>
          <cell r="J201">
            <v>2.2999999999999998</v>
          </cell>
          <cell r="K201">
            <v>101.7</v>
          </cell>
          <cell r="L201">
            <v>2.7</v>
          </cell>
          <cell r="M201">
            <v>106.8</v>
          </cell>
          <cell r="N201">
            <v>-1.4</v>
          </cell>
          <cell r="O201">
            <v>91.7</v>
          </cell>
          <cell r="P201">
            <v>-3.2</v>
          </cell>
          <cell r="Q201" t="str">
            <v>-</v>
          </cell>
          <cell r="R201" t="str">
            <v>-</v>
          </cell>
          <cell r="S201">
            <v>0.5</v>
          </cell>
          <cell r="T201">
            <v>-0.14000000000000001</v>
          </cell>
          <cell r="U201">
            <v>0.99</v>
          </cell>
          <cell r="V201">
            <v>0.13</v>
          </cell>
          <cell r="W201">
            <v>84.4</v>
          </cell>
          <cell r="X201">
            <v>-5</v>
          </cell>
          <cell r="Y201">
            <v>102.7</v>
          </cell>
          <cell r="Z201">
            <v>-5</v>
          </cell>
          <cell r="AA201">
            <v>130.9</v>
          </cell>
          <cell r="AB201">
            <v>-0.2</v>
          </cell>
          <cell r="AC201">
            <v>0.1</v>
          </cell>
          <cell r="AD201">
            <v>-81.400000000000006</v>
          </cell>
        </row>
        <row r="202">
          <cell r="B202" t="str">
            <v>電気・ガス・熱供給・水道業</v>
          </cell>
          <cell r="C202">
            <v>108.7</v>
          </cell>
          <cell r="D202">
            <v>17.399999999999999</v>
          </cell>
          <cell r="E202">
            <v>122.1</v>
          </cell>
          <cell r="F202">
            <v>4.2</v>
          </cell>
          <cell r="G202">
            <v>110.3</v>
          </cell>
          <cell r="H202">
            <v>-1.3</v>
          </cell>
          <cell r="I202">
            <v>102.4</v>
          </cell>
          <cell r="J202">
            <v>-2.2999999999999998</v>
          </cell>
          <cell r="K202">
            <v>97.1</v>
          </cell>
          <cell r="L202">
            <v>2.8</v>
          </cell>
          <cell r="M202">
            <v>170.6</v>
          </cell>
          <cell r="N202">
            <v>-28.2</v>
          </cell>
          <cell r="O202">
            <v>105.7</v>
          </cell>
          <cell r="P202">
            <v>3.2</v>
          </cell>
          <cell r="Q202" t="str">
            <v>-</v>
          </cell>
          <cell r="R202" t="str">
            <v>-</v>
          </cell>
          <cell r="S202">
            <v>0</v>
          </cell>
          <cell r="T202">
            <v>-0.05</v>
          </cell>
          <cell r="U202">
            <v>1.51</v>
          </cell>
          <cell r="V202">
            <v>0.47</v>
          </cell>
          <cell r="W202">
            <v>102</v>
          </cell>
          <cell r="X202">
            <v>13.6</v>
          </cell>
          <cell r="Y202">
            <v>114.5</v>
          </cell>
          <cell r="Z202">
            <v>0.7</v>
          </cell>
          <cell r="AA202">
            <v>265.8</v>
          </cell>
          <cell r="AB202">
            <v>45.3</v>
          </cell>
          <cell r="AC202">
            <v>49</v>
          </cell>
          <cell r="AD202">
            <v>7230.4</v>
          </cell>
        </row>
        <row r="203">
          <cell r="B203" t="str">
            <v>情報通信業</v>
          </cell>
          <cell r="C203">
            <v>119.6</v>
          </cell>
          <cell r="D203">
            <v>3.8</v>
          </cell>
          <cell r="E203">
            <v>138.80000000000001</v>
          </cell>
          <cell r="F203">
            <v>-2.9</v>
          </cell>
          <cell r="G203">
            <v>133.6</v>
          </cell>
          <cell r="H203">
            <v>-3.7</v>
          </cell>
          <cell r="I203">
            <v>97.6</v>
          </cell>
          <cell r="J203">
            <v>4.3</v>
          </cell>
          <cell r="K203">
            <v>96.1</v>
          </cell>
          <cell r="L203">
            <v>2.9</v>
          </cell>
          <cell r="M203">
            <v>116.4</v>
          </cell>
          <cell r="N203">
            <v>21.6</v>
          </cell>
          <cell r="O203">
            <v>121</v>
          </cell>
          <cell r="P203">
            <v>-0.9</v>
          </cell>
          <cell r="Q203" t="str">
            <v>-</v>
          </cell>
          <cell r="R203" t="str">
            <v>-</v>
          </cell>
          <cell r="S203">
            <v>0.36</v>
          </cell>
          <cell r="T203">
            <v>0.28000000000000003</v>
          </cell>
          <cell r="U203">
            <v>0.64</v>
          </cell>
          <cell r="V203">
            <v>0.01</v>
          </cell>
          <cell r="W203">
            <v>112.2</v>
          </cell>
          <cell r="X203">
            <v>0.4</v>
          </cell>
          <cell r="Y203">
            <v>130.19999999999999</v>
          </cell>
          <cell r="Z203">
            <v>-6.1</v>
          </cell>
          <cell r="AA203">
            <v>219.3</v>
          </cell>
          <cell r="AB203">
            <v>6.4</v>
          </cell>
          <cell r="AC203">
            <v>49</v>
          </cell>
          <cell r="AD203">
            <v>268.10000000000002</v>
          </cell>
        </row>
        <row r="204">
          <cell r="B204" t="str">
            <v>運輸業，郵便業</v>
          </cell>
          <cell r="C204">
            <v>73.2</v>
          </cell>
          <cell r="D204">
            <v>-9.1</v>
          </cell>
          <cell r="E204">
            <v>84.1</v>
          </cell>
          <cell r="F204">
            <v>-9.1999999999999993</v>
          </cell>
          <cell r="G204">
            <v>88.7</v>
          </cell>
          <cell r="H204">
            <v>-9.5</v>
          </cell>
          <cell r="I204">
            <v>95.6</v>
          </cell>
          <cell r="J204">
            <v>-4.2</v>
          </cell>
          <cell r="K204">
            <v>101.3</v>
          </cell>
          <cell r="L204">
            <v>-0.4</v>
          </cell>
          <cell r="M204">
            <v>71.099999999999994</v>
          </cell>
          <cell r="N204">
            <v>-22.3</v>
          </cell>
          <cell r="O204">
            <v>103.7</v>
          </cell>
          <cell r="P204">
            <v>-10</v>
          </cell>
          <cell r="Q204" t="str">
            <v>-</v>
          </cell>
          <cell r="R204" t="str">
            <v>-</v>
          </cell>
          <cell r="S204">
            <v>0.21</v>
          </cell>
          <cell r="T204">
            <v>-1.36</v>
          </cell>
          <cell r="U204">
            <v>1.5</v>
          </cell>
          <cell r="V204">
            <v>0.56000000000000005</v>
          </cell>
          <cell r="W204">
            <v>68.7</v>
          </cell>
          <cell r="X204">
            <v>-12</v>
          </cell>
          <cell r="Y204">
            <v>78.900000000000006</v>
          </cell>
          <cell r="Z204">
            <v>-12.1</v>
          </cell>
          <cell r="AA204">
            <v>64.900000000000006</v>
          </cell>
          <cell r="AB204">
            <v>-7.2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81.2</v>
          </cell>
          <cell r="D205">
            <v>0</v>
          </cell>
          <cell r="E205">
            <v>97.5</v>
          </cell>
          <cell r="F205">
            <v>-0.1</v>
          </cell>
          <cell r="G205">
            <v>96.9</v>
          </cell>
          <cell r="H205">
            <v>1.4</v>
          </cell>
          <cell r="I205">
            <v>98</v>
          </cell>
          <cell r="J205">
            <v>-1.9</v>
          </cell>
          <cell r="K205">
            <v>94.5</v>
          </cell>
          <cell r="L205">
            <v>-0.7</v>
          </cell>
          <cell r="M205">
            <v>155.19999999999999</v>
          </cell>
          <cell r="N205">
            <v>-12.4</v>
          </cell>
          <cell r="O205">
            <v>80.8</v>
          </cell>
          <cell r="P205">
            <v>-7.8</v>
          </cell>
          <cell r="Q205" t="str">
            <v>-</v>
          </cell>
          <cell r="R205" t="str">
            <v>-</v>
          </cell>
          <cell r="S205">
            <v>1.79</v>
          </cell>
          <cell r="T205">
            <v>0.88</v>
          </cell>
          <cell r="U205">
            <v>2.44</v>
          </cell>
          <cell r="V205">
            <v>0.37</v>
          </cell>
          <cell r="W205">
            <v>76.2</v>
          </cell>
          <cell r="X205">
            <v>-3.3</v>
          </cell>
          <cell r="Y205">
            <v>91.5</v>
          </cell>
          <cell r="Z205">
            <v>-3.4</v>
          </cell>
          <cell r="AA205">
            <v>104.9</v>
          </cell>
          <cell r="AB205">
            <v>-16.399999999999999</v>
          </cell>
          <cell r="AC205">
            <v>1.4</v>
          </cell>
          <cell r="AD205">
            <v>32.299999999999997</v>
          </cell>
        </row>
        <row r="206">
          <cell r="B206" t="str">
            <v>金融業，保険業</v>
          </cell>
          <cell r="C206">
            <v>102.8</v>
          </cell>
          <cell r="D206">
            <v>7.4</v>
          </cell>
          <cell r="E206">
            <v>123.4</v>
          </cell>
          <cell r="F206">
            <v>0.5</v>
          </cell>
          <cell r="G206">
            <v>127</v>
          </cell>
          <cell r="H206">
            <v>6</v>
          </cell>
          <cell r="I206">
            <v>96.3</v>
          </cell>
          <cell r="J206">
            <v>-14.6</v>
          </cell>
          <cell r="K206">
            <v>95.8</v>
          </cell>
          <cell r="L206">
            <v>-8.6999999999999993</v>
          </cell>
          <cell r="M206">
            <v>114.3</v>
          </cell>
          <cell r="N206">
            <v>-68.599999999999994</v>
          </cell>
          <cell r="O206">
            <v>112.8</v>
          </cell>
          <cell r="P206">
            <v>11.6</v>
          </cell>
          <cell r="Q206" t="str">
            <v>-</v>
          </cell>
          <cell r="R206" t="str">
            <v>-</v>
          </cell>
          <cell r="S206">
            <v>0</v>
          </cell>
          <cell r="T206">
            <v>-7.0000000000000007E-2</v>
          </cell>
          <cell r="U206">
            <v>0</v>
          </cell>
          <cell r="V206">
            <v>0</v>
          </cell>
          <cell r="W206">
            <v>96.4</v>
          </cell>
          <cell r="X206">
            <v>3.9</v>
          </cell>
          <cell r="Y206">
            <v>115.8</v>
          </cell>
          <cell r="Z206">
            <v>-2.8</v>
          </cell>
          <cell r="AA206">
            <v>35.700000000000003</v>
          </cell>
          <cell r="AB206">
            <v>-81.599999999999994</v>
          </cell>
          <cell r="AC206">
            <v>22.9</v>
          </cell>
          <cell r="AD206">
            <v>0</v>
          </cell>
        </row>
        <row r="207">
          <cell r="B207" t="str">
            <v>不動産業，物品賃貸業</v>
          </cell>
          <cell r="C207">
            <v>98.7</v>
          </cell>
          <cell r="D207">
            <v>-0.5</v>
          </cell>
          <cell r="E207">
            <v>124.7</v>
          </cell>
          <cell r="F207">
            <v>-0.5</v>
          </cell>
          <cell r="G207">
            <v>124.9</v>
          </cell>
          <cell r="H207">
            <v>2.6</v>
          </cell>
          <cell r="I207">
            <v>105.7</v>
          </cell>
          <cell r="J207">
            <v>5.6</v>
          </cell>
          <cell r="K207">
            <v>104.4</v>
          </cell>
          <cell r="L207">
            <v>14.5</v>
          </cell>
          <cell r="M207">
            <v>170.6</v>
          </cell>
          <cell r="N207">
            <v>-67.400000000000006</v>
          </cell>
          <cell r="O207">
            <v>113.5</v>
          </cell>
          <cell r="P207">
            <v>36.1</v>
          </cell>
          <cell r="Q207" t="str">
            <v>-</v>
          </cell>
          <cell r="R207" t="str">
            <v>-</v>
          </cell>
          <cell r="S207">
            <v>2.8</v>
          </cell>
          <cell r="T207">
            <v>2.95</v>
          </cell>
          <cell r="U207">
            <v>0</v>
          </cell>
          <cell r="V207">
            <v>-0.31</v>
          </cell>
          <cell r="W207">
            <v>92.6</v>
          </cell>
          <cell r="X207">
            <v>-3.7</v>
          </cell>
          <cell r="Y207">
            <v>117</v>
          </cell>
          <cell r="Z207">
            <v>-3.7</v>
          </cell>
          <cell r="AA207">
            <v>117.5</v>
          </cell>
          <cell r="AB207">
            <v>-57</v>
          </cell>
          <cell r="AC207">
            <v>0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94.4</v>
          </cell>
          <cell r="D208">
            <v>7</v>
          </cell>
          <cell r="E208">
            <v>115.4</v>
          </cell>
          <cell r="F208">
            <v>7.1</v>
          </cell>
          <cell r="G208">
            <v>115.3</v>
          </cell>
          <cell r="H208">
            <v>6.7</v>
          </cell>
          <cell r="I208">
            <v>94</v>
          </cell>
          <cell r="J208">
            <v>-6.6</v>
          </cell>
          <cell r="K208">
            <v>98.2</v>
          </cell>
          <cell r="L208">
            <v>-2.8</v>
          </cell>
          <cell r="M208">
            <v>50.7</v>
          </cell>
          <cell r="N208">
            <v>-47.5</v>
          </cell>
          <cell r="O208">
            <v>125.7</v>
          </cell>
          <cell r="P208">
            <v>8.1</v>
          </cell>
          <cell r="Q208" t="str">
            <v>-</v>
          </cell>
          <cell r="R208" t="str">
            <v>-</v>
          </cell>
          <cell r="S208">
            <v>0.42</v>
          </cell>
          <cell r="T208">
            <v>0.42</v>
          </cell>
          <cell r="U208">
            <v>0.42</v>
          </cell>
          <cell r="V208">
            <v>0.42</v>
          </cell>
          <cell r="W208">
            <v>88.6</v>
          </cell>
          <cell r="X208">
            <v>3.6</v>
          </cell>
          <cell r="Y208">
            <v>108.3</v>
          </cell>
          <cell r="Z208">
            <v>3.6</v>
          </cell>
          <cell r="AA208">
            <v>117.6</v>
          </cell>
          <cell r="AB208">
            <v>16.600000000000001</v>
          </cell>
          <cell r="AC208">
            <v>0</v>
          </cell>
          <cell r="AD208">
            <v>0</v>
          </cell>
        </row>
        <row r="209">
          <cell r="B209" t="str">
            <v>宿泊業，飲食サービス業</v>
          </cell>
          <cell r="C209">
            <v>116.9</v>
          </cell>
          <cell r="D209">
            <v>2.2000000000000002</v>
          </cell>
          <cell r="E209">
            <v>125.6</v>
          </cell>
          <cell r="F209">
            <v>2.2000000000000002</v>
          </cell>
          <cell r="G209">
            <v>129</v>
          </cell>
          <cell r="H209">
            <v>3.2</v>
          </cell>
          <cell r="I209">
            <v>113.7</v>
          </cell>
          <cell r="J209">
            <v>3.7</v>
          </cell>
          <cell r="K209">
            <v>111.5</v>
          </cell>
          <cell r="L209">
            <v>3.9</v>
          </cell>
          <cell r="M209">
            <v>145.1</v>
          </cell>
          <cell r="N209">
            <v>1.4</v>
          </cell>
          <cell r="O209">
            <v>59.1</v>
          </cell>
          <cell r="P209">
            <v>14.3</v>
          </cell>
          <cell r="Q209" t="str">
            <v>-</v>
          </cell>
          <cell r="R209" t="str">
            <v>-</v>
          </cell>
          <cell r="S209">
            <v>3.39</v>
          </cell>
          <cell r="T209">
            <v>2.42</v>
          </cell>
          <cell r="U209">
            <v>2.2599999999999998</v>
          </cell>
          <cell r="V209">
            <v>2.2599999999999998</v>
          </cell>
          <cell r="W209">
            <v>109.7</v>
          </cell>
          <cell r="X209">
            <v>-1.2</v>
          </cell>
          <cell r="Y209">
            <v>117.8</v>
          </cell>
          <cell r="Z209">
            <v>-1.2</v>
          </cell>
          <cell r="AA209">
            <v>85</v>
          </cell>
          <cell r="AB209">
            <v>-13.7</v>
          </cell>
          <cell r="AC209">
            <v>0</v>
          </cell>
          <cell r="AD209">
            <v>0</v>
          </cell>
        </row>
        <row r="210">
          <cell r="B210" t="str">
            <v>生活関連サービス業，娯楽業</v>
          </cell>
          <cell r="C210">
            <v>74.7</v>
          </cell>
          <cell r="D210">
            <v>25.1</v>
          </cell>
          <cell r="E210">
            <v>84</v>
          </cell>
          <cell r="F210">
            <v>25.2</v>
          </cell>
          <cell r="G210">
            <v>84.5</v>
          </cell>
          <cell r="H210">
            <v>22.3</v>
          </cell>
          <cell r="I210">
            <v>92.7</v>
          </cell>
          <cell r="J210">
            <v>17.8</v>
          </cell>
          <cell r="K210">
            <v>95.7</v>
          </cell>
          <cell r="L210">
            <v>13.5</v>
          </cell>
          <cell r="M210">
            <v>59.7</v>
          </cell>
          <cell r="N210">
            <v>217.6</v>
          </cell>
          <cell r="O210">
            <v>151.80000000000001</v>
          </cell>
          <cell r="P210">
            <v>10.9</v>
          </cell>
          <cell r="Q210" t="str">
            <v>-</v>
          </cell>
          <cell r="R210" t="str">
            <v>-</v>
          </cell>
          <cell r="S210">
            <v>4.04</v>
          </cell>
          <cell r="T210">
            <v>4.04</v>
          </cell>
          <cell r="U210">
            <v>2.69</v>
          </cell>
          <cell r="V210">
            <v>2.5099999999999998</v>
          </cell>
          <cell r="W210">
            <v>70.099999999999994</v>
          </cell>
          <cell r="X210">
            <v>21.1</v>
          </cell>
          <cell r="Y210">
            <v>78.8</v>
          </cell>
          <cell r="Z210">
            <v>21</v>
          </cell>
          <cell r="AA210">
            <v>76</v>
          </cell>
          <cell r="AB210">
            <v>122.9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83.7</v>
          </cell>
          <cell r="D211">
            <v>-2.9</v>
          </cell>
          <cell r="E211">
            <v>104</v>
          </cell>
          <cell r="F211">
            <v>-2.9</v>
          </cell>
          <cell r="G211">
            <v>106.9</v>
          </cell>
          <cell r="H211">
            <v>-2.9</v>
          </cell>
          <cell r="I211">
            <v>113.4</v>
          </cell>
          <cell r="J211">
            <v>-2.7</v>
          </cell>
          <cell r="K211">
            <v>98</v>
          </cell>
          <cell r="L211">
            <v>-1.5</v>
          </cell>
          <cell r="M211">
            <v>335.6</v>
          </cell>
          <cell r="N211">
            <v>-8.1</v>
          </cell>
          <cell r="O211">
            <v>117.2</v>
          </cell>
          <cell r="P211">
            <v>2.4</v>
          </cell>
          <cell r="Q211" t="str">
            <v>-</v>
          </cell>
          <cell r="R211" t="str">
            <v>-</v>
          </cell>
          <cell r="S211">
            <v>0.16</v>
          </cell>
          <cell r="T211">
            <v>0</v>
          </cell>
          <cell r="U211">
            <v>0.1</v>
          </cell>
          <cell r="V211">
            <v>-0.04</v>
          </cell>
          <cell r="W211">
            <v>78.5</v>
          </cell>
          <cell r="X211">
            <v>-6.1</v>
          </cell>
          <cell r="Y211">
            <v>97.6</v>
          </cell>
          <cell r="Z211">
            <v>-6.1</v>
          </cell>
          <cell r="AA211">
            <v>13.7</v>
          </cell>
          <cell r="AB211">
            <v>0.3</v>
          </cell>
          <cell r="AC211">
            <v>0</v>
          </cell>
          <cell r="AD211">
            <v>0</v>
          </cell>
        </row>
        <row r="212">
          <cell r="B212" t="str">
            <v>医療，福祉</v>
          </cell>
          <cell r="C212">
            <v>80.5</v>
          </cell>
          <cell r="D212">
            <v>-2.8</v>
          </cell>
          <cell r="E212">
            <v>99.2</v>
          </cell>
          <cell r="F212">
            <v>-2.7</v>
          </cell>
          <cell r="G212">
            <v>97.7</v>
          </cell>
          <cell r="H212">
            <v>-1</v>
          </cell>
          <cell r="I212">
            <v>95.9</v>
          </cell>
          <cell r="J212">
            <v>-1</v>
          </cell>
          <cell r="K212">
            <v>95.7</v>
          </cell>
          <cell r="L212">
            <v>0.1</v>
          </cell>
          <cell r="M212">
            <v>100</v>
          </cell>
          <cell r="N212">
            <v>-26</v>
          </cell>
          <cell r="O212">
            <v>82.1</v>
          </cell>
          <cell r="P212">
            <v>-5.3</v>
          </cell>
          <cell r="Q212" t="str">
            <v>-</v>
          </cell>
          <cell r="R212" t="str">
            <v>-</v>
          </cell>
          <cell r="S212">
            <v>0.75</v>
          </cell>
          <cell r="T212">
            <v>0.45</v>
          </cell>
          <cell r="U212">
            <v>1.33</v>
          </cell>
          <cell r="V212">
            <v>0.32</v>
          </cell>
          <cell r="W212">
            <v>75.5</v>
          </cell>
          <cell r="X212">
            <v>-6</v>
          </cell>
          <cell r="Y212">
            <v>93.1</v>
          </cell>
          <cell r="Z212">
            <v>-5.9</v>
          </cell>
          <cell r="AA212">
            <v>140.1</v>
          </cell>
          <cell r="AB212">
            <v>-26.6</v>
          </cell>
          <cell r="AC212">
            <v>0</v>
          </cell>
          <cell r="AD212">
            <v>-99.5</v>
          </cell>
        </row>
        <row r="213">
          <cell r="B213" t="str">
            <v>複合サービス事業</v>
          </cell>
          <cell r="C213">
            <v>74.599999999999994</v>
          </cell>
          <cell r="D213">
            <v>6</v>
          </cell>
          <cell r="E213">
            <v>90.8</v>
          </cell>
          <cell r="F213">
            <v>6.1</v>
          </cell>
          <cell r="G213">
            <v>94.1</v>
          </cell>
          <cell r="H213">
            <v>8.8000000000000007</v>
          </cell>
          <cell r="I213">
            <v>97.2</v>
          </cell>
          <cell r="J213">
            <v>0.1</v>
          </cell>
          <cell r="K213">
            <v>100.4</v>
          </cell>
          <cell r="L213">
            <v>1.7</v>
          </cell>
          <cell r="M213">
            <v>45.3</v>
          </cell>
          <cell r="N213">
            <v>-35.700000000000003</v>
          </cell>
          <cell r="O213">
            <v>94.1</v>
          </cell>
          <cell r="P213">
            <v>-1.6</v>
          </cell>
          <cell r="Q213" t="str">
            <v>-</v>
          </cell>
          <cell r="R213" t="str">
            <v>-</v>
          </cell>
          <cell r="S213">
            <v>0.15</v>
          </cell>
          <cell r="T213">
            <v>-0.47</v>
          </cell>
          <cell r="U213">
            <v>0.63</v>
          </cell>
          <cell r="V213">
            <v>-0.71</v>
          </cell>
          <cell r="W213">
            <v>70</v>
          </cell>
          <cell r="X213">
            <v>2.5</v>
          </cell>
          <cell r="Y213">
            <v>85.2</v>
          </cell>
          <cell r="Z213">
            <v>2.7</v>
          </cell>
          <cell r="AA213">
            <v>38.5</v>
          </cell>
          <cell r="AB213">
            <v>-47</v>
          </cell>
          <cell r="AC213">
            <v>0.1</v>
          </cell>
          <cell r="AD213">
            <v>-82.4</v>
          </cell>
        </row>
        <row r="214">
          <cell r="B214" t="str">
            <v>サービス業（他に分類されないもの）</v>
          </cell>
          <cell r="C214">
            <v>88.5</v>
          </cell>
          <cell r="D214">
            <v>1.6</v>
          </cell>
          <cell r="E214">
            <v>101.2</v>
          </cell>
          <cell r="F214">
            <v>1.6</v>
          </cell>
          <cell r="G214">
            <v>99.2</v>
          </cell>
          <cell r="H214">
            <v>-1</v>
          </cell>
          <cell r="I214">
            <v>103.8</v>
          </cell>
          <cell r="J214">
            <v>2.7</v>
          </cell>
          <cell r="K214">
            <v>103.1</v>
          </cell>
          <cell r="L214">
            <v>2.1</v>
          </cell>
          <cell r="M214">
            <v>113.6</v>
          </cell>
          <cell r="N214">
            <v>10.4</v>
          </cell>
          <cell r="O214">
            <v>98.4</v>
          </cell>
          <cell r="P214">
            <v>-4.4000000000000004</v>
          </cell>
          <cell r="Q214" t="str">
            <v>-</v>
          </cell>
          <cell r="R214" t="str">
            <v>-</v>
          </cell>
          <cell r="S214">
            <v>2.63</v>
          </cell>
          <cell r="T214">
            <v>0</v>
          </cell>
          <cell r="U214">
            <v>3.06</v>
          </cell>
          <cell r="V214">
            <v>-0.95</v>
          </cell>
          <cell r="W214">
            <v>83</v>
          </cell>
          <cell r="X214">
            <v>-1.8</v>
          </cell>
          <cell r="Y214">
            <v>94.9</v>
          </cell>
          <cell r="Z214">
            <v>-1.8</v>
          </cell>
          <cell r="AA214">
            <v>124.1</v>
          </cell>
          <cell r="AB214">
            <v>35.4</v>
          </cell>
          <cell r="AC214">
            <v>2</v>
          </cell>
          <cell r="AD214">
            <v>-11.5</v>
          </cell>
        </row>
        <row r="215">
          <cell r="B215" t="str">
            <v>食料品・たばこ</v>
          </cell>
          <cell r="C215">
            <v>84.5</v>
          </cell>
          <cell r="D215">
            <v>-8.6</v>
          </cell>
          <cell r="E215">
            <v>104.3</v>
          </cell>
          <cell r="F215">
            <v>-8.6999999999999993</v>
          </cell>
          <cell r="G215">
            <v>104.1</v>
          </cell>
          <cell r="H215">
            <v>-8</v>
          </cell>
          <cell r="I215">
            <v>100.8</v>
          </cell>
          <cell r="J215">
            <v>1.6</v>
          </cell>
          <cell r="K215">
            <v>102</v>
          </cell>
          <cell r="L215">
            <v>2.9</v>
          </cell>
          <cell r="M215">
            <v>86.3</v>
          </cell>
          <cell r="N215">
            <v>-13.7</v>
          </cell>
          <cell r="O215">
            <v>97.8</v>
          </cell>
          <cell r="P215">
            <v>1.9</v>
          </cell>
          <cell r="Q215" t="str">
            <v>-</v>
          </cell>
          <cell r="R215" t="str">
            <v>-</v>
          </cell>
          <cell r="S215">
            <v>0.54</v>
          </cell>
          <cell r="T215">
            <v>-0.01</v>
          </cell>
          <cell r="U215">
            <v>1.04</v>
          </cell>
          <cell r="V215">
            <v>0.04</v>
          </cell>
          <cell r="W215">
            <v>79.3</v>
          </cell>
          <cell r="X215">
            <v>-11.6</v>
          </cell>
          <cell r="Y215">
            <v>97.8</v>
          </cell>
          <cell r="Z215">
            <v>-11.8</v>
          </cell>
          <cell r="AA215">
            <v>106.4</v>
          </cell>
          <cell r="AB215">
            <v>-16.7</v>
          </cell>
          <cell r="AC215">
            <v>0</v>
          </cell>
          <cell r="AD215">
            <v>0</v>
          </cell>
        </row>
        <row r="216">
          <cell r="B216" t="str">
            <v>繊維工業</v>
          </cell>
          <cell r="C216">
            <v>125.5</v>
          </cell>
          <cell r="D216">
            <v>15.5</v>
          </cell>
          <cell r="E216">
            <v>143.80000000000001</v>
          </cell>
          <cell r="F216">
            <v>15.4</v>
          </cell>
          <cell r="G216">
            <v>132.19999999999999</v>
          </cell>
          <cell r="H216">
            <v>10.4</v>
          </cell>
          <cell r="I216">
            <v>96</v>
          </cell>
          <cell r="J216">
            <v>7.5</v>
          </cell>
          <cell r="K216">
            <v>92.1</v>
          </cell>
          <cell r="L216">
            <v>4.3</v>
          </cell>
          <cell r="M216">
            <v>171.4</v>
          </cell>
          <cell r="N216">
            <v>58.3</v>
          </cell>
          <cell r="O216">
            <v>91</v>
          </cell>
          <cell r="P216">
            <v>-9.1</v>
          </cell>
          <cell r="Q216" t="str">
            <v>-</v>
          </cell>
          <cell r="R216" t="str">
            <v>-</v>
          </cell>
          <cell r="S216">
            <v>7.0000000000000007E-2</v>
          </cell>
          <cell r="T216">
            <v>-0.55000000000000004</v>
          </cell>
          <cell r="U216">
            <v>0.34</v>
          </cell>
          <cell r="V216">
            <v>-0.28000000000000003</v>
          </cell>
          <cell r="W216">
            <v>117.7</v>
          </cell>
          <cell r="X216">
            <v>11.7</v>
          </cell>
          <cell r="Y216">
            <v>134.9</v>
          </cell>
          <cell r="Z216">
            <v>11.6</v>
          </cell>
          <cell r="AA216">
            <v>379.2</v>
          </cell>
          <cell r="AB216">
            <v>70.2</v>
          </cell>
          <cell r="AC216">
            <v>0</v>
          </cell>
          <cell r="AD216">
            <v>0</v>
          </cell>
        </row>
        <row r="217">
          <cell r="B217" t="str">
            <v>木材・木製品</v>
          </cell>
          <cell r="C217">
            <v>91.1</v>
          </cell>
          <cell r="D217">
            <v>-2.7</v>
          </cell>
          <cell r="E217">
            <v>107.7</v>
          </cell>
          <cell r="F217">
            <v>-2.4</v>
          </cell>
          <cell r="G217">
            <v>111.1</v>
          </cell>
          <cell r="H217">
            <v>0.3</v>
          </cell>
          <cell r="I217">
            <v>91.9</v>
          </cell>
          <cell r="J217">
            <v>-2.5</v>
          </cell>
          <cell r="K217">
            <v>97.4</v>
          </cell>
          <cell r="L217">
            <v>1.7</v>
          </cell>
          <cell r="M217">
            <v>52.4</v>
          </cell>
          <cell r="N217">
            <v>-37.200000000000003</v>
          </cell>
          <cell r="O217">
            <v>100.4</v>
          </cell>
          <cell r="P217">
            <v>-3.8</v>
          </cell>
          <cell r="Q217" t="str">
            <v>-</v>
          </cell>
          <cell r="R217" t="str">
            <v>-</v>
          </cell>
          <cell r="S217">
            <v>0.08</v>
          </cell>
          <cell r="T217">
            <v>-1.43</v>
          </cell>
          <cell r="U217">
            <v>3.34</v>
          </cell>
          <cell r="V217">
            <v>3.17</v>
          </cell>
          <cell r="W217">
            <v>85.5</v>
          </cell>
          <cell r="X217">
            <v>-5.8</v>
          </cell>
          <cell r="Y217">
            <v>101</v>
          </cell>
          <cell r="Z217">
            <v>-5.6</v>
          </cell>
          <cell r="AA217">
            <v>79.900000000000006</v>
          </cell>
          <cell r="AB217">
            <v>-25.2</v>
          </cell>
          <cell r="AC217">
            <v>0</v>
          </cell>
          <cell r="AD217">
            <v>-100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104.2</v>
          </cell>
          <cell r="D220">
            <v>-23.2</v>
          </cell>
          <cell r="E220">
            <v>120.2</v>
          </cell>
          <cell r="F220">
            <v>-23.2</v>
          </cell>
          <cell r="G220">
            <v>110.8</v>
          </cell>
          <cell r="H220">
            <v>-24.9</v>
          </cell>
          <cell r="I220">
            <v>99.1</v>
          </cell>
          <cell r="J220">
            <v>20.9</v>
          </cell>
          <cell r="K220">
            <v>97.1</v>
          </cell>
          <cell r="L220">
            <v>12.3</v>
          </cell>
          <cell r="M220">
            <v>123.3</v>
          </cell>
          <cell r="N220">
            <v>377.9</v>
          </cell>
          <cell r="O220">
            <v>107.2</v>
          </cell>
          <cell r="P220">
            <v>-3.4</v>
          </cell>
          <cell r="Q220" t="str">
            <v>-</v>
          </cell>
          <cell r="R220" t="str">
            <v>-</v>
          </cell>
          <cell r="S220">
            <v>0.5</v>
          </cell>
          <cell r="T220">
            <v>0.5</v>
          </cell>
          <cell r="U220">
            <v>0</v>
          </cell>
          <cell r="V220">
            <v>0</v>
          </cell>
          <cell r="W220">
            <v>97.7</v>
          </cell>
          <cell r="X220">
            <v>-25.8</v>
          </cell>
          <cell r="Y220">
            <v>112.8</v>
          </cell>
          <cell r="Z220">
            <v>-25.7</v>
          </cell>
          <cell r="AA220">
            <v>237.3</v>
          </cell>
          <cell r="AB220">
            <v>-11.6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88.9</v>
          </cell>
          <cell r="D221">
            <v>4.2</v>
          </cell>
          <cell r="E221">
            <v>117.2</v>
          </cell>
          <cell r="F221">
            <v>4.5</v>
          </cell>
          <cell r="G221">
            <v>118.3</v>
          </cell>
          <cell r="H221">
            <v>7.5</v>
          </cell>
          <cell r="I221">
            <v>101.6</v>
          </cell>
          <cell r="J221">
            <v>1</v>
          </cell>
          <cell r="K221">
            <v>101.4</v>
          </cell>
          <cell r="L221">
            <v>3.4</v>
          </cell>
          <cell r="M221">
            <v>102.6</v>
          </cell>
          <cell r="N221">
            <v>-16.7</v>
          </cell>
          <cell r="O221">
            <v>104.1</v>
          </cell>
          <cell r="P221">
            <v>-5.7</v>
          </cell>
          <cell r="Q221" t="str">
            <v>-</v>
          </cell>
          <cell r="R221" t="str">
            <v>-</v>
          </cell>
          <cell r="S221">
            <v>0.6</v>
          </cell>
          <cell r="T221">
            <v>-0.11</v>
          </cell>
          <cell r="U221">
            <v>0.32</v>
          </cell>
          <cell r="V221">
            <v>-0.87</v>
          </cell>
          <cell r="W221">
            <v>83.4</v>
          </cell>
          <cell r="X221">
            <v>0.8</v>
          </cell>
          <cell r="Y221">
            <v>109.9</v>
          </cell>
          <cell r="Z221">
            <v>1</v>
          </cell>
          <cell r="AA221">
            <v>110.6</v>
          </cell>
          <cell r="AB221">
            <v>-12.1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113.8</v>
          </cell>
          <cell r="D222">
            <v>-1.3</v>
          </cell>
          <cell r="E222">
            <v>125.2</v>
          </cell>
          <cell r="F222">
            <v>-1.3</v>
          </cell>
          <cell r="G222">
            <v>120.5</v>
          </cell>
          <cell r="H222">
            <v>0.8</v>
          </cell>
          <cell r="I222">
            <v>104.1</v>
          </cell>
          <cell r="J222">
            <v>1.3</v>
          </cell>
          <cell r="K222">
            <v>103.7</v>
          </cell>
          <cell r="L222">
            <v>3.2</v>
          </cell>
          <cell r="M222">
            <v>110.6</v>
          </cell>
          <cell r="N222">
            <v>-18.399999999999999</v>
          </cell>
          <cell r="O222">
            <v>87.6</v>
          </cell>
          <cell r="P222">
            <v>-34.6</v>
          </cell>
          <cell r="Q222" t="str">
            <v>-</v>
          </cell>
          <cell r="R222" t="str">
            <v>-</v>
          </cell>
          <cell r="S222">
            <v>0</v>
          </cell>
          <cell r="T222">
            <v>-0.41</v>
          </cell>
          <cell r="U222">
            <v>0.27</v>
          </cell>
          <cell r="V222">
            <v>0.27</v>
          </cell>
          <cell r="W222">
            <v>106.8</v>
          </cell>
          <cell r="X222">
            <v>-4.5</v>
          </cell>
          <cell r="Y222">
            <v>117.4</v>
          </cell>
          <cell r="Z222">
            <v>-4.5999999999999996</v>
          </cell>
          <cell r="AA222">
            <v>183</v>
          </cell>
          <cell r="AB222">
            <v>-15.6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95.1</v>
          </cell>
          <cell r="D223">
            <v>8.1</v>
          </cell>
          <cell r="E223">
            <v>122.6</v>
          </cell>
          <cell r="F223">
            <v>8.1</v>
          </cell>
          <cell r="G223">
            <v>112.4</v>
          </cell>
          <cell r="H223">
            <v>1.6</v>
          </cell>
          <cell r="I223">
            <v>108.9</v>
          </cell>
          <cell r="J223">
            <v>7.4</v>
          </cell>
          <cell r="K223">
            <v>102.4</v>
          </cell>
          <cell r="L223">
            <v>3.1</v>
          </cell>
          <cell r="M223">
            <v>176.4</v>
          </cell>
          <cell r="N223">
            <v>42.7</v>
          </cell>
          <cell r="O223">
            <v>99.8</v>
          </cell>
          <cell r="P223">
            <v>-0.9</v>
          </cell>
          <cell r="Q223" t="str">
            <v>-</v>
          </cell>
          <cell r="R223" t="str">
            <v>-</v>
          </cell>
          <cell r="S223">
            <v>0.35</v>
          </cell>
          <cell r="T223">
            <v>-0.15</v>
          </cell>
          <cell r="U223">
            <v>0.3</v>
          </cell>
          <cell r="V223">
            <v>-0.28999999999999998</v>
          </cell>
          <cell r="W223">
            <v>89.2</v>
          </cell>
          <cell r="X223">
            <v>4.4000000000000004</v>
          </cell>
          <cell r="Y223">
            <v>115</v>
          </cell>
          <cell r="Z223">
            <v>4.5</v>
          </cell>
          <cell r="AA223">
            <v>180.7</v>
          </cell>
          <cell r="AB223">
            <v>39.1</v>
          </cell>
          <cell r="AC223">
            <v>0</v>
          </cell>
          <cell r="AD223">
            <v>0</v>
          </cell>
        </row>
        <row r="224">
          <cell r="B224" t="str">
            <v>窯業・土石製品</v>
          </cell>
          <cell r="C224">
            <v>83.7</v>
          </cell>
          <cell r="D224">
            <v>-12.4</v>
          </cell>
          <cell r="E224">
            <v>99.4</v>
          </cell>
          <cell r="F224">
            <v>-6.7</v>
          </cell>
          <cell r="G224">
            <v>101.8</v>
          </cell>
          <cell r="H224">
            <v>-5.2</v>
          </cell>
          <cell r="I224">
            <v>100.4</v>
          </cell>
          <cell r="J224">
            <v>-4.5999999999999996</v>
          </cell>
          <cell r="K224">
            <v>102.7</v>
          </cell>
          <cell r="L224">
            <v>-1.6</v>
          </cell>
          <cell r="M224">
            <v>69.2</v>
          </cell>
          <cell r="N224">
            <v>-39.6</v>
          </cell>
          <cell r="O224">
            <v>85.6</v>
          </cell>
          <cell r="P224">
            <v>0</v>
          </cell>
          <cell r="Q224" t="str">
            <v>-</v>
          </cell>
          <cell r="R224" t="str">
            <v>-</v>
          </cell>
          <cell r="S224">
            <v>0</v>
          </cell>
          <cell r="T224">
            <v>-0.31</v>
          </cell>
          <cell r="U224">
            <v>0</v>
          </cell>
          <cell r="V224">
            <v>0</v>
          </cell>
          <cell r="W224">
            <v>78.5</v>
          </cell>
          <cell r="X224">
            <v>-15.2</v>
          </cell>
          <cell r="Y224">
            <v>93.2</v>
          </cell>
          <cell r="Z224">
            <v>-9.8000000000000007</v>
          </cell>
          <cell r="AA224">
            <v>70.8</v>
          </cell>
          <cell r="AB224">
            <v>-26.3</v>
          </cell>
          <cell r="AC224">
            <v>0</v>
          </cell>
          <cell r="AD224">
            <v>-100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82.5</v>
          </cell>
          <cell r="D227">
            <v>-4.2</v>
          </cell>
          <cell r="E227">
            <v>91.8</v>
          </cell>
          <cell r="F227">
            <v>-4.4000000000000004</v>
          </cell>
          <cell r="G227">
            <v>92.2</v>
          </cell>
          <cell r="H227">
            <v>-1.9</v>
          </cell>
          <cell r="I227">
            <v>100.1</v>
          </cell>
          <cell r="J227">
            <v>-0.4</v>
          </cell>
          <cell r="K227">
            <v>102.9</v>
          </cell>
          <cell r="L227">
            <v>2.6</v>
          </cell>
          <cell r="M227">
            <v>65.400000000000006</v>
          </cell>
          <cell r="N227">
            <v>-36.1</v>
          </cell>
          <cell r="O227">
            <v>157</v>
          </cell>
          <cell r="P227">
            <v>1.7</v>
          </cell>
          <cell r="Q227" t="str">
            <v>-</v>
          </cell>
          <cell r="R227" t="str">
            <v>-</v>
          </cell>
          <cell r="S227">
            <v>1.78</v>
          </cell>
          <cell r="T227">
            <v>0.25</v>
          </cell>
          <cell r="U227">
            <v>2.48</v>
          </cell>
          <cell r="V227">
            <v>1.66</v>
          </cell>
          <cell r="W227">
            <v>77.400000000000006</v>
          </cell>
          <cell r="X227">
            <v>-7.3</v>
          </cell>
          <cell r="Y227">
            <v>86.1</v>
          </cell>
          <cell r="Z227">
            <v>-7.5</v>
          </cell>
          <cell r="AA227">
            <v>85.5</v>
          </cell>
          <cell r="AB227">
            <v>-35.200000000000003</v>
          </cell>
          <cell r="AC227">
            <v>0.3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91.4</v>
          </cell>
          <cell r="D230">
            <v>-24.8</v>
          </cell>
          <cell r="E230">
            <v>111.6</v>
          </cell>
          <cell r="F230">
            <v>-24.8</v>
          </cell>
          <cell r="G230">
            <v>111.7</v>
          </cell>
          <cell r="H230">
            <v>-18.8</v>
          </cell>
          <cell r="I230">
            <v>99.8</v>
          </cell>
          <cell r="J230">
            <v>0.4</v>
          </cell>
          <cell r="K230">
            <v>99.1</v>
          </cell>
          <cell r="L230">
            <v>6.2</v>
          </cell>
          <cell r="M230">
            <v>110.2</v>
          </cell>
          <cell r="N230">
            <v>-46.1</v>
          </cell>
          <cell r="O230">
            <v>107.3</v>
          </cell>
          <cell r="P230">
            <v>11.3</v>
          </cell>
          <cell r="Q230" t="str">
            <v>-</v>
          </cell>
          <cell r="R230" t="str">
            <v>-</v>
          </cell>
          <cell r="S230">
            <v>0.9</v>
          </cell>
          <cell r="T230">
            <v>0.72</v>
          </cell>
          <cell r="U230">
            <v>0.62</v>
          </cell>
          <cell r="V230">
            <v>-1.54</v>
          </cell>
          <cell r="W230">
            <v>85.7</v>
          </cell>
          <cell r="X230">
            <v>-27.3</v>
          </cell>
          <cell r="Y230">
            <v>104.7</v>
          </cell>
          <cell r="Z230">
            <v>-27.3</v>
          </cell>
          <cell r="AA230">
            <v>110.5</v>
          </cell>
          <cell r="AB230">
            <v>-58.2</v>
          </cell>
          <cell r="AC230">
            <v>0</v>
          </cell>
          <cell r="AD230">
            <v>-100</v>
          </cell>
        </row>
        <row r="231">
          <cell r="B231" t="str">
            <v>電子・デバイス</v>
          </cell>
          <cell r="C231">
            <v>76.400000000000006</v>
          </cell>
          <cell r="D231">
            <v>-9.4</v>
          </cell>
          <cell r="E231">
            <v>87.2</v>
          </cell>
          <cell r="F231">
            <v>-9.4</v>
          </cell>
          <cell r="G231">
            <v>86.3</v>
          </cell>
          <cell r="H231">
            <v>-7.5</v>
          </cell>
          <cell r="I231">
            <v>98.1</v>
          </cell>
          <cell r="J231">
            <v>-7.2</v>
          </cell>
          <cell r="K231">
            <v>98.5</v>
          </cell>
          <cell r="L231">
            <v>-5.2</v>
          </cell>
          <cell r="M231">
            <v>94</v>
          </cell>
          <cell r="N231">
            <v>-22.9</v>
          </cell>
          <cell r="O231">
            <v>72.2</v>
          </cell>
          <cell r="P231">
            <v>-5.4</v>
          </cell>
          <cell r="Q231" t="str">
            <v>-</v>
          </cell>
          <cell r="R231" t="str">
            <v>-</v>
          </cell>
          <cell r="S231">
            <v>0.35</v>
          </cell>
          <cell r="T231">
            <v>-0.19</v>
          </cell>
          <cell r="U231">
            <v>1.02</v>
          </cell>
          <cell r="V231">
            <v>0.23</v>
          </cell>
          <cell r="W231">
            <v>71.7</v>
          </cell>
          <cell r="X231">
            <v>-12.3</v>
          </cell>
          <cell r="Y231">
            <v>81.8</v>
          </cell>
          <cell r="Z231">
            <v>-12.3</v>
          </cell>
          <cell r="AA231">
            <v>95.2</v>
          </cell>
          <cell r="AB231">
            <v>-20.8</v>
          </cell>
          <cell r="AC231">
            <v>0.1</v>
          </cell>
          <cell r="AD231">
            <v>37.299999999999997</v>
          </cell>
        </row>
        <row r="232">
          <cell r="B232" t="str">
            <v>電気機械器具</v>
          </cell>
          <cell r="C232">
            <v>103.5</v>
          </cell>
          <cell r="D232">
            <v>-0.4</v>
          </cell>
          <cell r="E232">
            <v>120.3</v>
          </cell>
          <cell r="F232">
            <v>-0.4</v>
          </cell>
          <cell r="G232">
            <v>119.6</v>
          </cell>
          <cell r="H232">
            <v>1.7</v>
          </cell>
          <cell r="I232">
            <v>100</v>
          </cell>
          <cell r="J232">
            <v>2.4</v>
          </cell>
          <cell r="K232">
            <v>102.4</v>
          </cell>
          <cell r="L232">
            <v>10</v>
          </cell>
          <cell r="M232">
            <v>67.5</v>
          </cell>
          <cell r="N232">
            <v>-57.5</v>
          </cell>
          <cell r="O232">
            <v>151.9</v>
          </cell>
          <cell r="P232">
            <v>-1.5</v>
          </cell>
          <cell r="Q232" t="str">
            <v>-</v>
          </cell>
          <cell r="R232" t="str">
            <v>-</v>
          </cell>
          <cell r="S232">
            <v>0.51</v>
          </cell>
          <cell r="T232">
            <v>-1.43</v>
          </cell>
          <cell r="U232">
            <v>1.02</v>
          </cell>
          <cell r="V232">
            <v>0.1</v>
          </cell>
          <cell r="W232">
            <v>97.1</v>
          </cell>
          <cell r="X232">
            <v>-3.7</v>
          </cell>
          <cell r="Y232">
            <v>112.9</v>
          </cell>
          <cell r="Z232">
            <v>-3.7</v>
          </cell>
          <cell r="AA232">
            <v>134.80000000000001</v>
          </cell>
          <cell r="AB232">
            <v>-30.5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92.7</v>
          </cell>
          <cell r="D234">
            <v>16.600000000000001</v>
          </cell>
          <cell r="E234">
            <v>120.8</v>
          </cell>
          <cell r="F234">
            <v>16.5</v>
          </cell>
          <cell r="G234">
            <v>110.1</v>
          </cell>
          <cell r="H234">
            <v>4.9000000000000004</v>
          </cell>
          <cell r="I234">
            <v>116.3</v>
          </cell>
          <cell r="J234">
            <v>15</v>
          </cell>
          <cell r="K234">
            <v>106.5</v>
          </cell>
          <cell r="L234">
            <v>2.8</v>
          </cell>
          <cell r="M234">
            <v>233.6</v>
          </cell>
          <cell r="N234">
            <v>227.6</v>
          </cell>
          <cell r="O234">
            <v>80.8</v>
          </cell>
          <cell r="P234">
            <v>-1.5</v>
          </cell>
          <cell r="Q234" t="str">
            <v>-</v>
          </cell>
          <cell r="R234" t="str">
            <v>-</v>
          </cell>
          <cell r="S234">
            <v>0.66</v>
          </cell>
          <cell r="T234">
            <v>0.52</v>
          </cell>
          <cell r="U234">
            <v>0.9</v>
          </cell>
          <cell r="V234">
            <v>-0.21</v>
          </cell>
          <cell r="W234">
            <v>87</v>
          </cell>
          <cell r="X234">
            <v>12.8</v>
          </cell>
          <cell r="Y234">
            <v>113.3</v>
          </cell>
          <cell r="Z234">
            <v>12.6</v>
          </cell>
          <cell r="AA234">
            <v>280.10000000000002</v>
          </cell>
          <cell r="AB234">
            <v>230.5</v>
          </cell>
          <cell r="AC234">
            <v>0.3</v>
          </cell>
          <cell r="AD234">
            <v>0</v>
          </cell>
        </row>
        <row r="235">
          <cell r="B235" t="str">
            <v>その他の製造業</v>
          </cell>
          <cell r="C235">
            <v>111.8</v>
          </cell>
          <cell r="D235">
            <v>10</v>
          </cell>
          <cell r="E235">
            <v>130.30000000000001</v>
          </cell>
          <cell r="F235">
            <v>10.1</v>
          </cell>
          <cell r="G235">
            <v>123.2</v>
          </cell>
          <cell r="H235">
            <v>5.8</v>
          </cell>
          <cell r="I235">
            <v>113.1</v>
          </cell>
          <cell r="J235">
            <v>9.5</v>
          </cell>
          <cell r="K235">
            <v>103.9</v>
          </cell>
          <cell r="L235">
            <v>5.6</v>
          </cell>
          <cell r="M235">
            <v>230.2</v>
          </cell>
          <cell r="N235">
            <v>38.299999999999997</v>
          </cell>
          <cell r="O235">
            <v>94.2</v>
          </cell>
          <cell r="P235">
            <v>10.199999999999999</v>
          </cell>
          <cell r="Q235" t="str">
            <v>-</v>
          </cell>
          <cell r="R235" t="str">
            <v>-</v>
          </cell>
          <cell r="S235">
            <v>1.05</v>
          </cell>
          <cell r="T235">
            <v>1.05</v>
          </cell>
          <cell r="U235">
            <v>1.05</v>
          </cell>
          <cell r="V235">
            <v>1.05</v>
          </cell>
          <cell r="W235">
            <v>104.9</v>
          </cell>
          <cell r="X235">
            <v>6.5</v>
          </cell>
          <cell r="Y235">
            <v>122.2</v>
          </cell>
          <cell r="Z235">
            <v>6.4</v>
          </cell>
          <cell r="AA235">
            <v>225.4</v>
          </cell>
          <cell r="AB235">
            <v>56.1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87.1</v>
          </cell>
          <cell r="D236">
            <v>11.4</v>
          </cell>
          <cell r="E236">
            <v>104.3</v>
          </cell>
          <cell r="F236">
            <v>11.4</v>
          </cell>
          <cell r="G236">
            <v>101.5</v>
          </cell>
          <cell r="H236">
            <v>12.8</v>
          </cell>
          <cell r="I236">
            <v>100.8</v>
          </cell>
          <cell r="J236">
            <v>1.9</v>
          </cell>
          <cell r="K236">
            <v>100.3</v>
          </cell>
          <cell r="L236">
            <v>1.5</v>
          </cell>
          <cell r="M236">
            <v>106.1</v>
          </cell>
          <cell r="N236">
            <v>6.1</v>
          </cell>
          <cell r="O236">
            <v>110.9</v>
          </cell>
          <cell r="P236">
            <v>-0.6</v>
          </cell>
          <cell r="Q236" t="str">
            <v>-</v>
          </cell>
          <cell r="R236" t="str">
            <v>-</v>
          </cell>
          <cell r="S236">
            <v>0</v>
          </cell>
          <cell r="T236">
            <v>-0.9</v>
          </cell>
          <cell r="U236">
            <v>2.4</v>
          </cell>
          <cell r="V236">
            <v>1.8</v>
          </cell>
          <cell r="W236">
            <v>81.7</v>
          </cell>
          <cell r="X236">
            <v>7.8</v>
          </cell>
          <cell r="Y236">
            <v>97.8</v>
          </cell>
          <cell r="Z236">
            <v>7.7</v>
          </cell>
          <cell r="AA236">
            <v>135.1</v>
          </cell>
          <cell r="AB236">
            <v>1.9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85</v>
          </cell>
          <cell r="D239">
            <v>0.5</v>
          </cell>
          <cell r="E239">
            <v>107.2</v>
          </cell>
          <cell r="F239">
            <v>0.3</v>
          </cell>
          <cell r="G239">
            <v>107.1</v>
          </cell>
          <cell r="H239">
            <v>0.7</v>
          </cell>
          <cell r="I239">
            <v>96.5</v>
          </cell>
          <cell r="J239">
            <v>3.7</v>
          </cell>
          <cell r="K239">
            <v>94.9</v>
          </cell>
          <cell r="L239">
            <v>4.7</v>
          </cell>
          <cell r="M239">
            <v>129.9</v>
          </cell>
          <cell r="N239">
            <v>-9.1</v>
          </cell>
          <cell r="O239">
            <v>96.7</v>
          </cell>
          <cell r="P239">
            <v>-10.6</v>
          </cell>
          <cell r="Q239" t="str">
            <v>-</v>
          </cell>
          <cell r="R239" t="str">
            <v>-</v>
          </cell>
          <cell r="S239">
            <v>0.85</v>
          </cell>
          <cell r="T239">
            <v>-0.28000000000000003</v>
          </cell>
          <cell r="U239">
            <v>0.22</v>
          </cell>
          <cell r="V239">
            <v>-0.91</v>
          </cell>
          <cell r="W239">
            <v>79.7</v>
          </cell>
          <cell r="X239">
            <v>-2.9</v>
          </cell>
          <cell r="Y239">
            <v>100.6</v>
          </cell>
          <cell r="Z239">
            <v>-3</v>
          </cell>
          <cell r="AA239">
            <v>109.2</v>
          </cell>
          <cell r="AB239">
            <v>-4.4000000000000004</v>
          </cell>
          <cell r="AC239">
            <v>1.3</v>
          </cell>
          <cell r="AD239">
            <v>33.6</v>
          </cell>
        </row>
        <row r="240">
          <cell r="B240" t="str">
            <v>小売業</v>
          </cell>
          <cell r="C240">
            <v>75.900000000000006</v>
          </cell>
          <cell r="D240">
            <v>0</v>
          </cell>
          <cell r="E240">
            <v>88.4</v>
          </cell>
          <cell r="F240">
            <v>0</v>
          </cell>
          <cell r="G240">
            <v>87.3</v>
          </cell>
          <cell r="H240">
            <v>3.1</v>
          </cell>
          <cell r="I240">
            <v>99.3</v>
          </cell>
          <cell r="J240">
            <v>-6.1</v>
          </cell>
          <cell r="K240">
            <v>94</v>
          </cell>
          <cell r="L240">
            <v>-5</v>
          </cell>
          <cell r="M240">
            <v>176.6</v>
          </cell>
          <cell r="N240">
            <v>-14.5</v>
          </cell>
          <cell r="O240">
            <v>70.8</v>
          </cell>
          <cell r="P240">
            <v>-5.2</v>
          </cell>
          <cell r="Q240" t="str">
            <v>-</v>
          </cell>
          <cell r="R240" t="str">
            <v>-</v>
          </cell>
          <cell r="S240">
            <v>2.54</v>
          </cell>
          <cell r="T240">
            <v>1.81</v>
          </cell>
          <cell r="U240">
            <v>4.2</v>
          </cell>
          <cell r="V240">
            <v>1.34</v>
          </cell>
          <cell r="W240">
            <v>71.2</v>
          </cell>
          <cell r="X240">
            <v>-3.3</v>
          </cell>
          <cell r="Y240">
            <v>82.9</v>
          </cell>
          <cell r="Z240">
            <v>-3.3</v>
          </cell>
          <cell r="AA240">
            <v>102.7</v>
          </cell>
          <cell r="AB240">
            <v>-24.6</v>
          </cell>
          <cell r="AC240">
            <v>0.1</v>
          </cell>
          <cell r="AD240">
            <v>154.19999999999999</v>
          </cell>
        </row>
        <row r="241">
          <cell r="B241" t="str">
            <v>宿泊業</v>
          </cell>
          <cell r="C241">
            <v>111.3</v>
          </cell>
          <cell r="D241">
            <v>1.6</v>
          </cell>
          <cell r="E241">
            <v>119.4</v>
          </cell>
          <cell r="F241">
            <v>1.6</v>
          </cell>
          <cell r="G241">
            <v>123.4</v>
          </cell>
          <cell r="H241">
            <v>1.4</v>
          </cell>
          <cell r="I241">
            <v>114.9</v>
          </cell>
          <cell r="J241">
            <v>0.2</v>
          </cell>
          <cell r="K241">
            <v>112.3</v>
          </cell>
          <cell r="L241">
            <v>0</v>
          </cell>
          <cell r="M241">
            <v>156.19999999999999</v>
          </cell>
          <cell r="N241">
            <v>2.2000000000000002</v>
          </cell>
          <cell r="O241">
            <v>55.5</v>
          </cell>
          <cell r="P241">
            <v>17.600000000000001</v>
          </cell>
          <cell r="Q241" t="str">
            <v>-</v>
          </cell>
          <cell r="R241" t="str">
            <v>-</v>
          </cell>
          <cell r="S241">
            <v>3.97</v>
          </cell>
          <cell r="T241">
            <v>2.71</v>
          </cell>
          <cell r="U241">
            <v>2.65</v>
          </cell>
          <cell r="V241">
            <v>2.65</v>
          </cell>
          <cell r="W241">
            <v>104.4</v>
          </cell>
          <cell r="X241">
            <v>-1.8</v>
          </cell>
          <cell r="Y241">
            <v>112</v>
          </cell>
          <cell r="Z241">
            <v>-1.8</v>
          </cell>
          <cell r="AA241">
            <v>60.8</v>
          </cell>
          <cell r="AB241">
            <v>6.6</v>
          </cell>
          <cell r="AC241">
            <v>0</v>
          </cell>
          <cell r="AD241">
            <v>0</v>
          </cell>
        </row>
        <row r="242">
          <cell r="B242" t="str">
            <v>Ｍ一括分</v>
          </cell>
          <cell r="C242">
            <v>144.30000000000001</v>
          </cell>
          <cell r="D242">
            <v>8.6999999999999993</v>
          </cell>
          <cell r="E242">
            <v>156.4</v>
          </cell>
          <cell r="F242">
            <v>8.6999999999999993</v>
          </cell>
          <cell r="G242">
            <v>163.4</v>
          </cell>
          <cell r="H242">
            <v>14.3</v>
          </cell>
          <cell r="I242">
            <v>103.2</v>
          </cell>
          <cell r="J242">
            <v>25.4</v>
          </cell>
          <cell r="K242">
            <v>103.8</v>
          </cell>
          <cell r="L242">
            <v>28.8</v>
          </cell>
          <cell r="M242">
            <v>99</v>
          </cell>
          <cell r="N242">
            <v>2</v>
          </cell>
          <cell r="O242">
            <v>86.3</v>
          </cell>
          <cell r="P242">
            <v>-0.5</v>
          </cell>
          <cell r="Q242" t="str">
            <v>-</v>
          </cell>
          <cell r="R242" t="str">
            <v>-</v>
          </cell>
          <cell r="S242">
            <v>0</v>
          </cell>
          <cell r="T242">
            <v>0.48</v>
          </cell>
          <cell r="U242">
            <v>0</v>
          </cell>
          <cell r="V242">
            <v>0</v>
          </cell>
          <cell r="W242">
            <v>135.4</v>
          </cell>
          <cell r="X242">
            <v>5.2</v>
          </cell>
          <cell r="Y242">
            <v>146.69999999999999</v>
          </cell>
          <cell r="Z242">
            <v>5.0999999999999996</v>
          </cell>
          <cell r="AA242">
            <v>121.8</v>
          </cell>
          <cell r="AB242">
            <v>-18.2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82.4</v>
          </cell>
          <cell r="D243">
            <v>-1.3</v>
          </cell>
          <cell r="E243">
            <v>100.2</v>
          </cell>
          <cell r="F243">
            <v>-1.2</v>
          </cell>
          <cell r="G243">
            <v>97.3</v>
          </cell>
          <cell r="H243">
            <v>1.4</v>
          </cell>
          <cell r="I243">
            <v>95.3</v>
          </cell>
          <cell r="J243">
            <v>-3.9</v>
          </cell>
          <cell r="K243">
            <v>95.1</v>
          </cell>
          <cell r="L243">
            <v>-2.2999999999999998</v>
          </cell>
          <cell r="M243">
            <v>101.9</v>
          </cell>
          <cell r="N243">
            <v>-33.700000000000003</v>
          </cell>
          <cell r="O243">
            <v>78.7</v>
          </cell>
          <cell r="P243">
            <v>3.6</v>
          </cell>
          <cell r="Q243" t="str">
            <v>-</v>
          </cell>
          <cell r="R243" t="str">
            <v>-</v>
          </cell>
          <cell r="S243">
            <v>0.71</v>
          </cell>
          <cell r="T243">
            <v>0.46</v>
          </cell>
          <cell r="U243">
            <v>1.03</v>
          </cell>
          <cell r="V243">
            <v>-0.3</v>
          </cell>
          <cell r="W243">
            <v>77.3</v>
          </cell>
          <cell r="X243">
            <v>-4.5999999999999996</v>
          </cell>
          <cell r="Y243">
            <v>94</v>
          </cell>
          <cell r="Z243">
            <v>-4.5</v>
          </cell>
          <cell r="AA243">
            <v>185.4</v>
          </cell>
          <cell r="AB243">
            <v>-29.4</v>
          </cell>
          <cell r="AC243">
            <v>0</v>
          </cell>
          <cell r="AD243">
            <v>-100</v>
          </cell>
        </row>
        <row r="244">
          <cell r="B244" t="str">
            <v>Ｐ一括分</v>
          </cell>
          <cell r="C244">
            <v>78.5</v>
          </cell>
          <cell r="D244">
            <v>-7.5</v>
          </cell>
          <cell r="E244">
            <v>99.8</v>
          </cell>
          <cell r="F244">
            <v>-7.4</v>
          </cell>
          <cell r="G244">
            <v>100.8</v>
          </cell>
          <cell r="H244">
            <v>-6.4</v>
          </cell>
          <cell r="I244">
            <v>96.7</v>
          </cell>
          <cell r="J244">
            <v>2.2999999999999998</v>
          </cell>
          <cell r="K244">
            <v>96.8</v>
          </cell>
          <cell r="L244">
            <v>3.1</v>
          </cell>
          <cell r="M244">
            <v>94.8</v>
          </cell>
          <cell r="N244">
            <v>-14.1</v>
          </cell>
          <cell r="O244">
            <v>88.2</v>
          </cell>
          <cell r="P244">
            <v>-15.8</v>
          </cell>
          <cell r="Q244" t="str">
            <v>-</v>
          </cell>
          <cell r="R244" t="str">
            <v>-</v>
          </cell>
          <cell r="S244">
            <v>0.81</v>
          </cell>
          <cell r="T244">
            <v>0.45</v>
          </cell>
          <cell r="U244">
            <v>1.78</v>
          </cell>
          <cell r="V244">
            <v>1.1599999999999999</v>
          </cell>
          <cell r="W244">
            <v>73.599999999999994</v>
          </cell>
          <cell r="X244">
            <v>-10.6</v>
          </cell>
          <cell r="Y244">
            <v>93.6</v>
          </cell>
          <cell r="Z244">
            <v>-10.5</v>
          </cell>
          <cell r="AA244">
            <v>79.099999999999994</v>
          </cell>
          <cell r="AB244">
            <v>-27.6</v>
          </cell>
          <cell r="AC244">
            <v>0</v>
          </cell>
          <cell r="AD244">
            <v>-99.4</v>
          </cell>
        </row>
        <row r="245">
          <cell r="B245" t="str">
            <v>職業紹介・派遣業</v>
          </cell>
          <cell r="C245">
            <v>105.8</v>
          </cell>
          <cell r="D245">
            <v>7.2</v>
          </cell>
          <cell r="E245">
            <v>108.3</v>
          </cell>
          <cell r="F245">
            <v>7.7</v>
          </cell>
          <cell r="G245">
            <v>108</v>
          </cell>
          <cell r="H245">
            <v>4.2</v>
          </cell>
          <cell r="I245">
            <v>112.4</v>
          </cell>
          <cell r="J245">
            <v>12</v>
          </cell>
          <cell r="K245">
            <v>112.6</v>
          </cell>
          <cell r="L245">
            <v>9.9</v>
          </cell>
          <cell r="M245">
            <v>108.4</v>
          </cell>
          <cell r="N245">
            <v>56</v>
          </cell>
          <cell r="O245">
            <v>127.4</v>
          </cell>
          <cell r="P245">
            <v>-1.2</v>
          </cell>
          <cell r="Q245" t="str">
            <v>-</v>
          </cell>
          <cell r="R245" t="str">
            <v>-</v>
          </cell>
          <cell r="S245">
            <v>5.36</v>
          </cell>
          <cell r="T245">
            <v>-2.31</v>
          </cell>
          <cell r="U245">
            <v>5.84</v>
          </cell>
          <cell r="V245">
            <v>-4.3600000000000003</v>
          </cell>
          <cell r="W245">
            <v>99.2</v>
          </cell>
          <cell r="X245">
            <v>3.7</v>
          </cell>
          <cell r="Y245">
            <v>101.6</v>
          </cell>
          <cell r="Z245">
            <v>4.0999999999999996</v>
          </cell>
          <cell r="AA245">
            <v>110.5</v>
          </cell>
          <cell r="AB245">
            <v>52.4</v>
          </cell>
          <cell r="AC245">
            <v>26</v>
          </cell>
          <cell r="AD245">
            <v>-23.5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85.7</v>
          </cell>
          <cell r="D247">
            <v>0.1</v>
          </cell>
          <cell r="E247">
            <v>100.2</v>
          </cell>
          <cell r="F247">
            <v>0.1</v>
          </cell>
          <cell r="G247">
            <v>97.7</v>
          </cell>
          <cell r="H247">
            <v>-2.6</v>
          </cell>
          <cell r="I247">
            <v>101.9</v>
          </cell>
          <cell r="J247">
            <v>0.1</v>
          </cell>
          <cell r="K247">
            <v>100.9</v>
          </cell>
          <cell r="L247">
            <v>-0.2</v>
          </cell>
          <cell r="M247">
            <v>116.2</v>
          </cell>
          <cell r="N247">
            <v>3.4</v>
          </cell>
          <cell r="O247">
            <v>91.5</v>
          </cell>
          <cell r="P247">
            <v>-5.4</v>
          </cell>
          <cell r="Q247" t="str">
            <v>-</v>
          </cell>
          <cell r="R247" t="str">
            <v>-</v>
          </cell>
          <cell r="S247">
            <v>1.76</v>
          </cell>
          <cell r="T247">
            <v>0.71</v>
          </cell>
          <cell r="U247">
            <v>2.17</v>
          </cell>
          <cell r="V247">
            <v>0.1</v>
          </cell>
          <cell r="W247">
            <v>80.400000000000006</v>
          </cell>
          <cell r="X247">
            <v>-3.1</v>
          </cell>
          <cell r="Y247">
            <v>94</v>
          </cell>
          <cell r="Z247">
            <v>-3.2</v>
          </cell>
          <cell r="AA247">
            <v>128.5</v>
          </cell>
          <cell r="AB247">
            <v>31.5</v>
          </cell>
          <cell r="AC247">
            <v>0.9</v>
          </cell>
          <cell r="AD247">
            <v>9.1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99.9</v>
          </cell>
          <cell r="D262">
            <v>4.4000000000000004</v>
          </cell>
          <cell r="E262">
            <v>103.6</v>
          </cell>
          <cell r="F262">
            <v>4.4000000000000004</v>
          </cell>
          <cell r="G262">
            <v>104.2</v>
          </cell>
          <cell r="H262">
            <v>7.4</v>
          </cell>
          <cell r="I262">
            <v>99.1</v>
          </cell>
          <cell r="J262">
            <v>1.6</v>
          </cell>
          <cell r="K262">
            <v>99.9</v>
          </cell>
          <cell r="L262">
            <v>2.7</v>
          </cell>
          <cell r="M262">
            <v>72.7</v>
          </cell>
          <cell r="N262">
            <v>-36</v>
          </cell>
          <cell r="O262">
            <v>102.6</v>
          </cell>
          <cell r="P262">
            <v>5.9</v>
          </cell>
          <cell r="Q262" t="str">
            <v>-</v>
          </cell>
          <cell r="R262" t="str">
            <v>-</v>
          </cell>
          <cell r="S262">
            <v>2.35</v>
          </cell>
          <cell r="T262">
            <v>0.16</v>
          </cell>
          <cell r="U262">
            <v>2.9</v>
          </cell>
          <cell r="V262">
            <v>-1.59</v>
          </cell>
          <cell r="W262">
            <v>93.7</v>
          </cell>
          <cell r="X262">
            <v>1</v>
          </cell>
          <cell r="Y262">
            <v>97.2</v>
          </cell>
          <cell r="Z262">
            <v>1</v>
          </cell>
          <cell r="AA262">
            <v>79.3</v>
          </cell>
          <cell r="AB262">
            <v>-58.4</v>
          </cell>
          <cell r="AC262">
            <v>0.4</v>
          </cell>
          <cell r="AD262">
            <v>-72.599999999999994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100.2</v>
          </cell>
          <cell r="D264">
            <v>-27.2</v>
          </cell>
          <cell r="E264">
            <v>101.9</v>
          </cell>
          <cell r="F264">
            <v>-27.2</v>
          </cell>
          <cell r="G264">
            <v>100.1</v>
          </cell>
          <cell r="H264">
            <v>-23.9</v>
          </cell>
          <cell r="I264">
            <v>105.5</v>
          </cell>
          <cell r="J264">
            <v>-27.2</v>
          </cell>
          <cell r="K264">
            <v>105</v>
          </cell>
          <cell r="L264">
            <v>-24.7</v>
          </cell>
          <cell r="M264">
            <v>144.4</v>
          </cell>
          <cell r="N264">
            <v>-80</v>
          </cell>
          <cell r="O264">
            <v>48.7</v>
          </cell>
          <cell r="P264">
            <v>-25.6</v>
          </cell>
          <cell r="Q264" t="str">
            <v>-</v>
          </cell>
          <cell r="R264" t="str">
            <v>-</v>
          </cell>
          <cell r="S264">
            <v>6.2</v>
          </cell>
          <cell r="T264">
            <v>-32.82</v>
          </cell>
          <cell r="U264">
            <v>6.2</v>
          </cell>
          <cell r="V264">
            <v>6.2</v>
          </cell>
          <cell r="W264">
            <v>94</v>
          </cell>
          <cell r="X264">
            <v>-29.6</v>
          </cell>
          <cell r="Y264">
            <v>95.6</v>
          </cell>
          <cell r="Z264">
            <v>-29.6</v>
          </cell>
          <cell r="AA264">
            <v>285.5</v>
          </cell>
          <cell r="AB264">
            <v>-70.7</v>
          </cell>
          <cell r="AC264">
            <v>0</v>
          </cell>
          <cell r="AD264">
            <v>-100</v>
          </cell>
        </row>
        <row r="265">
          <cell r="B265" t="str">
            <v>製造業</v>
          </cell>
          <cell r="C265">
            <v>95.5</v>
          </cell>
          <cell r="D265">
            <v>-4.0999999999999996</v>
          </cell>
          <cell r="E265">
            <v>99.1</v>
          </cell>
          <cell r="F265">
            <v>-4.2</v>
          </cell>
          <cell r="G265">
            <v>101.4</v>
          </cell>
          <cell r="H265">
            <v>-1.5</v>
          </cell>
          <cell r="I265">
            <v>92.5</v>
          </cell>
          <cell r="J265">
            <v>-0.9</v>
          </cell>
          <cell r="K265">
            <v>94.9</v>
          </cell>
          <cell r="L265">
            <v>1.5</v>
          </cell>
          <cell r="M265">
            <v>40.4</v>
          </cell>
          <cell r="N265">
            <v>-53.3</v>
          </cell>
          <cell r="O265">
            <v>85.3</v>
          </cell>
          <cell r="P265">
            <v>5.3</v>
          </cell>
          <cell r="Q265" t="str">
            <v>-</v>
          </cell>
          <cell r="R265" t="str">
            <v>-</v>
          </cell>
          <cell r="S265">
            <v>4.49</v>
          </cell>
          <cell r="T265">
            <v>1.1499999999999999</v>
          </cell>
          <cell r="U265">
            <v>2.2200000000000002</v>
          </cell>
          <cell r="V265">
            <v>-0.72</v>
          </cell>
          <cell r="W265">
            <v>89.6</v>
          </cell>
          <cell r="X265">
            <v>-7.2</v>
          </cell>
          <cell r="Y265">
            <v>93</v>
          </cell>
          <cell r="Z265">
            <v>-7.3</v>
          </cell>
          <cell r="AA265">
            <v>26.6</v>
          </cell>
          <cell r="AB265">
            <v>-77.8</v>
          </cell>
          <cell r="AC265">
            <v>0.4</v>
          </cell>
          <cell r="AD265">
            <v>5.9</v>
          </cell>
        </row>
        <row r="266">
          <cell r="B266" t="str">
            <v>電気・ガス・熱供給・水道業</v>
          </cell>
          <cell r="C266">
            <v>75.3</v>
          </cell>
          <cell r="D266">
            <v>-14.5</v>
          </cell>
          <cell r="E266">
            <v>83.2</v>
          </cell>
          <cell r="F266">
            <v>-14.5</v>
          </cell>
          <cell r="G266">
            <v>83.5</v>
          </cell>
          <cell r="H266">
            <v>-14</v>
          </cell>
          <cell r="I266">
            <v>92.7</v>
          </cell>
          <cell r="J266">
            <v>-1.8</v>
          </cell>
          <cell r="K266">
            <v>93</v>
          </cell>
          <cell r="L266">
            <v>-1.4</v>
          </cell>
          <cell r="M266">
            <v>0</v>
          </cell>
          <cell r="N266">
            <v>-100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1.27</v>
          </cell>
          <cell r="T266">
            <v>-5.01</v>
          </cell>
          <cell r="U266">
            <v>1.27</v>
          </cell>
          <cell r="V266">
            <v>-0.18</v>
          </cell>
          <cell r="W266">
            <v>70.599999999999994</v>
          </cell>
          <cell r="X266">
            <v>-17.399999999999999</v>
          </cell>
          <cell r="Y266">
            <v>78</v>
          </cell>
          <cell r="Z266">
            <v>-17.399999999999999</v>
          </cell>
          <cell r="AA266">
            <v>0</v>
          </cell>
          <cell r="AB266">
            <v>-100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85.3</v>
          </cell>
          <cell r="D267">
            <v>-16.2</v>
          </cell>
          <cell r="E267">
            <v>86.3</v>
          </cell>
          <cell r="F267">
            <v>-15.6</v>
          </cell>
          <cell r="G267">
            <v>87.2</v>
          </cell>
          <cell r="H267">
            <v>-7.2</v>
          </cell>
          <cell r="I267">
            <v>83.6</v>
          </cell>
          <cell r="J267">
            <v>-7</v>
          </cell>
          <cell r="K267">
            <v>84</v>
          </cell>
          <cell r="L267">
            <v>-0.4</v>
          </cell>
          <cell r="M267">
            <v>57.1</v>
          </cell>
          <cell r="N267">
            <v>-87.3</v>
          </cell>
          <cell r="O267">
            <v>13.2</v>
          </cell>
          <cell r="P267">
            <v>-10.8</v>
          </cell>
          <cell r="Q267" t="str">
            <v>-</v>
          </cell>
          <cell r="R267" t="str">
            <v>-</v>
          </cell>
          <cell r="S267">
            <v>0</v>
          </cell>
          <cell r="T267">
            <v>-7.14</v>
          </cell>
          <cell r="U267">
            <v>1.32</v>
          </cell>
          <cell r="V267">
            <v>-12.97</v>
          </cell>
          <cell r="W267">
            <v>80</v>
          </cell>
          <cell r="X267">
            <v>-18.899999999999999</v>
          </cell>
          <cell r="Y267">
            <v>81</v>
          </cell>
          <cell r="Z267">
            <v>-18.3</v>
          </cell>
          <cell r="AA267">
            <v>47.5</v>
          </cell>
          <cell r="AB267">
            <v>-89</v>
          </cell>
          <cell r="AC267">
            <v>14.3</v>
          </cell>
          <cell r="AD267">
            <v>-47.5</v>
          </cell>
        </row>
        <row r="268">
          <cell r="B268" t="str">
            <v>運輸業，郵便業</v>
          </cell>
          <cell r="C268">
            <v>90.5</v>
          </cell>
          <cell r="D268">
            <v>-5.9</v>
          </cell>
          <cell r="E268">
            <v>93.1</v>
          </cell>
          <cell r="F268">
            <v>-6</v>
          </cell>
          <cell r="G268">
            <v>100.8</v>
          </cell>
          <cell r="H268">
            <v>-5.9</v>
          </cell>
          <cell r="I268">
            <v>66.099999999999994</v>
          </cell>
          <cell r="J268">
            <v>-23.5</v>
          </cell>
          <cell r="K268">
            <v>69.599999999999994</v>
          </cell>
          <cell r="L268">
            <v>-22.3</v>
          </cell>
          <cell r="M268">
            <v>0</v>
          </cell>
          <cell r="N268">
            <v>-100</v>
          </cell>
          <cell r="O268">
            <v>82.9</v>
          </cell>
          <cell r="P268">
            <v>107.3</v>
          </cell>
          <cell r="Q268" t="str">
            <v>-</v>
          </cell>
          <cell r="R268" t="str">
            <v>-</v>
          </cell>
          <cell r="S268">
            <v>0</v>
          </cell>
          <cell r="T268">
            <v>-5.59</v>
          </cell>
          <cell r="U268">
            <v>2.93</v>
          </cell>
          <cell r="V268">
            <v>2.93</v>
          </cell>
          <cell r="W268">
            <v>84.9</v>
          </cell>
          <cell r="X268">
            <v>-9</v>
          </cell>
          <cell r="Y268">
            <v>87.3</v>
          </cell>
          <cell r="Z268">
            <v>-9.1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106</v>
          </cell>
          <cell r="D269">
            <v>19.100000000000001</v>
          </cell>
          <cell r="E269">
            <v>107.8</v>
          </cell>
          <cell r="F269">
            <v>19.100000000000001</v>
          </cell>
          <cell r="G269">
            <v>107.9</v>
          </cell>
          <cell r="H269">
            <v>18.8</v>
          </cell>
          <cell r="I269">
            <v>94.9</v>
          </cell>
          <cell r="J269">
            <v>11.9</v>
          </cell>
          <cell r="K269">
            <v>95.2</v>
          </cell>
          <cell r="L269">
            <v>12.3</v>
          </cell>
          <cell r="M269">
            <v>85</v>
          </cell>
          <cell r="N269">
            <v>0</v>
          </cell>
          <cell r="O269">
            <v>133.1</v>
          </cell>
          <cell r="P269">
            <v>4.5</v>
          </cell>
          <cell r="Q269" t="str">
            <v>-</v>
          </cell>
          <cell r="R269" t="str">
            <v>-</v>
          </cell>
          <cell r="S269">
            <v>1.25</v>
          </cell>
          <cell r="T269">
            <v>0.85</v>
          </cell>
          <cell r="U269">
            <v>2.98</v>
          </cell>
          <cell r="V269">
            <v>0.11</v>
          </cell>
          <cell r="W269">
            <v>99.4</v>
          </cell>
          <cell r="X269">
            <v>15.2</v>
          </cell>
          <cell r="Y269">
            <v>101.1</v>
          </cell>
          <cell r="Z269">
            <v>15.1</v>
          </cell>
          <cell r="AA269">
            <v>102.4</v>
          </cell>
          <cell r="AB269">
            <v>43.6</v>
          </cell>
          <cell r="AC269">
            <v>2.2000000000000002</v>
          </cell>
          <cell r="AD269">
            <v>-27.5</v>
          </cell>
        </row>
        <row r="270">
          <cell r="B270" t="str">
            <v>金融業，保険業</v>
          </cell>
          <cell r="C270">
            <v>67.099999999999994</v>
          </cell>
          <cell r="D270">
            <v>-33.9</v>
          </cell>
          <cell r="E270">
            <v>69.099999999999994</v>
          </cell>
          <cell r="F270">
            <v>-34</v>
          </cell>
          <cell r="G270">
            <v>72.900000000000006</v>
          </cell>
          <cell r="H270">
            <v>-26.9</v>
          </cell>
          <cell r="I270">
            <v>65.2</v>
          </cell>
          <cell r="J270">
            <v>-24.8</v>
          </cell>
          <cell r="K270">
            <v>65.400000000000006</v>
          </cell>
          <cell r="L270">
            <v>-19.600000000000001</v>
          </cell>
          <cell r="M270">
            <v>57.8</v>
          </cell>
          <cell r="N270">
            <v>-62.8</v>
          </cell>
          <cell r="O270">
            <v>7.4</v>
          </cell>
          <cell r="P270">
            <v>-93.3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62.9</v>
          </cell>
          <cell r="X270">
            <v>-36.1</v>
          </cell>
          <cell r="Y270">
            <v>64.8</v>
          </cell>
          <cell r="Z270">
            <v>-36.200000000000003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130.1</v>
          </cell>
          <cell r="D271">
            <v>17.399999999999999</v>
          </cell>
          <cell r="E271">
            <v>131.30000000000001</v>
          </cell>
          <cell r="F271">
            <v>17.399999999999999</v>
          </cell>
          <cell r="G271">
            <v>135.69999999999999</v>
          </cell>
          <cell r="H271">
            <v>19.3</v>
          </cell>
          <cell r="I271">
            <v>96.3</v>
          </cell>
          <cell r="J271">
            <v>0.8</v>
          </cell>
          <cell r="K271">
            <v>98.8</v>
          </cell>
          <cell r="L271">
            <v>2.4</v>
          </cell>
          <cell r="M271">
            <v>0</v>
          </cell>
          <cell r="N271">
            <v>-100</v>
          </cell>
          <cell r="O271">
            <v>96.5</v>
          </cell>
          <cell r="P271">
            <v>-20.3</v>
          </cell>
          <cell r="Q271" t="str">
            <v>-</v>
          </cell>
          <cell r="R271" t="str">
            <v>-</v>
          </cell>
          <cell r="S271">
            <v>5.52</v>
          </cell>
          <cell r="T271">
            <v>0.04</v>
          </cell>
          <cell r="U271">
            <v>0</v>
          </cell>
          <cell r="V271">
            <v>-1.83</v>
          </cell>
          <cell r="W271">
            <v>122</v>
          </cell>
          <cell r="X271">
            <v>13.5</v>
          </cell>
          <cell r="Y271">
            <v>123.2</v>
          </cell>
          <cell r="Z271">
            <v>13.7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64.8</v>
          </cell>
          <cell r="D272">
            <v>-41.8</v>
          </cell>
          <cell r="E272">
            <v>69.8</v>
          </cell>
          <cell r="F272">
            <v>-41.8</v>
          </cell>
          <cell r="G272">
            <v>72.7</v>
          </cell>
          <cell r="H272">
            <v>-40.799999999999997</v>
          </cell>
          <cell r="I272">
            <v>69.8</v>
          </cell>
          <cell r="J272">
            <v>-35.4</v>
          </cell>
          <cell r="K272">
            <v>73.7</v>
          </cell>
          <cell r="L272">
            <v>-30.4</v>
          </cell>
          <cell r="M272">
            <v>1.5</v>
          </cell>
          <cell r="N272">
            <v>-99</v>
          </cell>
          <cell r="O272">
            <v>26</v>
          </cell>
          <cell r="P272">
            <v>-53.8</v>
          </cell>
          <cell r="Q272" t="str">
            <v>-</v>
          </cell>
          <cell r="R272" t="str">
            <v>-</v>
          </cell>
          <cell r="S272">
            <v>2.15</v>
          </cell>
          <cell r="T272">
            <v>-1.91</v>
          </cell>
          <cell r="U272">
            <v>0</v>
          </cell>
          <cell r="V272">
            <v>0</v>
          </cell>
          <cell r="W272">
            <v>60.8</v>
          </cell>
          <cell r="X272">
            <v>-43.8</v>
          </cell>
          <cell r="Y272">
            <v>65.5</v>
          </cell>
          <cell r="Z272">
            <v>-43.7</v>
          </cell>
          <cell r="AA272">
            <v>1</v>
          </cell>
          <cell r="AB272">
            <v>-98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100.4</v>
          </cell>
          <cell r="D273">
            <v>-0.2</v>
          </cell>
          <cell r="E273">
            <v>100.6</v>
          </cell>
          <cell r="F273">
            <v>-0.1</v>
          </cell>
          <cell r="G273">
            <v>99.8</v>
          </cell>
          <cell r="H273">
            <v>0.4</v>
          </cell>
          <cell r="I273">
            <v>100.8</v>
          </cell>
          <cell r="J273">
            <v>0.4</v>
          </cell>
          <cell r="K273">
            <v>100</v>
          </cell>
          <cell r="L273">
            <v>1.3</v>
          </cell>
          <cell r="M273">
            <v>146.19999999999999</v>
          </cell>
          <cell r="N273">
            <v>-26.9</v>
          </cell>
          <cell r="O273">
            <v>103.9</v>
          </cell>
          <cell r="P273">
            <v>1.3</v>
          </cell>
          <cell r="Q273" t="str">
            <v>-</v>
          </cell>
          <cell r="R273" t="str">
            <v>-</v>
          </cell>
          <cell r="S273">
            <v>3.31</v>
          </cell>
          <cell r="T273">
            <v>-0.35</v>
          </cell>
          <cell r="U273">
            <v>1.76</v>
          </cell>
          <cell r="V273">
            <v>-1.42</v>
          </cell>
          <cell r="W273">
            <v>94.2</v>
          </cell>
          <cell r="X273">
            <v>-3.5</v>
          </cell>
          <cell r="Y273">
            <v>94.4</v>
          </cell>
          <cell r="Z273">
            <v>-3.4</v>
          </cell>
          <cell r="AA273">
            <v>143.9</v>
          </cell>
          <cell r="AB273">
            <v>-17.2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78.7</v>
          </cell>
          <cell r="D274">
            <v>21.1</v>
          </cell>
          <cell r="E274">
            <v>78.7</v>
          </cell>
          <cell r="F274">
            <v>20.9</v>
          </cell>
          <cell r="G274">
            <v>81.8</v>
          </cell>
          <cell r="H274">
            <v>21.2</v>
          </cell>
          <cell r="I274">
            <v>91.2</v>
          </cell>
          <cell r="J274">
            <v>29.4</v>
          </cell>
          <cell r="K274">
            <v>85.9</v>
          </cell>
          <cell r="L274">
            <v>30.9</v>
          </cell>
          <cell r="M274">
            <v>1266.7</v>
          </cell>
          <cell r="N274">
            <v>11.8</v>
          </cell>
          <cell r="O274">
            <v>39.6</v>
          </cell>
          <cell r="P274">
            <v>-25.8</v>
          </cell>
          <cell r="Q274" t="str">
            <v>-</v>
          </cell>
          <cell r="R274" t="str">
            <v>-</v>
          </cell>
          <cell r="S274">
            <v>0.72</v>
          </cell>
          <cell r="T274">
            <v>-1.39</v>
          </cell>
          <cell r="U274">
            <v>19.39</v>
          </cell>
          <cell r="V274">
            <v>-6.91</v>
          </cell>
          <cell r="W274">
            <v>73.8</v>
          </cell>
          <cell r="X274">
            <v>17.100000000000001</v>
          </cell>
          <cell r="Y274">
            <v>73.8</v>
          </cell>
          <cell r="Z274">
            <v>17</v>
          </cell>
          <cell r="AA274">
            <v>25.4</v>
          </cell>
          <cell r="AB274">
            <v>9.6999999999999993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162.4</v>
          </cell>
          <cell r="D275">
            <v>17.5</v>
          </cell>
          <cell r="E275">
            <v>166.3</v>
          </cell>
          <cell r="F275">
            <v>17.5</v>
          </cell>
          <cell r="G275">
            <v>167.1</v>
          </cell>
          <cell r="H275">
            <v>17.7</v>
          </cell>
          <cell r="I275">
            <v>178.6</v>
          </cell>
          <cell r="J275">
            <v>-4.3</v>
          </cell>
          <cell r="K275">
            <v>180.3</v>
          </cell>
          <cell r="L275">
            <v>-4.2</v>
          </cell>
          <cell r="M275">
            <v>60</v>
          </cell>
          <cell r="N275">
            <v>-25</v>
          </cell>
          <cell r="O275">
            <v>98.5</v>
          </cell>
          <cell r="P275">
            <v>17.5</v>
          </cell>
          <cell r="Q275" t="str">
            <v>-</v>
          </cell>
          <cell r="R275" t="str">
            <v>-</v>
          </cell>
          <cell r="S275">
            <v>1.35</v>
          </cell>
          <cell r="T275">
            <v>-3.92</v>
          </cell>
          <cell r="U275">
            <v>0.49</v>
          </cell>
          <cell r="V275">
            <v>-9.01</v>
          </cell>
          <cell r="W275">
            <v>152.30000000000001</v>
          </cell>
          <cell r="X275">
            <v>13.7</v>
          </cell>
          <cell r="Y275">
            <v>156</v>
          </cell>
          <cell r="Z275">
            <v>13.7</v>
          </cell>
          <cell r="AA275">
            <v>54.9</v>
          </cell>
          <cell r="AB275">
            <v>-29.8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80.8</v>
          </cell>
          <cell r="D276">
            <v>-4.5999999999999996</v>
          </cell>
          <cell r="E276">
            <v>88.2</v>
          </cell>
          <cell r="F276">
            <v>-4.4000000000000004</v>
          </cell>
          <cell r="G276">
            <v>87.2</v>
          </cell>
          <cell r="H276">
            <v>3.6</v>
          </cell>
          <cell r="I276">
            <v>97.3</v>
          </cell>
          <cell r="J276">
            <v>-3.4</v>
          </cell>
          <cell r="K276">
            <v>97.1</v>
          </cell>
          <cell r="L276">
            <v>-2.2000000000000002</v>
          </cell>
          <cell r="M276">
            <v>120</v>
          </cell>
          <cell r="N276">
            <v>-50</v>
          </cell>
          <cell r="O276">
            <v>110.2</v>
          </cell>
          <cell r="P276">
            <v>13</v>
          </cell>
          <cell r="Q276" t="str">
            <v>-</v>
          </cell>
          <cell r="R276" t="str">
            <v>-</v>
          </cell>
          <cell r="S276">
            <v>0.62</v>
          </cell>
          <cell r="T276">
            <v>-0.14000000000000001</v>
          </cell>
          <cell r="U276">
            <v>0.3</v>
          </cell>
          <cell r="V276">
            <v>-3.63</v>
          </cell>
          <cell r="W276">
            <v>75.8</v>
          </cell>
          <cell r="X276">
            <v>-7.8</v>
          </cell>
          <cell r="Y276">
            <v>82.7</v>
          </cell>
          <cell r="Z276">
            <v>-7.6</v>
          </cell>
          <cell r="AA276">
            <v>150.9</v>
          </cell>
          <cell r="AB276">
            <v>-73.5</v>
          </cell>
          <cell r="AC276">
            <v>0</v>
          </cell>
          <cell r="AD276">
            <v>-100</v>
          </cell>
        </row>
        <row r="277">
          <cell r="B277" t="str">
            <v>複合サービス事業</v>
          </cell>
          <cell r="C277">
            <v>74.3</v>
          </cell>
          <cell r="D277">
            <v>-8.4</v>
          </cell>
          <cell r="E277">
            <v>80.3</v>
          </cell>
          <cell r="F277">
            <v>-8.4</v>
          </cell>
          <cell r="G277">
            <v>84.2</v>
          </cell>
          <cell r="H277">
            <v>-5</v>
          </cell>
          <cell r="I277">
            <v>87.2</v>
          </cell>
          <cell r="J277">
            <v>5.8</v>
          </cell>
          <cell r="K277">
            <v>90.9</v>
          </cell>
          <cell r="L277">
            <v>8.1999999999999993</v>
          </cell>
          <cell r="M277">
            <v>2.1</v>
          </cell>
          <cell r="N277">
            <v>-95.3</v>
          </cell>
          <cell r="O277">
            <v>121.8</v>
          </cell>
          <cell r="P277">
            <v>141.69999999999999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69.7</v>
          </cell>
          <cell r="X277">
            <v>-11.4</v>
          </cell>
          <cell r="Y277">
            <v>75.3</v>
          </cell>
          <cell r="Z277">
            <v>-11.5</v>
          </cell>
          <cell r="AA277">
            <v>1.1000000000000001</v>
          </cell>
          <cell r="AB277">
            <v>-98.3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101.2</v>
          </cell>
          <cell r="D278">
            <v>-5</v>
          </cell>
          <cell r="E278">
            <v>103.2</v>
          </cell>
          <cell r="F278">
            <v>-4.9000000000000004</v>
          </cell>
          <cell r="G278">
            <v>104</v>
          </cell>
          <cell r="H278">
            <v>-3.8</v>
          </cell>
          <cell r="I278">
            <v>95.7</v>
          </cell>
          <cell r="J278">
            <v>-6.3</v>
          </cell>
          <cell r="K278">
            <v>96.6</v>
          </cell>
          <cell r="L278">
            <v>-5.2</v>
          </cell>
          <cell r="M278">
            <v>67.7</v>
          </cell>
          <cell r="N278">
            <v>-34.4</v>
          </cell>
          <cell r="O278">
            <v>95.3</v>
          </cell>
          <cell r="P278">
            <v>3</v>
          </cell>
          <cell r="Q278" t="str">
            <v>-</v>
          </cell>
          <cell r="R278" t="str">
            <v>-</v>
          </cell>
          <cell r="S278">
            <v>7.66</v>
          </cell>
          <cell r="T278">
            <v>3.65</v>
          </cell>
          <cell r="U278">
            <v>8.06</v>
          </cell>
          <cell r="V278">
            <v>4.62</v>
          </cell>
          <cell r="W278">
            <v>94.9</v>
          </cell>
          <cell r="X278">
            <v>-8.1</v>
          </cell>
          <cell r="Y278">
            <v>96.8</v>
          </cell>
          <cell r="Z278">
            <v>-8</v>
          </cell>
          <cell r="AA278">
            <v>81.7</v>
          </cell>
          <cell r="AB278">
            <v>-32.1</v>
          </cell>
          <cell r="AC278">
            <v>0.7</v>
          </cell>
          <cell r="AD278">
            <v>-86</v>
          </cell>
        </row>
        <row r="279">
          <cell r="B279" t="str">
            <v>食料品・たばこ</v>
          </cell>
          <cell r="C279">
            <v>91.5</v>
          </cell>
          <cell r="D279">
            <v>-0.8</v>
          </cell>
          <cell r="E279">
            <v>94.8</v>
          </cell>
          <cell r="F279">
            <v>-0.7</v>
          </cell>
          <cell r="G279">
            <v>97.8</v>
          </cell>
          <cell r="H279">
            <v>0.7</v>
          </cell>
          <cell r="I279">
            <v>87</v>
          </cell>
          <cell r="J279">
            <v>3.6</v>
          </cell>
          <cell r="K279">
            <v>89.7</v>
          </cell>
          <cell r="L279">
            <v>3.9</v>
          </cell>
          <cell r="M279">
            <v>48.1</v>
          </cell>
          <cell r="N279">
            <v>-2.6</v>
          </cell>
          <cell r="O279">
            <v>73.7</v>
          </cell>
          <cell r="P279">
            <v>-23.5</v>
          </cell>
          <cell r="Q279" t="str">
            <v>-</v>
          </cell>
          <cell r="R279" t="str">
            <v>-</v>
          </cell>
          <cell r="S279">
            <v>6.2</v>
          </cell>
          <cell r="T279">
            <v>1.42</v>
          </cell>
          <cell r="U279">
            <v>2.87</v>
          </cell>
          <cell r="V279">
            <v>-1.19</v>
          </cell>
          <cell r="W279">
            <v>85.8</v>
          </cell>
          <cell r="X279">
            <v>-4</v>
          </cell>
          <cell r="Y279">
            <v>88.9</v>
          </cell>
          <cell r="Z279">
            <v>-4</v>
          </cell>
          <cell r="AA279">
            <v>20.9</v>
          </cell>
          <cell r="AB279">
            <v>-63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107.6</v>
          </cell>
          <cell r="D280">
            <v>24.2</v>
          </cell>
          <cell r="E280">
            <v>111.7</v>
          </cell>
          <cell r="F280">
            <v>24.2</v>
          </cell>
          <cell r="G280">
            <v>111.9</v>
          </cell>
          <cell r="H280">
            <v>22.8</v>
          </cell>
          <cell r="I280">
            <v>87.2</v>
          </cell>
          <cell r="J280">
            <v>-1.2</v>
          </cell>
          <cell r="K280">
            <v>87</v>
          </cell>
          <cell r="L280">
            <v>-2.4</v>
          </cell>
          <cell r="M280">
            <v>110</v>
          </cell>
          <cell r="N280">
            <v>0</v>
          </cell>
          <cell r="O280">
            <v>209.4</v>
          </cell>
          <cell r="P280">
            <v>346.5</v>
          </cell>
          <cell r="Q280" t="str">
            <v>-</v>
          </cell>
          <cell r="R280" t="str">
            <v>-</v>
          </cell>
          <cell r="S280">
            <v>2.02</v>
          </cell>
          <cell r="T280">
            <v>2.02</v>
          </cell>
          <cell r="U280">
            <v>0.5</v>
          </cell>
          <cell r="V280">
            <v>0.5</v>
          </cell>
          <cell r="W280">
            <v>100.9</v>
          </cell>
          <cell r="X280">
            <v>20.100000000000001</v>
          </cell>
          <cell r="Y280">
            <v>104.8</v>
          </cell>
          <cell r="Z280">
            <v>20.2</v>
          </cell>
          <cell r="AA280">
            <v>90.3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146.4</v>
          </cell>
          <cell r="D281">
            <v>-14</v>
          </cell>
          <cell r="E281">
            <v>152.5</v>
          </cell>
          <cell r="F281">
            <v>-14</v>
          </cell>
          <cell r="G281">
            <v>147.9</v>
          </cell>
          <cell r="H281">
            <v>-18.8</v>
          </cell>
          <cell r="I281">
            <v>129.30000000000001</v>
          </cell>
          <cell r="J281">
            <v>-0.8</v>
          </cell>
          <cell r="K281">
            <v>132</v>
          </cell>
          <cell r="L281">
            <v>-0.4</v>
          </cell>
          <cell r="M281">
            <v>0</v>
          </cell>
          <cell r="N281">
            <v>-100</v>
          </cell>
          <cell r="O281">
            <v>89.6</v>
          </cell>
          <cell r="P281">
            <v>129.69999999999999</v>
          </cell>
          <cell r="Q281" t="str">
            <v>-</v>
          </cell>
          <cell r="R281" t="str">
            <v>-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137.30000000000001</v>
          </cell>
          <cell r="X281">
            <v>-16.8</v>
          </cell>
          <cell r="Y281">
            <v>143.1</v>
          </cell>
          <cell r="Z281">
            <v>-16.8</v>
          </cell>
          <cell r="AA281">
            <v>322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89.6</v>
          </cell>
          <cell r="D284">
            <v>1</v>
          </cell>
          <cell r="E284">
            <v>106.9</v>
          </cell>
          <cell r="F284">
            <v>0.9</v>
          </cell>
          <cell r="G284">
            <v>109.8</v>
          </cell>
          <cell r="H284">
            <v>0.5</v>
          </cell>
          <cell r="I284">
            <v>93.4</v>
          </cell>
          <cell r="J284">
            <v>1.2</v>
          </cell>
          <cell r="K284">
            <v>96.3</v>
          </cell>
          <cell r="L284">
            <v>1.3</v>
          </cell>
          <cell r="M284">
            <v>2.5</v>
          </cell>
          <cell r="N284">
            <v>0</v>
          </cell>
          <cell r="O284">
            <v>85.9</v>
          </cell>
          <cell r="P284">
            <v>14.5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84.1</v>
          </cell>
          <cell r="X284">
            <v>-2.2000000000000002</v>
          </cell>
          <cell r="Y284">
            <v>100.3</v>
          </cell>
          <cell r="Z284">
            <v>-2.2999999999999998</v>
          </cell>
          <cell r="AA284">
            <v>18.2</v>
          </cell>
          <cell r="AB284">
            <v>559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99</v>
          </cell>
          <cell r="D285">
            <v>104.5</v>
          </cell>
          <cell r="E285">
            <v>111.7</v>
          </cell>
          <cell r="F285">
            <v>104.6</v>
          </cell>
          <cell r="G285">
            <v>117.1</v>
          </cell>
          <cell r="H285">
            <v>110.2</v>
          </cell>
          <cell r="I285">
            <v>137.9</v>
          </cell>
          <cell r="J285">
            <v>63</v>
          </cell>
          <cell r="K285">
            <v>139.6</v>
          </cell>
          <cell r="L285">
            <v>65.400000000000006</v>
          </cell>
          <cell r="M285">
            <v>0</v>
          </cell>
          <cell r="N285">
            <v>-100</v>
          </cell>
          <cell r="O285">
            <v>120.5</v>
          </cell>
          <cell r="P285">
            <v>42.4</v>
          </cell>
          <cell r="Q285" t="str">
            <v>-</v>
          </cell>
          <cell r="R285" t="str">
            <v>-</v>
          </cell>
          <cell r="S285">
            <v>8.51</v>
          </cell>
          <cell r="T285">
            <v>5.81</v>
          </cell>
          <cell r="U285">
            <v>8.51</v>
          </cell>
          <cell r="V285">
            <v>-5</v>
          </cell>
          <cell r="W285">
            <v>92.9</v>
          </cell>
          <cell r="X285">
            <v>98.1</v>
          </cell>
          <cell r="Y285">
            <v>104.8</v>
          </cell>
          <cell r="Z285">
            <v>97.7</v>
          </cell>
          <cell r="AA285">
            <v>1.9</v>
          </cell>
          <cell r="AB285">
            <v>-94.1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126</v>
          </cell>
          <cell r="D286">
            <v>-24.9</v>
          </cell>
          <cell r="E286">
            <v>134.1</v>
          </cell>
          <cell r="F286">
            <v>-24.9</v>
          </cell>
          <cell r="G286">
            <v>134.80000000000001</v>
          </cell>
          <cell r="H286">
            <v>-18.7</v>
          </cell>
          <cell r="I286">
            <v>160.19999999999999</v>
          </cell>
          <cell r="J286">
            <v>-14.9</v>
          </cell>
          <cell r="K286">
            <v>161.30000000000001</v>
          </cell>
          <cell r="L286">
            <v>-10.9</v>
          </cell>
          <cell r="M286">
            <v>0</v>
          </cell>
          <cell r="N286">
            <v>-100</v>
          </cell>
          <cell r="O286">
            <v>789.1</v>
          </cell>
          <cell r="P286">
            <v>936.9</v>
          </cell>
          <cell r="Q286" t="str">
            <v>-</v>
          </cell>
          <cell r="R286" t="str">
            <v>-</v>
          </cell>
          <cell r="S286">
            <v>3.86</v>
          </cell>
          <cell r="T286">
            <v>3.86</v>
          </cell>
          <cell r="U286">
            <v>0</v>
          </cell>
          <cell r="V286">
            <v>0</v>
          </cell>
          <cell r="W286">
            <v>118.2</v>
          </cell>
          <cell r="X286">
            <v>-27.4</v>
          </cell>
          <cell r="Y286">
            <v>125.8</v>
          </cell>
          <cell r="Z286">
            <v>-27.3</v>
          </cell>
          <cell r="AA286">
            <v>13.8</v>
          </cell>
          <cell r="AB286">
            <v>-99.2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114.2</v>
          </cell>
          <cell r="D287">
            <v>-7.6</v>
          </cell>
          <cell r="E287">
            <v>127.4</v>
          </cell>
          <cell r="F287">
            <v>-7.6</v>
          </cell>
          <cell r="G287">
            <v>122.9</v>
          </cell>
          <cell r="H287">
            <v>-11.1</v>
          </cell>
          <cell r="I287">
            <v>119.9</v>
          </cell>
          <cell r="J287">
            <v>1.5</v>
          </cell>
          <cell r="K287">
            <v>115.8</v>
          </cell>
          <cell r="L287">
            <v>-2</v>
          </cell>
          <cell r="M287">
            <v>575</v>
          </cell>
          <cell r="N287">
            <v>666.7</v>
          </cell>
          <cell r="O287">
            <v>50</v>
          </cell>
          <cell r="P287">
            <v>-27.5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107.1</v>
          </cell>
          <cell r="X287">
            <v>-10.7</v>
          </cell>
          <cell r="Y287">
            <v>119.5</v>
          </cell>
          <cell r="Z287">
            <v>-10.7</v>
          </cell>
          <cell r="AA287">
            <v>563.5</v>
          </cell>
          <cell r="AB287">
            <v>824.2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111.5</v>
          </cell>
          <cell r="D288">
            <v>0.5</v>
          </cell>
          <cell r="E288">
            <v>116.2</v>
          </cell>
          <cell r="F288">
            <v>1.5</v>
          </cell>
          <cell r="G288">
            <v>116.8</v>
          </cell>
          <cell r="H288">
            <v>0.9</v>
          </cell>
          <cell r="I288">
            <v>106.5</v>
          </cell>
          <cell r="J288">
            <v>-5.2</v>
          </cell>
          <cell r="K288">
            <v>106.6</v>
          </cell>
          <cell r="L288">
            <v>-6</v>
          </cell>
          <cell r="M288">
            <v>104.3</v>
          </cell>
          <cell r="N288">
            <v>41.1</v>
          </cell>
          <cell r="O288">
            <v>195.8</v>
          </cell>
          <cell r="P288">
            <v>-7.9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104.6</v>
          </cell>
          <cell r="X288">
            <v>-2.9</v>
          </cell>
          <cell r="Y288">
            <v>109</v>
          </cell>
          <cell r="Z288">
            <v>-1.9</v>
          </cell>
          <cell r="AA288">
            <v>98.1</v>
          </cell>
          <cell r="AB288">
            <v>37.1</v>
          </cell>
          <cell r="AC288">
            <v>0</v>
          </cell>
          <cell r="AD288">
            <v>-100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105.2</v>
          </cell>
          <cell r="D291">
            <v>-33.4</v>
          </cell>
          <cell r="E291">
            <v>107.6</v>
          </cell>
          <cell r="F291">
            <v>-33.700000000000003</v>
          </cell>
          <cell r="G291">
            <v>109.4</v>
          </cell>
          <cell r="H291">
            <v>-15.2</v>
          </cell>
          <cell r="I291">
            <v>95</v>
          </cell>
          <cell r="J291">
            <v>-39.5</v>
          </cell>
          <cell r="K291">
            <v>95.1</v>
          </cell>
          <cell r="L291">
            <v>-24.8</v>
          </cell>
          <cell r="M291">
            <v>0</v>
          </cell>
          <cell r="N291">
            <v>-100</v>
          </cell>
          <cell r="O291">
            <v>125.8</v>
          </cell>
          <cell r="P291">
            <v>-18.3</v>
          </cell>
          <cell r="Q291" t="str">
            <v>-</v>
          </cell>
          <cell r="R291" t="str">
            <v>-</v>
          </cell>
          <cell r="S291">
            <v>4.17</v>
          </cell>
          <cell r="T291">
            <v>4.17</v>
          </cell>
          <cell r="U291">
            <v>8.33</v>
          </cell>
          <cell r="V291">
            <v>8.33</v>
          </cell>
          <cell r="W291">
            <v>98.7</v>
          </cell>
          <cell r="X291">
            <v>-35.6</v>
          </cell>
          <cell r="Y291">
            <v>100.9</v>
          </cell>
          <cell r="Z291">
            <v>-35.9</v>
          </cell>
          <cell r="AA291">
            <v>0</v>
          </cell>
          <cell r="AB291">
            <v>-100</v>
          </cell>
          <cell r="AC291">
            <v>2.5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92.7</v>
          </cell>
          <cell r="D294">
            <v>-6.2</v>
          </cell>
          <cell r="E294">
            <v>101.1</v>
          </cell>
          <cell r="F294">
            <v>-6.1</v>
          </cell>
          <cell r="G294">
            <v>101.1</v>
          </cell>
          <cell r="H294">
            <v>-6</v>
          </cell>
          <cell r="I294">
            <v>103.8</v>
          </cell>
          <cell r="J294">
            <v>1.4</v>
          </cell>
          <cell r="K294">
            <v>103.8</v>
          </cell>
          <cell r="L294">
            <v>1.6</v>
          </cell>
          <cell r="M294">
            <v>0</v>
          </cell>
          <cell r="N294">
            <v>0</v>
          </cell>
          <cell r="O294">
            <v>31.5</v>
          </cell>
          <cell r="P294">
            <v>-80.8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87</v>
          </cell>
          <cell r="X294">
            <v>-9.1999999999999993</v>
          </cell>
          <cell r="Y294">
            <v>94.8</v>
          </cell>
          <cell r="Z294">
            <v>-9.3000000000000007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84.7</v>
          </cell>
          <cell r="D295">
            <v>-9.5</v>
          </cell>
          <cell r="E295">
            <v>88.4</v>
          </cell>
          <cell r="F295">
            <v>-9.5</v>
          </cell>
          <cell r="G295">
            <v>90.3</v>
          </cell>
          <cell r="H295">
            <v>-9.6</v>
          </cell>
          <cell r="I295">
            <v>85</v>
          </cell>
          <cell r="J295">
            <v>-18.3</v>
          </cell>
          <cell r="K295">
            <v>86.6</v>
          </cell>
          <cell r="L295">
            <v>-18.3</v>
          </cell>
          <cell r="M295">
            <v>5.3</v>
          </cell>
          <cell r="N295">
            <v>0</v>
          </cell>
          <cell r="O295">
            <v>294.10000000000002</v>
          </cell>
          <cell r="P295">
            <v>35.200000000000003</v>
          </cell>
          <cell r="Q295" t="str">
            <v>-</v>
          </cell>
          <cell r="R295" t="str">
            <v>-</v>
          </cell>
          <cell r="S295">
            <v>2.4300000000000002</v>
          </cell>
          <cell r="T295">
            <v>2.4300000000000002</v>
          </cell>
          <cell r="U295">
            <v>5.34</v>
          </cell>
          <cell r="V295">
            <v>5.34</v>
          </cell>
          <cell r="W295">
            <v>79.5</v>
          </cell>
          <cell r="X295">
            <v>-12.4</v>
          </cell>
          <cell r="Y295">
            <v>82.9</v>
          </cell>
          <cell r="Z295">
            <v>-12.6</v>
          </cell>
          <cell r="AA295">
            <v>5.7</v>
          </cell>
          <cell r="AB295">
            <v>15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98.5</v>
          </cell>
          <cell r="D296">
            <v>24.2</v>
          </cell>
          <cell r="E296">
            <v>98.7</v>
          </cell>
          <cell r="F296">
            <v>24.3</v>
          </cell>
          <cell r="G296">
            <v>98.9</v>
          </cell>
          <cell r="H296">
            <v>25.7</v>
          </cell>
          <cell r="I296">
            <v>87.7</v>
          </cell>
          <cell r="J296">
            <v>26.4</v>
          </cell>
          <cell r="K296">
            <v>87.9</v>
          </cell>
          <cell r="L296">
            <v>27.8</v>
          </cell>
          <cell r="M296">
            <v>0</v>
          </cell>
          <cell r="N296">
            <v>-100</v>
          </cell>
          <cell r="O296">
            <v>6.6</v>
          </cell>
          <cell r="P296">
            <v>-10.8</v>
          </cell>
          <cell r="Q296" t="str">
            <v>-</v>
          </cell>
          <cell r="R296" t="str">
            <v>-</v>
          </cell>
          <cell r="S296">
            <v>10.81</v>
          </cell>
          <cell r="T296">
            <v>10.81</v>
          </cell>
          <cell r="U296">
            <v>0</v>
          </cell>
          <cell r="V296">
            <v>0</v>
          </cell>
          <cell r="W296">
            <v>92.4</v>
          </cell>
          <cell r="X296">
            <v>20.2</v>
          </cell>
          <cell r="Y296">
            <v>92.6</v>
          </cell>
          <cell r="Z296">
            <v>20.3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93.9</v>
          </cell>
          <cell r="D298">
            <v>28.1</v>
          </cell>
          <cell r="E298">
            <v>97.8</v>
          </cell>
          <cell r="F298">
            <v>28.2</v>
          </cell>
          <cell r="G298">
            <v>98.8</v>
          </cell>
          <cell r="H298">
            <v>27.2</v>
          </cell>
          <cell r="I298">
            <v>102.2</v>
          </cell>
          <cell r="J298">
            <v>34.299999999999997</v>
          </cell>
          <cell r="K298">
            <v>103.5</v>
          </cell>
          <cell r="L298">
            <v>33.200000000000003</v>
          </cell>
          <cell r="M298">
            <v>33.299999999999997</v>
          </cell>
          <cell r="N298">
            <v>0</v>
          </cell>
          <cell r="O298">
            <v>7.2</v>
          </cell>
          <cell r="P298">
            <v>-69.400000000000006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88.1</v>
          </cell>
          <cell r="X298">
            <v>23.9</v>
          </cell>
          <cell r="Y298">
            <v>91.7</v>
          </cell>
          <cell r="Z298">
            <v>23.9</v>
          </cell>
          <cell r="AA298">
            <v>43.4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113.7</v>
          </cell>
          <cell r="D299">
            <v>17</v>
          </cell>
          <cell r="E299">
            <v>116</v>
          </cell>
          <cell r="F299">
            <v>16.899999999999999</v>
          </cell>
          <cell r="G299">
            <v>118.7</v>
          </cell>
          <cell r="H299">
            <v>17.100000000000001</v>
          </cell>
          <cell r="I299">
            <v>101.7</v>
          </cell>
          <cell r="J299">
            <v>5.7</v>
          </cell>
          <cell r="K299">
            <v>103.1</v>
          </cell>
          <cell r="L299">
            <v>5.7</v>
          </cell>
          <cell r="M299">
            <v>0</v>
          </cell>
          <cell r="N299">
            <v>0</v>
          </cell>
          <cell r="O299">
            <v>40.299999999999997</v>
          </cell>
          <cell r="P299">
            <v>-61.4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106.7</v>
          </cell>
          <cell r="X299">
            <v>13.1</v>
          </cell>
          <cell r="Y299">
            <v>108.8</v>
          </cell>
          <cell r="Z299">
            <v>13.1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102</v>
          </cell>
          <cell r="D300">
            <v>-1.5</v>
          </cell>
          <cell r="E300">
            <v>110.9</v>
          </cell>
          <cell r="F300">
            <v>-1.6</v>
          </cell>
          <cell r="G300">
            <v>111</v>
          </cell>
          <cell r="H300">
            <v>-1.6</v>
          </cell>
          <cell r="I300">
            <v>88.1</v>
          </cell>
          <cell r="J300">
            <v>-30</v>
          </cell>
          <cell r="K300">
            <v>88.2</v>
          </cell>
          <cell r="L300">
            <v>-29.9</v>
          </cell>
          <cell r="M300">
            <v>0</v>
          </cell>
          <cell r="N300">
            <v>0</v>
          </cell>
          <cell r="O300">
            <v>18</v>
          </cell>
          <cell r="P300">
            <v>-46.6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95.7</v>
          </cell>
          <cell r="X300">
            <v>-4.8</v>
          </cell>
          <cell r="Y300">
            <v>104</v>
          </cell>
          <cell r="Z300">
            <v>-4.8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222.5</v>
          </cell>
          <cell r="D303">
            <v>79.099999999999994</v>
          </cell>
          <cell r="E303">
            <v>230.7</v>
          </cell>
          <cell r="F303">
            <v>80.7</v>
          </cell>
          <cell r="G303">
            <v>236.1</v>
          </cell>
          <cell r="H303">
            <v>84</v>
          </cell>
          <cell r="I303">
            <v>156.80000000000001</v>
          </cell>
          <cell r="J303">
            <v>51.8</v>
          </cell>
          <cell r="K303">
            <v>159.6</v>
          </cell>
          <cell r="L303">
            <v>54.4</v>
          </cell>
          <cell r="M303">
            <v>16.7</v>
          </cell>
          <cell r="N303">
            <v>-83.3</v>
          </cell>
          <cell r="O303">
            <v>153.9</v>
          </cell>
          <cell r="P303">
            <v>100.7</v>
          </cell>
          <cell r="Q303" t="str">
            <v>-</v>
          </cell>
          <cell r="R303" t="str">
            <v>-</v>
          </cell>
          <cell r="S303">
            <v>0</v>
          </cell>
          <cell r="T303">
            <v>0</v>
          </cell>
          <cell r="U303">
            <v>0</v>
          </cell>
          <cell r="V303">
            <v>-8.4600000000000009</v>
          </cell>
          <cell r="W303">
            <v>208.7</v>
          </cell>
          <cell r="X303">
            <v>73.2</v>
          </cell>
          <cell r="Y303">
            <v>216.4</v>
          </cell>
          <cell r="Z303">
            <v>74.7</v>
          </cell>
          <cell r="AA303">
            <v>26.2</v>
          </cell>
          <cell r="AB303">
            <v>-74.5</v>
          </cell>
          <cell r="AC303">
            <v>4.8</v>
          </cell>
          <cell r="AD303">
            <v>-61.4</v>
          </cell>
        </row>
        <row r="304">
          <cell r="B304" t="str">
            <v>小売業</v>
          </cell>
          <cell r="C304">
            <v>97.9</v>
          </cell>
          <cell r="D304">
            <v>12.1</v>
          </cell>
          <cell r="E304">
            <v>99.4</v>
          </cell>
          <cell r="F304">
            <v>12.1</v>
          </cell>
          <cell r="G304">
            <v>99.3</v>
          </cell>
          <cell r="H304">
            <v>11.7</v>
          </cell>
          <cell r="I304">
            <v>90.3</v>
          </cell>
          <cell r="J304">
            <v>7.8</v>
          </cell>
          <cell r="K304">
            <v>90.3</v>
          </cell>
          <cell r="L304">
            <v>7.8</v>
          </cell>
          <cell r="M304">
            <v>90</v>
          </cell>
          <cell r="N304">
            <v>5.9</v>
          </cell>
          <cell r="O304">
            <v>132.80000000000001</v>
          </cell>
          <cell r="P304">
            <v>0.3</v>
          </cell>
          <cell r="Q304" t="str">
            <v>-</v>
          </cell>
          <cell r="R304" t="str">
            <v>-</v>
          </cell>
          <cell r="S304">
            <v>1.36</v>
          </cell>
          <cell r="T304">
            <v>0.95</v>
          </cell>
          <cell r="U304">
            <v>3.23</v>
          </cell>
          <cell r="V304">
            <v>0.62</v>
          </cell>
          <cell r="W304">
            <v>91.8</v>
          </cell>
          <cell r="X304">
            <v>8.4</v>
          </cell>
          <cell r="Y304">
            <v>93.2</v>
          </cell>
          <cell r="Z304">
            <v>8.4</v>
          </cell>
          <cell r="AA304">
            <v>112</v>
          </cell>
          <cell r="AB304">
            <v>59.6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151.19999999999999</v>
          </cell>
          <cell r="D305">
            <v>3.3</v>
          </cell>
          <cell r="E305">
            <v>152.30000000000001</v>
          </cell>
          <cell r="F305">
            <v>3.4</v>
          </cell>
          <cell r="G305">
            <v>151.6</v>
          </cell>
          <cell r="H305">
            <v>4.3</v>
          </cell>
          <cell r="I305">
            <v>171.8</v>
          </cell>
          <cell r="J305">
            <v>12.4</v>
          </cell>
          <cell r="K305">
            <v>168.8</v>
          </cell>
          <cell r="L305">
            <v>13.3</v>
          </cell>
          <cell r="M305">
            <v>291.7</v>
          </cell>
          <cell r="N305">
            <v>-7.9</v>
          </cell>
          <cell r="O305">
            <v>96.7</v>
          </cell>
          <cell r="P305">
            <v>-5</v>
          </cell>
          <cell r="Q305" t="str">
            <v>-</v>
          </cell>
          <cell r="R305" t="str">
            <v>-</v>
          </cell>
          <cell r="S305">
            <v>4.2</v>
          </cell>
          <cell r="T305">
            <v>-2.1800000000000002</v>
          </cell>
          <cell r="U305">
            <v>3.15</v>
          </cell>
          <cell r="V305">
            <v>-0.83</v>
          </cell>
          <cell r="W305">
            <v>141.80000000000001</v>
          </cell>
          <cell r="X305">
            <v>-0.1</v>
          </cell>
          <cell r="Y305">
            <v>142.9</v>
          </cell>
          <cell r="Z305">
            <v>0</v>
          </cell>
          <cell r="AA305">
            <v>184.3</v>
          </cell>
          <cell r="AB305">
            <v>-25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86.3</v>
          </cell>
          <cell r="D306">
            <v>-0.9</v>
          </cell>
          <cell r="E306">
            <v>86.3</v>
          </cell>
          <cell r="F306">
            <v>-0.9</v>
          </cell>
          <cell r="G306">
            <v>85.5</v>
          </cell>
          <cell r="H306">
            <v>-0.7</v>
          </cell>
          <cell r="I306">
            <v>82.4</v>
          </cell>
          <cell r="J306">
            <v>-4.3</v>
          </cell>
          <cell r="K306">
            <v>82.1</v>
          </cell>
          <cell r="L306">
            <v>-3.3</v>
          </cell>
          <cell r="M306">
            <v>100</v>
          </cell>
          <cell r="N306">
            <v>-36.299999999999997</v>
          </cell>
          <cell r="O306">
            <v>106.5</v>
          </cell>
          <cell r="P306">
            <v>3.3</v>
          </cell>
          <cell r="Q306" t="str">
            <v>-</v>
          </cell>
          <cell r="R306" t="str">
            <v>-</v>
          </cell>
          <cell r="S306">
            <v>3.02</v>
          </cell>
          <cell r="T306">
            <v>0.28000000000000003</v>
          </cell>
          <cell r="U306">
            <v>1.32</v>
          </cell>
          <cell r="V306">
            <v>-1.59</v>
          </cell>
          <cell r="W306">
            <v>81</v>
          </cell>
          <cell r="X306">
            <v>-4.0999999999999996</v>
          </cell>
          <cell r="Y306">
            <v>81</v>
          </cell>
          <cell r="Z306">
            <v>-4.0999999999999996</v>
          </cell>
          <cell r="AA306">
            <v>131</v>
          </cell>
          <cell r="AB306">
            <v>-11.7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77.599999999999994</v>
          </cell>
          <cell r="D307">
            <v>6.2</v>
          </cell>
          <cell r="E307">
            <v>85.5</v>
          </cell>
          <cell r="F307">
            <v>6.2</v>
          </cell>
          <cell r="G307">
            <v>83.9</v>
          </cell>
          <cell r="H307">
            <v>18</v>
          </cell>
          <cell r="I307">
            <v>104</v>
          </cell>
          <cell r="J307">
            <v>0.8</v>
          </cell>
          <cell r="K307">
            <v>103.6</v>
          </cell>
          <cell r="L307">
            <v>2</v>
          </cell>
          <cell r="M307">
            <v>127.8</v>
          </cell>
          <cell r="N307">
            <v>-34.299999999999997</v>
          </cell>
          <cell r="O307">
            <v>73.400000000000006</v>
          </cell>
          <cell r="P307">
            <v>-16.100000000000001</v>
          </cell>
          <cell r="Q307" t="str">
            <v>-</v>
          </cell>
          <cell r="R307" t="str">
            <v>-</v>
          </cell>
          <cell r="S307">
            <v>1.1599999999999999</v>
          </cell>
          <cell r="T307">
            <v>0.55000000000000004</v>
          </cell>
          <cell r="U307">
            <v>0.12</v>
          </cell>
          <cell r="V307">
            <v>-2.81</v>
          </cell>
          <cell r="W307">
            <v>72.8</v>
          </cell>
          <cell r="X307">
            <v>2.7</v>
          </cell>
          <cell r="Y307">
            <v>80.2</v>
          </cell>
          <cell r="Z307">
            <v>2.7</v>
          </cell>
          <cell r="AA307">
            <v>148.1</v>
          </cell>
          <cell r="AB307">
            <v>-66.599999999999994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88.9</v>
          </cell>
          <cell r="D308">
            <v>-5.8</v>
          </cell>
          <cell r="E308">
            <v>95.2</v>
          </cell>
          <cell r="F308">
            <v>-5.8</v>
          </cell>
          <cell r="G308">
            <v>94.7</v>
          </cell>
          <cell r="H308">
            <v>-5.5</v>
          </cell>
          <cell r="I308">
            <v>90.7</v>
          </cell>
          <cell r="J308">
            <v>0.7</v>
          </cell>
          <cell r="K308">
            <v>90.7</v>
          </cell>
          <cell r="L308">
            <v>1.1000000000000001</v>
          </cell>
          <cell r="M308">
            <v>100</v>
          </cell>
          <cell r="N308">
            <v>-60</v>
          </cell>
          <cell r="O308">
            <v>163.69999999999999</v>
          </cell>
          <cell r="P308">
            <v>69.3</v>
          </cell>
          <cell r="Q308" t="str">
            <v>-</v>
          </cell>
          <cell r="R308" t="str">
            <v>-</v>
          </cell>
          <cell r="S308">
            <v>0.12</v>
          </cell>
          <cell r="T308">
            <v>-0.93</v>
          </cell>
          <cell r="U308">
            <v>0.46</v>
          </cell>
          <cell r="V308">
            <v>-5.33</v>
          </cell>
          <cell r="W308">
            <v>83.4</v>
          </cell>
          <cell r="X308">
            <v>-9</v>
          </cell>
          <cell r="Y308">
            <v>89.3</v>
          </cell>
          <cell r="Z308">
            <v>-9</v>
          </cell>
          <cell r="AA308">
            <v>405.4</v>
          </cell>
          <cell r="AB308">
            <v>-40.799999999999997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112.8</v>
          </cell>
          <cell r="D309">
            <v>5.5</v>
          </cell>
          <cell r="E309">
            <v>113</v>
          </cell>
          <cell r="F309">
            <v>5.7</v>
          </cell>
          <cell r="G309">
            <v>113.1</v>
          </cell>
          <cell r="H309">
            <v>5.7</v>
          </cell>
          <cell r="I309">
            <v>99.7</v>
          </cell>
          <cell r="J309">
            <v>0.8</v>
          </cell>
          <cell r="K309">
            <v>99.1</v>
          </cell>
          <cell r="L309">
            <v>0.5</v>
          </cell>
          <cell r="M309">
            <v>118.5</v>
          </cell>
          <cell r="N309">
            <v>10.3</v>
          </cell>
          <cell r="O309">
            <v>97.8</v>
          </cell>
          <cell r="P309">
            <v>-16.8</v>
          </cell>
          <cell r="Q309" t="str">
            <v>-</v>
          </cell>
          <cell r="R309" t="str">
            <v>-</v>
          </cell>
          <cell r="S309">
            <v>8.44</v>
          </cell>
          <cell r="T309">
            <v>-3.53</v>
          </cell>
          <cell r="U309">
            <v>10.26</v>
          </cell>
          <cell r="V309">
            <v>2.9</v>
          </cell>
          <cell r="W309">
            <v>105.8</v>
          </cell>
          <cell r="X309">
            <v>2</v>
          </cell>
          <cell r="Y309">
            <v>106</v>
          </cell>
          <cell r="Z309">
            <v>2.2000000000000002</v>
          </cell>
          <cell r="AA309">
            <v>111.5</v>
          </cell>
          <cell r="AB309">
            <v>6.6</v>
          </cell>
          <cell r="AC309">
            <v>31.2</v>
          </cell>
          <cell r="AD309">
            <v>-69.900000000000006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-6.4</v>
          </cell>
          <cell r="E311">
            <v>101.1</v>
          </cell>
          <cell r="F311">
            <v>-6.3</v>
          </cell>
          <cell r="G311">
            <v>102.1</v>
          </cell>
          <cell r="H311">
            <v>-4.8</v>
          </cell>
          <cell r="I311">
            <v>94.9</v>
          </cell>
          <cell r="J311">
            <v>-7.1</v>
          </cell>
          <cell r="K311">
            <v>96.1</v>
          </cell>
          <cell r="L311">
            <v>-5.8</v>
          </cell>
          <cell r="M311">
            <v>61.3</v>
          </cell>
          <cell r="N311">
            <v>-42.4</v>
          </cell>
          <cell r="O311">
            <v>94.7</v>
          </cell>
          <cell r="P311">
            <v>7.2</v>
          </cell>
          <cell r="Q311" t="str">
            <v>-</v>
          </cell>
          <cell r="R311" t="str">
            <v>-</v>
          </cell>
          <cell r="S311">
            <v>7.53</v>
          </cell>
          <cell r="T311">
            <v>5.16</v>
          </cell>
          <cell r="U311">
            <v>7.68</v>
          </cell>
          <cell r="V311">
            <v>5.05</v>
          </cell>
          <cell r="W311">
            <v>92.6</v>
          </cell>
          <cell r="X311">
            <v>-9.4</v>
          </cell>
          <cell r="Y311">
            <v>94.8</v>
          </cell>
          <cell r="Z311">
            <v>-9.5</v>
          </cell>
          <cell r="AA311">
            <v>74.900000000000006</v>
          </cell>
          <cell r="AB311">
            <v>-39.1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87.6</v>
          </cell>
          <cell r="D326">
            <v>-0.1</v>
          </cell>
          <cell r="E326">
            <v>101.8</v>
          </cell>
          <cell r="F326">
            <v>-0.5</v>
          </cell>
          <cell r="G326">
            <v>101.7</v>
          </cell>
          <cell r="H326">
            <v>0</v>
          </cell>
          <cell r="I326">
            <v>98.5</v>
          </cell>
          <cell r="J326">
            <v>-0.9</v>
          </cell>
          <cell r="K326">
            <v>97.6</v>
          </cell>
          <cell r="L326">
            <v>-0.8</v>
          </cell>
          <cell r="M326">
            <v>111.9</v>
          </cell>
          <cell r="N326">
            <v>-4.0999999999999996</v>
          </cell>
          <cell r="O326">
            <v>101.7</v>
          </cell>
          <cell r="P326">
            <v>1.9</v>
          </cell>
          <cell r="Q326">
            <v>30.3</v>
          </cell>
          <cell r="R326">
            <v>3</v>
          </cell>
          <cell r="S326">
            <v>1.42</v>
          </cell>
          <cell r="T326">
            <v>-0.26</v>
          </cell>
          <cell r="U326">
            <v>2.27</v>
          </cell>
          <cell r="V326">
            <v>0.17</v>
          </cell>
          <cell r="W326">
            <v>82.2</v>
          </cell>
          <cell r="X326">
            <v>-3.4</v>
          </cell>
          <cell r="Y326">
            <v>95.5</v>
          </cell>
          <cell r="Z326">
            <v>-3.7</v>
          </cell>
          <cell r="AA326">
            <v>103.8</v>
          </cell>
          <cell r="AB326">
            <v>-7.1</v>
          </cell>
          <cell r="AC326">
            <v>4.8</v>
          </cell>
          <cell r="AD326">
            <v>52.8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81.900000000000006</v>
          </cell>
          <cell r="D328">
            <v>5.5</v>
          </cell>
          <cell r="E328">
            <v>98.7</v>
          </cell>
          <cell r="F328">
            <v>5.7</v>
          </cell>
          <cell r="G328">
            <v>101.6</v>
          </cell>
          <cell r="H328">
            <v>10</v>
          </cell>
          <cell r="I328">
            <v>106.4</v>
          </cell>
          <cell r="J328">
            <v>3.5</v>
          </cell>
          <cell r="K328">
            <v>107.8</v>
          </cell>
          <cell r="L328">
            <v>6.7</v>
          </cell>
          <cell r="M328">
            <v>80.5</v>
          </cell>
          <cell r="N328">
            <v>-41.1</v>
          </cell>
          <cell r="O328">
            <v>90.3</v>
          </cell>
          <cell r="P328">
            <v>1.3</v>
          </cell>
          <cell r="Q328">
            <v>5.2</v>
          </cell>
          <cell r="R328">
            <v>0.9</v>
          </cell>
          <cell r="S328">
            <v>0.16</v>
          </cell>
          <cell r="T328">
            <v>-1.74</v>
          </cell>
          <cell r="U328">
            <v>0.16</v>
          </cell>
          <cell r="V328">
            <v>-0.86</v>
          </cell>
          <cell r="W328">
            <v>76.8</v>
          </cell>
          <cell r="X328">
            <v>2</v>
          </cell>
          <cell r="Y328">
            <v>92.6</v>
          </cell>
          <cell r="Z328">
            <v>2.2000000000000002</v>
          </cell>
          <cell r="AA328">
            <v>47.8</v>
          </cell>
          <cell r="AB328">
            <v>-57.1</v>
          </cell>
          <cell r="AC328">
            <v>0.2</v>
          </cell>
          <cell r="AD328">
            <v>-33</v>
          </cell>
        </row>
        <row r="329">
          <cell r="B329" t="str">
            <v>製造業</v>
          </cell>
          <cell r="C329">
            <v>91.1</v>
          </cell>
          <cell r="D329">
            <v>-4.5</v>
          </cell>
          <cell r="E329">
            <v>108.4</v>
          </cell>
          <cell r="F329">
            <v>-4.4000000000000004</v>
          </cell>
          <cell r="G329">
            <v>106.6</v>
          </cell>
          <cell r="H329">
            <v>-5.0999999999999996</v>
          </cell>
          <cell r="I329">
            <v>102</v>
          </cell>
          <cell r="J329">
            <v>0.8</v>
          </cell>
          <cell r="K329">
            <v>101.3</v>
          </cell>
          <cell r="L329">
            <v>0.6</v>
          </cell>
          <cell r="M329">
            <v>111</v>
          </cell>
          <cell r="N329">
            <v>3.4</v>
          </cell>
          <cell r="O329">
            <v>99.1</v>
          </cell>
          <cell r="P329">
            <v>0.7</v>
          </cell>
          <cell r="Q329">
            <v>17.600000000000001</v>
          </cell>
          <cell r="R329">
            <v>3.2</v>
          </cell>
          <cell r="S329">
            <v>0.7</v>
          </cell>
          <cell r="T329">
            <v>-0.33</v>
          </cell>
          <cell r="U329">
            <v>0.84</v>
          </cell>
          <cell r="V329">
            <v>-0.26</v>
          </cell>
          <cell r="W329">
            <v>85.5</v>
          </cell>
          <cell r="X329">
            <v>-7.6</v>
          </cell>
          <cell r="Y329">
            <v>101.7</v>
          </cell>
          <cell r="Z329">
            <v>-7.5</v>
          </cell>
          <cell r="AA329">
            <v>128</v>
          </cell>
          <cell r="AB329">
            <v>2.1</v>
          </cell>
          <cell r="AC329">
            <v>0.1</v>
          </cell>
          <cell r="AD329">
            <v>-82.7</v>
          </cell>
        </row>
        <row r="330">
          <cell r="B330" t="str">
            <v>電気・ガス・熱供給・水道業</v>
          </cell>
          <cell r="C330">
            <v>107.4</v>
          </cell>
          <cell r="D330">
            <v>3.6</v>
          </cell>
          <cell r="E330">
            <v>120.4</v>
          </cell>
          <cell r="F330">
            <v>-7.9</v>
          </cell>
          <cell r="G330">
            <v>109</v>
          </cell>
          <cell r="H330">
            <v>-4</v>
          </cell>
          <cell r="I330">
            <v>101.7</v>
          </cell>
          <cell r="J330">
            <v>-8.9</v>
          </cell>
          <cell r="K330">
            <v>96.8</v>
          </cell>
          <cell r="L330">
            <v>-0.2</v>
          </cell>
          <cell r="M330">
            <v>168.6</v>
          </cell>
          <cell r="N330">
            <v>-45.6</v>
          </cell>
          <cell r="O330">
            <v>149.6</v>
          </cell>
          <cell r="P330">
            <v>-27.6</v>
          </cell>
          <cell r="Q330">
            <v>7.4</v>
          </cell>
          <cell r="R330">
            <v>0</v>
          </cell>
          <cell r="S330">
            <v>0.09</v>
          </cell>
          <cell r="T330">
            <v>-0.39</v>
          </cell>
          <cell r="U330">
            <v>1.49</v>
          </cell>
          <cell r="V330">
            <v>0.71</v>
          </cell>
          <cell r="W330">
            <v>100.8</v>
          </cell>
          <cell r="X330">
            <v>0.2</v>
          </cell>
          <cell r="Y330">
            <v>112.9</v>
          </cell>
          <cell r="Z330">
            <v>-11</v>
          </cell>
          <cell r="AA330">
            <v>263.7</v>
          </cell>
          <cell r="AB330">
            <v>-23.9</v>
          </cell>
          <cell r="AC330">
            <v>48.3</v>
          </cell>
          <cell r="AD330">
            <v>10322.799999999999</v>
          </cell>
        </row>
        <row r="331">
          <cell r="B331" t="str">
            <v>情報通信業</v>
          </cell>
          <cell r="C331">
            <v>123.3</v>
          </cell>
          <cell r="D331">
            <v>1.2</v>
          </cell>
          <cell r="E331">
            <v>138.19999999999999</v>
          </cell>
          <cell r="F331">
            <v>-3.4</v>
          </cell>
          <cell r="G331">
            <v>135.6</v>
          </cell>
          <cell r="H331">
            <v>-4.4000000000000004</v>
          </cell>
          <cell r="I331">
            <v>103.8</v>
          </cell>
          <cell r="J331">
            <v>2.7</v>
          </cell>
          <cell r="K331">
            <v>103.9</v>
          </cell>
          <cell r="L331">
            <v>1.5</v>
          </cell>
          <cell r="M331">
            <v>101.7</v>
          </cell>
          <cell r="N331">
            <v>19.399999999999999</v>
          </cell>
          <cell r="O331">
            <v>91.9</v>
          </cell>
          <cell r="P331">
            <v>-3.5</v>
          </cell>
          <cell r="Q331">
            <v>4.9000000000000004</v>
          </cell>
          <cell r="R331">
            <v>1.5</v>
          </cell>
          <cell r="S331">
            <v>0.27</v>
          </cell>
          <cell r="T331">
            <v>-0.05</v>
          </cell>
          <cell r="U331">
            <v>1.07</v>
          </cell>
          <cell r="V331">
            <v>0.1</v>
          </cell>
          <cell r="W331">
            <v>115.7</v>
          </cell>
          <cell r="X331">
            <v>-2</v>
          </cell>
          <cell r="Y331">
            <v>129.6</v>
          </cell>
          <cell r="Z331">
            <v>-6.6</v>
          </cell>
          <cell r="AA331">
            <v>175.9</v>
          </cell>
          <cell r="AB331">
            <v>11.2</v>
          </cell>
          <cell r="AC331">
            <v>52.6</v>
          </cell>
          <cell r="AD331">
            <v>142.69999999999999</v>
          </cell>
        </row>
        <row r="332">
          <cell r="B332" t="str">
            <v>運輸業，郵便業</v>
          </cell>
          <cell r="C332">
            <v>83.4</v>
          </cell>
          <cell r="D332">
            <v>-0.5</v>
          </cell>
          <cell r="E332">
            <v>94.1</v>
          </cell>
          <cell r="F332">
            <v>-0.3</v>
          </cell>
          <cell r="G332">
            <v>94.6</v>
          </cell>
          <cell r="H332">
            <v>-5.4</v>
          </cell>
          <cell r="I332">
            <v>98.6</v>
          </cell>
          <cell r="J332">
            <v>0.8</v>
          </cell>
          <cell r="K332">
            <v>102.2</v>
          </cell>
          <cell r="L332">
            <v>-0.1</v>
          </cell>
          <cell r="M332">
            <v>83.4</v>
          </cell>
          <cell r="N332">
            <v>6</v>
          </cell>
          <cell r="O332">
            <v>104</v>
          </cell>
          <cell r="P332">
            <v>-1</v>
          </cell>
          <cell r="Q332">
            <v>6.8</v>
          </cell>
          <cell r="R332">
            <v>-0.1</v>
          </cell>
          <cell r="S332">
            <v>0.57999999999999996</v>
          </cell>
          <cell r="T332">
            <v>-0.53</v>
          </cell>
          <cell r="U332">
            <v>1.96</v>
          </cell>
          <cell r="V332">
            <v>0.99</v>
          </cell>
          <cell r="W332">
            <v>78.2</v>
          </cell>
          <cell r="X332">
            <v>-3.8</v>
          </cell>
          <cell r="Y332">
            <v>88.3</v>
          </cell>
          <cell r="Z332">
            <v>-3.6</v>
          </cell>
          <cell r="AA332">
            <v>91.8</v>
          </cell>
          <cell r="AB332">
            <v>30.7</v>
          </cell>
          <cell r="AC332">
            <v>0.4</v>
          </cell>
          <cell r="AD332">
            <v>-56.8</v>
          </cell>
        </row>
        <row r="333">
          <cell r="B333" t="str">
            <v>卸売業，小売業</v>
          </cell>
          <cell r="C333">
            <v>90</v>
          </cell>
          <cell r="D333">
            <v>-2.5</v>
          </cell>
          <cell r="E333">
            <v>98.6</v>
          </cell>
          <cell r="F333">
            <v>-3.5</v>
          </cell>
          <cell r="G333">
            <v>97.8</v>
          </cell>
          <cell r="H333">
            <v>-4</v>
          </cell>
          <cell r="I333">
            <v>91.4</v>
          </cell>
          <cell r="J333">
            <v>-2.4</v>
          </cell>
          <cell r="K333">
            <v>90.7</v>
          </cell>
          <cell r="L333">
            <v>-2.4</v>
          </cell>
          <cell r="M333">
            <v>104.3</v>
          </cell>
          <cell r="N333">
            <v>-2.7</v>
          </cell>
          <cell r="O333">
            <v>105</v>
          </cell>
          <cell r="P333">
            <v>6.7</v>
          </cell>
          <cell r="Q333">
            <v>49.7</v>
          </cell>
          <cell r="R333">
            <v>5.9</v>
          </cell>
          <cell r="S333">
            <v>1.32</v>
          </cell>
          <cell r="T333">
            <v>-0.51</v>
          </cell>
          <cell r="U333">
            <v>3.28</v>
          </cell>
          <cell r="V333">
            <v>0.65</v>
          </cell>
          <cell r="W333">
            <v>84.4</v>
          </cell>
          <cell r="X333">
            <v>-5.7</v>
          </cell>
          <cell r="Y333">
            <v>92.5</v>
          </cell>
          <cell r="Z333">
            <v>-6.7</v>
          </cell>
          <cell r="AA333">
            <v>114.6</v>
          </cell>
          <cell r="AB333">
            <v>5.3</v>
          </cell>
          <cell r="AC333">
            <v>13.5</v>
          </cell>
          <cell r="AD333">
            <v>200.5</v>
          </cell>
        </row>
        <row r="334">
          <cell r="B334" t="str">
            <v>金融業，保険業</v>
          </cell>
          <cell r="C334">
            <v>92.5</v>
          </cell>
          <cell r="D334">
            <v>10.3</v>
          </cell>
          <cell r="E334">
            <v>111.3</v>
          </cell>
          <cell r="F334">
            <v>9</v>
          </cell>
          <cell r="G334">
            <v>112.5</v>
          </cell>
          <cell r="H334">
            <v>10.3</v>
          </cell>
          <cell r="I334">
            <v>96.2</v>
          </cell>
          <cell r="J334">
            <v>-1.4</v>
          </cell>
          <cell r="K334">
            <v>95</v>
          </cell>
          <cell r="L334">
            <v>-0.1</v>
          </cell>
          <cell r="M334">
            <v>130.19999999999999</v>
          </cell>
          <cell r="N334">
            <v>-20.7</v>
          </cell>
          <cell r="O334">
            <v>98.7</v>
          </cell>
          <cell r="P334">
            <v>0.4</v>
          </cell>
          <cell r="Q334">
            <v>13.3</v>
          </cell>
          <cell r="R334">
            <v>0.8</v>
          </cell>
          <cell r="S334">
            <v>0.43</v>
          </cell>
          <cell r="T334">
            <v>-0.7</v>
          </cell>
          <cell r="U334">
            <v>0</v>
          </cell>
          <cell r="V334">
            <v>-0.68</v>
          </cell>
          <cell r="W334">
            <v>86.8</v>
          </cell>
          <cell r="X334">
            <v>6.6</v>
          </cell>
          <cell r="Y334">
            <v>104.4</v>
          </cell>
          <cell r="Z334">
            <v>5.5</v>
          </cell>
          <cell r="AA334">
            <v>86.4</v>
          </cell>
          <cell r="AB334">
            <v>-17.899999999999999</v>
          </cell>
          <cell r="AC334">
            <v>13.1</v>
          </cell>
          <cell r="AD334">
            <v>75.5</v>
          </cell>
        </row>
        <row r="335">
          <cell r="B335" t="str">
            <v>不動産業，物品賃貸業</v>
          </cell>
          <cell r="C335">
            <v>92.5</v>
          </cell>
          <cell r="D335">
            <v>-3.4</v>
          </cell>
          <cell r="E335">
            <v>97.5</v>
          </cell>
          <cell r="F335">
            <v>-11.5</v>
          </cell>
          <cell r="G335">
            <v>101.1</v>
          </cell>
          <cell r="H335">
            <v>-6.5</v>
          </cell>
          <cell r="I335">
            <v>95.6</v>
          </cell>
          <cell r="J335">
            <v>-6.9</v>
          </cell>
          <cell r="K335">
            <v>97.8</v>
          </cell>
          <cell r="L335">
            <v>1.7</v>
          </cell>
          <cell r="M335">
            <v>45.1</v>
          </cell>
          <cell r="N335">
            <v>-82</v>
          </cell>
          <cell r="O335">
            <v>85.2</v>
          </cell>
          <cell r="P335">
            <v>-1.2</v>
          </cell>
          <cell r="Q335">
            <v>50.4</v>
          </cell>
          <cell r="R335">
            <v>5.7</v>
          </cell>
          <cell r="S335">
            <v>1.29</v>
          </cell>
          <cell r="T335">
            <v>-2</v>
          </cell>
          <cell r="U335">
            <v>2.88</v>
          </cell>
          <cell r="V335">
            <v>-7.06</v>
          </cell>
          <cell r="W335">
            <v>86.8</v>
          </cell>
          <cell r="X335">
            <v>-6.6</v>
          </cell>
          <cell r="Y335">
            <v>91.5</v>
          </cell>
          <cell r="Z335">
            <v>-14.4</v>
          </cell>
          <cell r="AA335">
            <v>31.7</v>
          </cell>
          <cell r="AB335">
            <v>-78.900000000000006</v>
          </cell>
          <cell r="AC335">
            <v>59.4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89.6</v>
          </cell>
          <cell r="D336">
            <v>12</v>
          </cell>
          <cell r="E336">
            <v>110.2</v>
          </cell>
          <cell r="F336">
            <v>10.3</v>
          </cell>
          <cell r="G336">
            <v>109.4</v>
          </cell>
          <cell r="H336">
            <v>7.8</v>
          </cell>
          <cell r="I336">
            <v>93.5</v>
          </cell>
          <cell r="J336">
            <v>-2.2999999999999998</v>
          </cell>
          <cell r="K336">
            <v>94.4</v>
          </cell>
          <cell r="L336">
            <v>-3.5</v>
          </cell>
          <cell r="M336">
            <v>76.3</v>
          </cell>
          <cell r="N336">
            <v>29.8</v>
          </cell>
          <cell r="O336">
            <v>106.4</v>
          </cell>
          <cell r="P336">
            <v>4.7</v>
          </cell>
          <cell r="Q336">
            <v>14.5</v>
          </cell>
          <cell r="R336">
            <v>-7.7</v>
          </cell>
          <cell r="S336">
            <v>1.59</v>
          </cell>
          <cell r="T336">
            <v>0.45</v>
          </cell>
          <cell r="U336">
            <v>1.97</v>
          </cell>
          <cell r="V336">
            <v>-1.07</v>
          </cell>
          <cell r="W336">
            <v>84.1</v>
          </cell>
          <cell r="X336">
            <v>8.4</v>
          </cell>
          <cell r="Y336">
            <v>103.4</v>
          </cell>
          <cell r="Z336">
            <v>6.7</v>
          </cell>
          <cell r="AA336">
            <v>127.1</v>
          </cell>
          <cell r="AB336">
            <v>102.5</v>
          </cell>
          <cell r="AC336">
            <v>5.5</v>
          </cell>
          <cell r="AD336">
            <v>6543.9</v>
          </cell>
        </row>
        <row r="337">
          <cell r="B337" t="str">
            <v>宿泊業，飲食サービス業</v>
          </cell>
          <cell r="C337">
            <v>79.3</v>
          </cell>
          <cell r="D337">
            <v>-25.2</v>
          </cell>
          <cell r="E337">
            <v>82.1</v>
          </cell>
          <cell r="F337">
            <v>-22</v>
          </cell>
          <cell r="G337">
            <v>81.099999999999994</v>
          </cell>
          <cell r="H337">
            <v>-24.7</v>
          </cell>
          <cell r="I337">
            <v>84.9</v>
          </cell>
          <cell r="J337">
            <v>-21.7</v>
          </cell>
          <cell r="K337">
            <v>84.6</v>
          </cell>
          <cell r="L337">
            <v>-22.4</v>
          </cell>
          <cell r="M337">
            <v>91.2</v>
          </cell>
          <cell r="N337">
            <v>-3.1</v>
          </cell>
          <cell r="O337">
            <v>113.1</v>
          </cell>
          <cell r="P337">
            <v>16.600000000000001</v>
          </cell>
          <cell r="Q337">
            <v>85.9</v>
          </cell>
          <cell r="R337">
            <v>8.9</v>
          </cell>
          <cell r="S337">
            <v>4.22</v>
          </cell>
          <cell r="T337">
            <v>-1.99</v>
          </cell>
          <cell r="U337">
            <v>4.2300000000000004</v>
          </cell>
          <cell r="V337">
            <v>1.99</v>
          </cell>
          <cell r="W337">
            <v>74.400000000000006</v>
          </cell>
          <cell r="X337">
            <v>-27.6</v>
          </cell>
          <cell r="Y337">
            <v>77</v>
          </cell>
          <cell r="Z337">
            <v>-24.5</v>
          </cell>
          <cell r="AA337">
            <v>104.7</v>
          </cell>
          <cell r="AB337">
            <v>129.6</v>
          </cell>
          <cell r="AC337">
            <v>0</v>
          </cell>
          <cell r="AD337">
            <v>-100</v>
          </cell>
        </row>
        <row r="338">
          <cell r="B338" t="str">
            <v>生活関連サービス業，娯楽業</v>
          </cell>
          <cell r="C338">
            <v>108.3</v>
          </cell>
          <cell r="D338">
            <v>30.6</v>
          </cell>
          <cell r="E338">
            <v>115.2</v>
          </cell>
          <cell r="F338">
            <v>31.5</v>
          </cell>
          <cell r="G338">
            <v>112.7</v>
          </cell>
          <cell r="H338">
            <v>24.7</v>
          </cell>
          <cell r="I338">
            <v>106.7</v>
          </cell>
          <cell r="J338">
            <v>12</v>
          </cell>
          <cell r="K338">
            <v>106.8</v>
          </cell>
          <cell r="L338">
            <v>10.4</v>
          </cell>
          <cell r="M338">
            <v>104.2</v>
          </cell>
          <cell r="N338">
            <v>37.1</v>
          </cell>
          <cell r="O338">
            <v>91.9</v>
          </cell>
          <cell r="P338">
            <v>-2.1</v>
          </cell>
          <cell r="Q338">
            <v>31.3</v>
          </cell>
          <cell r="R338">
            <v>-13.4</v>
          </cell>
          <cell r="S338">
            <v>1.26</v>
          </cell>
          <cell r="T338">
            <v>-1.55</v>
          </cell>
          <cell r="U338">
            <v>3.08</v>
          </cell>
          <cell r="V338">
            <v>-2.93</v>
          </cell>
          <cell r="W338">
            <v>101.6</v>
          </cell>
          <cell r="X338">
            <v>26.4</v>
          </cell>
          <cell r="Y338">
            <v>108.1</v>
          </cell>
          <cell r="Z338">
            <v>27.2</v>
          </cell>
          <cell r="AA338">
            <v>149.30000000000001</v>
          </cell>
          <cell r="AB338">
            <v>197.6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94.6</v>
          </cell>
          <cell r="D339">
            <v>11.4</v>
          </cell>
          <cell r="E339">
            <v>115.7</v>
          </cell>
          <cell r="F339">
            <v>11.7</v>
          </cell>
          <cell r="G339">
            <v>117.1</v>
          </cell>
          <cell r="H339">
            <v>14.8</v>
          </cell>
          <cell r="I339">
            <v>119.1</v>
          </cell>
          <cell r="J339">
            <v>0</v>
          </cell>
          <cell r="K339">
            <v>107.4</v>
          </cell>
          <cell r="L339">
            <v>0.4</v>
          </cell>
          <cell r="M339">
            <v>331.9</v>
          </cell>
          <cell r="N339">
            <v>-1.7</v>
          </cell>
          <cell r="O339">
            <v>110.9</v>
          </cell>
          <cell r="P339">
            <v>-1.2</v>
          </cell>
          <cell r="Q339">
            <v>15.9</v>
          </cell>
          <cell r="R339">
            <v>0.7</v>
          </cell>
          <cell r="S339">
            <v>1.07</v>
          </cell>
          <cell r="T339">
            <v>0.13</v>
          </cell>
          <cell r="U339">
            <v>0.6</v>
          </cell>
          <cell r="V339">
            <v>-0.72</v>
          </cell>
          <cell r="W339">
            <v>88.7</v>
          </cell>
          <cell r="X339">
            <v>7.8</v>
          </cell>
          <cell r="Y339">
            <v>108.5</v>
          </cell>
          <cell r="Z339">
            <v>8</v>
          </cell>
          <cell r="AA339">
            <v>39.200000000000003</v>
          </cell>
          <cell r="AB339">
            <v>-79.099999999999994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83.2</v>
          </cell>
          <cell r="D340">
            <v>-1.3</v>
          </cell>
          <cell r="E340">
            <v>99.3</v>
          </cell>
          <cell r="F340">
            <v>-1.4</v>
          </cell>
          <cell r="G340">
            <v>98.5</v>
          </cell>
          <cell r="H340">
            <v>0.1</v>
          </cell>
          <cell r="I340">
            <v>98.8</v>
          </cell>
          <cell r="J340">
            <v>1.4</v>
          </cell>
          <cell r="K340">
            <v>98.4</v>
          </cell>
          <cell r="L340">
            <v>1.5</v>
          </cell>
          <cell r="M340">
            <v>112.2</v>
          </cell>
          <cell r="N340">
            <v>-2.1</v>
          </cell>
          <cell r="O340">
            <v>101.5</v>
          </cell>
          <cell r="P340">
            <v>0.5</v>
          </cell>
          <cell r="Q340">
            <v>25.6</v>
          </cell>
          <cell r="R340">
            <v>0.4</v>
          </cell>
          <cell r="S340">
            <v>1.3</v>
          </cell>
          <cell r="T340">
            <v>0.51</v>
          </cell>
          <cell r="U340">
            <v>2.67</v>
          </cell>
          <cell r="V340">
            <v>0.56000000000000005</v>
          </cell>
          <cell r="W340">
            <v>78</v>
          </cell>
          <cell r="X340">
            <v>-4.5999999999999996</v>
          </cell>
          <cell r="Y340">
            <v>93.2</v>
          </cell>
          <cell r="Z340">
            <v>-4.5999999999999996</v>
          </cell>
          <cell r="AA340">
            <v>123</v>
          </cell>
          <cell r="AB340">
            <v>-27.3</v>
          </cell>
          <cell r="AC340">
            <v>0.8</v>
          </cell>
          <cell r="AD340">
            <v>116.9</v>
          </cell>
        </row>
        <row r="341">
          <cell r="B341" t="str">
            <v>複合サービス事業</v>
          </cell>
          <cell r="C341">
            <v>76.7</v>
          </cell>
          <cell r="D341">
            <v>-0.6</v>
          </cell>
          <cell r="E341">
            <v>93.1</v>
          </cell>
          <cell r="F341">
            <v>-0.5</v>
          </cell>
          <cell r="G341">
            <v>96.1</v>
          </cell>
          <cell r="H341">
            <v>0.4</v>
          </cell>
          <cell r="I341">
            <v>96.9</v>
          </cell>
          <cell r="J341">
            <v>2.2000000000000002</v>
          </cell>
          <cell r="K341">
            <v>99.8</v>
          </cell>
          <cell r="L341">
            <v>3.1</v>
          </cell>
          <cell r="M341">
            <v>46.4</v>
          </cell>
          <cell r="N341">
            <v>-23.6</v>
          </cell>
          <cell r="O341">
            <v>101.3</v>
          </cell>
          <cell r="P341">
            <v>4.3</v>
          </cell>
          <cell r="Q341">
            <v>7.8</v>
          </cell>
          <cell r="R341">
            <v>-3.7</v>
          </cell>
          <cell r="S341">
            <v>0.09</v>
          </cell>
          <cell r="T341">
            <v>-0.28999999999999998</v>
          </cell>
          <cell r="U341">
            <v>0.37</v>
          </cell>
          <cell r="V341">
            <v>-0.46</v>
          </cell>
          <cell r="W341">
            <v>72</v>
          </cell>
          <cell r="X341">
            <v>-3.9</v>
          </cell>
          <cell r="Y341">
            <v>87.3</v>
          </cell>
          <cell r="Z341">
            <v>-3.9</v>
          </cell>
          <cell r="AA341">
            <v>42.5</v>
          </cell>
          <cell r="AB341">
            <v>-25.8</v>
          </cell>
          <cell r="AC341">
            <v>0.1</v>
          </cell>
          <cell r="AD341">
            <v>-83.5</v>
          </cell>
        </row>
        <row r="342">
          <cell r="B342" t="str">
            <v>サービス業（他に分類されないもの）</v>
          </cell>
          <cell r="C342">
            <v>86.4</v>
          </cell>
          <cell r="D342">
            <v>7.7</v>
          </cell>
          <cell r="E342">
            <v>98.2</v>
          </cell>
          <cell r="F342">
            <v>9.6</v>
          </cell>
          <cell r="G342">
            <v>99.8</v>
          </cell>
          <cell r="H342">
            <v>8.1999999999999993</v>
          </cell>
          <cell r="I342">
            <v>99.5</v>
          </cell>
          <cell r="J342">
            <v>3.2</v>
          </cell>
          <cell r="K342">
            <v>100.2</v>
          </cell>
          <cell r="L342">
            <v>1.9</v>
          </cell>
          <cell r="M342">
            <v>90.4</v>
          </cell>
          <cell r="N342">
            <v>28.8</v>
          </cell>
          <cell r="O342">
            <v>94.9</v>
          </cell>
          <cell r="P342">
            <v>-5.4</v>
          </cell>
          <cell r="Q342">
            <v>26.4</v>
          </cell>
          <cell r="R342">
            <v>3.2</v>
          </cell>
          <cell r="S342">
            <v>3.54</v>
          </cell>
          <cell r="T342">
            <v>0.85</v>
          </cell>
          <cell r="U342">
            <v>3.67</v>
          </cell>
          <cell r="V342">
            <v>0.63</v>
          </cell>
          <cell r="W342">
            <v>81.099999999999994</v>
          </cell>
          <cell r="X342">
            <v>4.2</v>
          </cell>
          <cell r="Y342">
            <v>92.1</v>
          </cell>
          <cell r="Z342">
            <v>6</v>
          </cell>
          <cell r="AA342">
            <v>80.3</v>
          </cell>
          <cell r="AB342">
            <v>34</v>
          </cell>
          <cell r="AC342">
            <v>1.3</v>
          </cell>
          <cell r="AD342">
            <v>-89.7</v>
          </cell>
        </row>
        <row r="343">
          <cell r="B343" t="str">
            <v>食料品・たばこ</v>
          </cell>
          <cell r="C343">
            <v>82.2</v>
          </cell>
          <cell r="D343">
            <v>-12.9</v>
          </cell>
          <cell r="E343">
            <v>97.5</v>
          </cell>
          <cell r="F343">
            <v>-13</v>
          </cell>
          <cell r="G343">
            <v>97.5</v>
          </cell>
          <cell r="H343">
            <v>-12.9</v>
          </cell>
          <cell r="I343">
            <v>98.6</v>
          </cell>
          <cell r="J343">
            <v>-0.6</v>
          </cell>
          <cell r="K343">
            <v>99.9</v>
          </cell>
          <cell r="L343">
            <v>0.1</v>
          </cell>
          <cell r="M343">
            <v>82.1</v>
          </cell>
          <cell r="N343">
            <v>-10.3</v>
          </cell>
          <cell r="O343">
            <v>100.6</v>
          </cell>
          <cell r="P343">
            <v>1.9</v>
          </cell>
          <cell r="Q343">
            <v>30.7</v>
          </cell>
          <cell r="R343">
            <v>3.2</v>
          </cell>
          <cell r="S343">
            <v>0.98</v>
          </cell>
          <cell r="T343">
            <v>-0.04</v>
          </cell>
          <cell r="U343">
            <v>0.89</v>
          </cell>
          <cell r="V343">
            <v>-0.27</v>
          </cell>
          <cell r="W343">
            <v>77.099999999999994</v>
          </cell>
          <cell r="X343">
            <v>-15.8</v>
          </cell>
          <cell r="Y343">
            <v>91.5</v>
          </cell>
          <cell r="Z343">
            <v>-15.8</v>
          </cell>
          <cell r="AA343">
            <v>98.2</v>
          </cell>
          <cell r="AB343">
            <v>-13.3</v>
          </cell>
          <cell r="AC343">
            <v>0</v>
          </cell>
          <cell r="AD343">
            <v>0</v>
          </cell>
        </row>
        <row r="344">
          <cell r="B344" t="str">
            <v>繊維工業</v>
          </cell>
          <cell r="C344">
            <v>122.7</v>
          </cell>
          <cell r="D344">
            <v>3.8</v>
          </cell>
          <cell r="E344">
            <v>137.69999999999999</v>
          </cell>
          <cell r="F344">
            <v>3.8</v>
          </cell>
          <cell r="G344">
            <v>128.5</v>
          </cell>
          <cell r="H344">
            <v>1</v>
          </cell>
          <cell r="I344">
            <v>96</v>
          </cell>
          <cell r="J344">
            <v>1.6</v>
          </cell>
          <cell r="K344">
            <v>92.9</v>
          </cell>
          <cell r="L344">
            <v>-0.2</v>
          </cell>
          <cell r="M344">
            <v>161.1</v>
          </cell>
          <cell r="N344">
            <v>30.3</v>
          </cell>
          <cell r="O344">
            <v>93.4</v>
          </cell>
          <cell r="P344">
            <v>20.2</v>
          </cell>
          <cell r="Q344">
            <v>14.5</v>
          </cell>
          <cell r="R344">
            <v>11.8</v>
          </cell>
          <cell r="S344">
            <v>0.25</v>
          </cell>
          <cell r="T344">
            <v>-0.36</v>
          </cell>
          <cell r="U344">
            <v>0.3</v>
          </cell>
          <cell r="V344">
            <v>-0.31</v>
          </cell>
          <cell r="W344">
            <v>115.1</v>
          </cell>
          <cell r="X344">
            <v>0.4</v>
          </cell>
          <cell r="Y344">
            <v>129.19999999999999</v>
          </cell>
          <cell r="Z344">
            <v>0.5</v>
          </cell>
          <cell r="AA344">
            <v>336.1</v>
          </cell>
          <cell r="AB344">
            <v>35.200000000000003</v>
          </cell>
          <cell r="AC344">
            <v>0</v>
          </cell>
          <cell r="AD344">
            <v>0</v>
          </cell>
        </row>
        <row r="345">
          <cell r="B345" t="str">
            <v>木材・木製品</v>
          </cell>
          <cell r="C345">
            <v>95.9</v>
          </cell>
          <cell r="D345">
            <v>-1.6</v>
          </cell>
          <cell r="E345">
            <v>111.7</v>
          </cell>
          <cell r="F345">
            <v>-1.3</v>
          </cell>
          <cell r="G345">
            <v>118.1</v>
          </cell>
          <cell r="H345">
            <v>-0.2</v>
          </cell>
          <cell r="I345">
            <v>94.3</v>
          </cell>
          <cell r="J345">
            <v>-7.3</v>
          </cell>
          <cell r="K345">
            <v>97.2</v>
          </cell>
          <cell r="L345">
            <v>-7.4</v>
          </cell>
          <cell r="M345">
            <v>63.6</v>
          </cell>
          <cell r="N345">
            <v>-3.2</v>
          </cell>
          <cell r="O345">
            <v>99.9</v>
          </cell>
          <cell r="P345">
            <v>6.5</v>
          </cell>
          <cell r="Q345">
            <v>23.5</v>
          </cell>
          <cell r="R345">
            <v>16.399999999999999</v>
          </cell>
          <cell r="S345">
            <v>0.04</v>
          </cell>
          <cell r="T345">
            <v>-3.04</v>
          </cell>
          <cell r="U345">
            <v>1.47</v>
          </cell>
          <cell r="V345">
            <v>0.57999999999999996</v>
          </cell>
          <cell r="W345">
            <v>90</v>
          </cell>
          <cell r="X345">
            <v>-4.9000000000000004</v>
          </cell>
          <cell r="Y345">
            <v>104.8</v>
          </cell>
          <cell r="Z345">
            <v>-4.5999999999999996</v>
          </cell>
          <cell r="AA345">
            <v>50.5</v>
          </cell>
          <cell r="AB345">
            <v>-22.3</v>
          </cell>
          <cell r="AC345">
            <v>0</v>
          </cell>
          <cell r="AD345">
            <v>-100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64.900000000000006</v>
          </cell>
          <cell r="D347">
            <v>1.4</v>
          </cell>
          <cell r="E347">
            <v>86</v>
          </cell>
          <cell r="F347">
            <v>1.5</v>
          </cell>
          <cell r="G347">
            <v>94.6</v>
          </cell>
          <cell r="H347">
            <v>-0.2</v>
          </cell>
          <cell r="I347">
            <v>115.7</v>
          </cell>
          <cell r="J347">
            <v>2.9</v>
          </cell>
          <cell r="K347">
            <v>125.1</v>
          </cell>
          <cell r="L347">
            <v>6.7</v>
          </cell>
          <cell r="M347">
            <v>36</v>
          </cell>
          <cell r="N347">
            <v>-50</v>
          </cell>
          <cell r="O347">
            <v>122.7</v>
          </cell>
          <cell r="P347">
            <v>2.2999999999999998</v>
          </cell>
          <cell r="Q347">
            <v>4.5999999999999996</v>
          </cell>
          <cell r="R347">
            <v>0.8</v>
          </cell>
          <cell r="S347">
            <v>1.05</v>
          </cell>
          <cell r="T347">
            <v>0.56999999999999995</v>
          </cell>
          <cell r="U347">
            <v>1.17</v>
          </cell>
          <cell r="V347">
            <v>0.69</v>
          </cell>
          <cell r="W347">
            <v>60.9</v>
          </cell>
          <cell r="X347">
            <v>-1.9</v>
          </cell>
          <cell r="Y347">
            <v>80.7</v>
          </cell>
          <cell r="Z347">
            <v>-1.8</v>
          </cell>
          <cell r="AA347">
            <v>30.9</v>
          </cell>
          <cell r="AB347">
            <v>58.5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104.4</v>
          </cell>
          <cell r="D348">
            <v>-10.8</v>
          </cell>
          <cell r="E348">
            <v>114.4</v>
          </cell>
          <cell r="F348">
            <v>-10.8</v>
          </cell>
          <cell r="G348">
            <v>109.3</v>
          </cell>
          <cell r="H348">
            <v>-10.6</v>
          </cell>
          <cell r="I348">
            <v>104.1</v>
          </cell>
          <cell r="J348">
            <v>22.3</v>
          </cell>
          <cell r="K348">
            <v>103.5</v>
          </cell>
          <cell r="L348">
            <v>19.899999999999999</v>
          </cell>
          <cell r="M348">
            <v>115.3</v>
          </cell>
          <cell r="N348">
            <v>93.1</v>
          </cell>
          <cell r="O348">
            <v>102.6</v>
          </cell>
          <cell r="P348">
            <v>6.1</v>
          </cell>
          <cell r="Q348">
            <v>10.3</v>
          </cell>
          <cell r="R348">
            <v>-0.9</v>
          </cell>
          <cell r="S348">
            <v>0.22</v>
          </cell>
          <cell r="T348">
            <v>0.22</v>
          </cell>
          <cell r="U348">
            <v>0</v>
          </cell>
          <cell r="V348">
            <v>-1.84</v>
          </cell>
          <cell r="W348">
            <v>97.9</v>
          </cell>
          <cell r="X348">
            <v>-13.7</v>
          </cell>
          <cell r="Y348">
            <v>107.3</v>
          </cell>
          <cell r="Z348">
            <v>-13.7</v>
          </cell>
          <cell r="AA348">
            <v>218.5</v>
          </cell>
          <cell r="AB348">
            <v>-12.1</v>
          </cell>
          <cell r="AC348">
            <v>0</v>
          </cell>
          <cell r="AD348">
            <v>0</v>
          </cell>
        </row>
        <row r="349">
          <cell r="B349" t="str">
            <v>化学、石油・石炭</v>
          </cell>
          <cell r="C349">
            <v>88.5</v>
          </cell>
          <cell r="D349">
            <v>3.8</v>
          </cell>
          <cell r="E349">
            <v>116.1</v>
          </cell>
          <cell r="F349">
            <v>4.0999999999999996</v>
          </cell>
          <cell r="G349">
            <v>117.4</v>
          </cell>
          <cell r="H349">
            <v>7.3</v>
          </cell>
          <cell r="I349">
            <v>102.1</v>
          </cell>
          <cell r="J349">
            <v>2.2000000000000002</v>
          </cell>
          <cell r="K349">
            <v>101.4</v>
          </cell>
          <cell r="L349">
            <v>3.8</v>
          </cell>
          <cell r="M349">
            <v>108.2</v>
          </cell>
          <cell r="N349">
            <v>-9.5</v>
          </cell>
          <cell r="O349">
            <v>105</v>
          </cell>
          <cell r="P349">
            <v>-0.1</v>
          </cell>
          <cell r="Q349">
            <v>1.7</v>
          </cell>
          <cell r="R349">
            <v>0.5</v>
          </cell>
          <cell r="S349">
            <v>0.71</v>
          </cell>
          <cell r="T349">
            <v>-0.03</v>
          </cell>
          <cell r="U349">
            <v>0.45</v>
          </cell>
          <cell r="V349">
            <v>-0.91</v>
          </cell>
          <cell r="W349">
            <v>83</v>
          </cell>
          <cell r="X349">
            <v>0.4</v>
          </cell>
          <cell r="Y349">
            <v>108.9</v>
          </cell>
          <cell r="Z349">
            <v>0.7</v>
          </cell>
          <cell r="AA349">
            <v>107.9</v>
          </cell>
          <cell r="AB349">
            <v>-13.4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91.8</v>
          </cell>
          <cell r="D350">
            <v>-23.7</v>
          </cell>
          <cell r="E350">
            <v>101</v>
          </cell>
          <cell r="F350">
            <v>-23.7</v>
          </cell>
          <cell r="G350">
            <v>99.3</v>
          </cell>
          <cell r="H350">
            <v>-20.3</v>
          </cell>
          <cell r="I350">
            <v>97.5</v>
          </cell>
          <cell r="J350">
            <v>-9.5</v>
          </cell>
          <cell r="K350">
            <v>99</v>
          </cell>
          <cell r="L350">
            <v>-6</v>
          </cell>
          <cell r="M350">
            <v>73.7</v>
          </cell>
          <cell r="N350">
            <v>-49.3</v>
          </cell>
          <cell r="O350">
            <v>263.8</v>
          </cell>
          <cell r="P350">
            <v>3.7</v>
          </cell>
          <cell r="Q350">
            <v>39.4</v>
          </cell>
          <cell r="R350">
            <v>35.5</v>
          </cell>
          <cell r="S350">
            <v>1.48</v>
          </cell>
          <cell r="T350">
            <v>1.08</v>
          </cell>
          <cell r="U350">
            <v>0.16</v>
          </cell>
          <cell r="V350">
            <v>0.16</v>
          </cell>
          <cell r="W350">
            <v>86.1</v>
          </cell>
          <cell r="X350">
            <v>-26.2</v>
          </cell>
          <cell r="Y350">
            <v>94.7</v>
          </cell>
          <cell r="Z350">
            <v>-26.2</v>
          </cell>
          <cell r="AA350">
            <v>123.1</v>
          </cell>
          <cell r="AB350">
            <v>-46.9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97</v>
          </cell>
          <cell r="D351">
            <v>8.4</v>
          </cell>
          <cell r="E351">
            <v>124.8</v>
          </cell>
          <cell r="F351">
            <v>8.3000000000000007</v>
          </cell>
          <cell r="G351">
            <v>114.3</v>
          </cell>
          <cell r="H351">
            <v>1.9</v>
          </cell>
          <cell r="I351">
            <v>110.3</v>
          </cell>
          <cell r="J351">
            <v>7.4</v>
          </cell>
          <cell r="K351">
            <v>103.7</v>
          </cell>
          <cell r="L351">
            <v>3.2</v>
          </cell>
          <cell r="M351">
            <v>182.1</v>
          </cell>
          <cell r="N351">
            <v>43.5</v>
          </cell>
          <cell r="O351">
            <v>96</v>
          </cell>
          <cell r="P351">
            <v>-1.4</v>
          </cell>
          <cell r="Q351">
            <v>1.4</v>
          </cell>
          <cell r="R351">
            <v>-0.5</v>
          </cell>
          <cell r="S351">
            <v>0.35</v>
          </cell>
          <cell r="T351">
            <v>-0.14000000000000001</v>
          </cell>
          <cell r="U351">
            <v>0.3</v>
          </cell>
          <cell r="V351">
            <v>-0.28000000000000003</v>
          </cell>
          <cell r="W351">
            <v>91</v>
          </cell>
          <cell r="X351">
            <v>4.8</v>
          </cell>
          <cell r="Y351">
            <v>117.1</v>
          </cell>
          <cell r="Z351">
            <v>4.8</v>
          </cell>
          <cell r="AA351">
            <v>185.7</v>
          </cell>
          <cell r="AB351">
            <v>39.9</v>
          </cell>
          <cell r="AC351">
            <v>0</v>
          </cell>
          <cell r="AD351">
            <v>0</v>
          </cell>
        </row>
        <row r="352">
          <cell r="B352" t="str">
            <v>窯業・土石製品</v>
          </cell>
          <cell r="C352">
            <v>101.9</v>
          </cell>
          <cell r="D352">
            <v>-5.6</v>
          </cell>
          <cell r="E352">
            <v>116.7</v>
          </cell>
          <cell r="F352">
            <v>-4.4000000000000004</v>
          </cell>
          <cell r="G352">
            <v>115.3</v>
          </cell>
          <cell r="H352">
            <v>-7.8</v>
          </cell>
          <cell r="I352">
            <v>102.4</v>
          </cell>
          <cell r="J352">
            <v>4</v>
          </cell>
          <cell r="K352">
            <v>101.3</v>
          </cell>
          <cell r="L352">
            <v>1.1000000000000001</v>
          </cell>
          <cell r="M352">
            <v>126.5</v>
          </cell>
          <cell r="N352">
            <v>109.8</v>
          </cell>
          <cell r="O352">
            <v>96.5</v>
          </cell>
          <cell r="P352">
            <v>3.7</v>
          </cell>
          <cell r="Q352">
            <v>2.6</v>
          </cell>
          <cell r="R352">
            <v>-0.3</v>
          </cell>
          <cell r="S352">
            <v>0</v>
          </cell>
          <cell r="T352">
            <v>-0.06</v>
          </cell>
          <cell r="U352">
            <v>0</v>
          </cell>
          <cell r="V352">
            <v>-3.99</v>
          </cell>
          <cell r="W352">
            <v>95.6</v>
          </cell>
          <cell r="X352">
            <v>-8.8000000000000007</v>
          </cell>
          <cell r="Y352">
            <v>109.5</v>
          </cell>
          <cell r="Z352">
            <v>-7.5</v>
          </cell>
          <cell r="AA352">
            <v>145.5</v>
          </cell>
          <cell r="AB352">
            <v>127.2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80.599999999999994</v>
          </cell>
          <cell r="D355">
            <v>-2.7</v>
          </cell>
          <cell r="E355">
            <v>89.6</v>
          </cell>
          <cell r="F355">
            <v>-2.8</v>
          </cell>
          <cell r="G355">
            <v>91.9</v>
          </cell>
          <cell r="H355">
            <v>0</v>
          </cell>
          <cell r="I355">
            <v>96.5</v>
          </cell>
          <cell r="J355">
            <v>-1.1000000000000001</v>
          </cell>
          <cell r="K355">
            <v>98.1</v>
          </cell>
          <cell r="L355">
            <v>1.8</v>
          </cell>
          <cell r="M355">
            <v>75</v>
          </cell>
          <cell r="N355">
            <v>-33.299999999999997</v>
          </cell>
          <cell r="O355">
            <v>273.2</v>
          </cell>
          <cell r="P355">
            <v>-1.8</v>
          </cell>
          <cell r="Q355">
            <v>20</v>
          </cell>
          <cell r="R355">
            <v>-1.7</v>
          </cell>
          <cell r="S355">
            <v>1.24</v>
          </cell>
          <cell r="T355">
            <v>0.5</v>
          </cell>
          <cell r="U355">
            <v>1.93</v>
          </cell>
          <cell r="V355">
            <v>1.54</v>
          </cell>
          <cell r="W355">
            <v>75.599999999999994</v>
          </cell>
          <cell r="X355">
            <v>-5.9</v>
          </cell>
          <cell r="Y355">
            <v>84.1</v>
          </cell>
          <cell r="Z355">
            <v>-5.9</v>
          </cell>
          <cell r="AA355">
            <v>46.1</v>
          </cell>
          <cell r="AB355">
            <v>-52.6</v>
          </cell>
          <cell r="AC355">
            <v>0.2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94.5</v>
          </cell>
          <cell r="D358">
            <v>-19.8</v>
          </cell>
          <cell r="E358">
            <v>115.1</v>
          </cell>
          <cell r="F358">
            <v>-19.8</v>
          </cell>
          <cell r="G358">
            <v>114.9</v>
          </cell>
          <cell r="H358">
            <v>-13.9</v>
          </cell>
          <cell r="I358">
            <v>101.7</v>
          </cell>
          <cell r="J358">
            <v>3.2</v>
          </cell>
          <cell r="K358">
            <v>100.7</v>
          </cell>
          <cell r="L358">
            <v>8.3000000000000007</v>
          </cell>
          <cell r="M358">
            <v>117.3</v>
          </cell>
          <cell r="N358">
            <v>-40.6</v>
          </cell>
          <cell r="O358">
            <v>211.9</v>
          </cell>
          <cell r="P358">
            <v>1</v>
          </cell>
          <cell r="Q358">
            <v>2.2000000000000002</v>
          </cell>
          <cell r="R358">
            <v>-9.1</v>
          </cell>
          <cell r="S358">
            <v>0.89</v>
          </cell>
          <cell r="T358">
            <v>0.73</v>
          </cell>
          <cell r="U358">
            <v>0.61</v>
          </cell>
          <cell r="V358">
            <v>-1.31</v>
          </cell>
          <cell r="W358">
            <v>88.6</v>
          </cell>
          <cell r="X358">
            <v>-22.5</v>
          </cell>
          <cell r="Y358">
            <v>108</v>
          </cell>
          <cell r="Z358">
            <v>-22.4</v>
          </cell>
          <cell r="AA358">
            <v>117.3</v>
          </cell>
          <cell r="AB358">
            <v>-54</v>
          </cell>
          <cell r="AC358">
            <v>0</v>
          </cell>
          <cell r="AD358">
            <v>-100</v>
          </cell>
        </row>
        <row r="359">
          <cell r="B359" t="str">
            <v>電子・デバイス</v>
          </cell>
          <cell r="C359">
            <v>73.900000000000006</v>
          </cell>
          <cell r="D359">
            <v>-10.4</v>
          </cell>
          <cell r="E359">
            <v>84.6</v>
          </cell>
          <cell r="F359">
            <v>-10.4</v>
          </cell>
          <cell r="G359">
            <v>83.7</v>
          </cell>
          <cell r="H359">
            <v>-8.5</v>
          </cell>
          <cell r="I359">
            <v>95.5</v>
          </cell>
          <cell r="J359">
            <v>-8.1999999999999993</v>
          </cell>
          <cell r="K359">
            <v>96</v>
          </cell>
          <cell r="L359">
            <v>-6.3</v>
          </cell>
          <cell r="M359">
            <v>91.2</v>
          </cell>
          <cell r="N359">
            <v>-23.8</v>
          </cell>
          <cell r="O359">
            <v>73.2</v>
          </cell>
          <cell r="P359">
            <v>-3.7</v>
          </cell>
          <cell r="Q359">
            <v>6</v>
          </cell>
          <cell r="R359">
            <v>1.7</v>
          </cell>
          <cell r="S359">
            <v>0.48</v>
          </cell>
          <cell r="T359">
            <v>-0.04</v>
          </cell>
          <cell r="U359">
            <v>1.28</v>
          </cell>
          <cell r="V359">
            <v>0.53</v>
          </cell>
          <cell r="W359">
            <v>69.3</v>
          </cell>
          <cell r="X359">
            <v>-13.4</v>
          </cell>
          <cell r="Y359">
            <v>79.400000000000006</v>
          </cell>
          <cell r="Z359">
            <v>-13.3</v>
          </cell>
          <cell r="AA359">
            <v>92.1</v>
          </cell>
          <cell r="AB359">
            <v>-22.2</v>
          </cell>
          <cell r="AC359">
            <v>0.1</v>
          </cell>
          <cell r="AD359">
            <v>37.5</v>
          </cell>
        </row>
        <row r="360">
          <cell r="B360" t="str">
            <v>電気機械器具</v>
          </cell>
          <cell r="C360">
            <v>144.30000000000001</v>
          </cell>
          <cell r="D360">
            <v>5.3</v>
          </cell>
          <cell r="E360">
            <v>159.30000000000001</v>
          </cell>
          <cell r="F360">
            <v>5.4</v>
          </cell>
          <cell r="G360">
            <v>156.19999999999999</v>
          </cell>
          <cell r="H360">
            <v>7.8</v>
          </cell>
          <cell r="I360">
            <v>121.5</v>
          </cell>
          <cell r="J360">
            <v>7.7</v>
          </cell>
          <cell r="K360">
            <v>119.1</v>
          </cell>
          <cell r="L360">
            <v>14.1</v>
          </cell>
          <cell r="M360">
            <v>178.9</v>
          </cell>
          <cell r="N360">
            <v>-42.7</v>
          </cell>
          <cell r="O360">
            <v>92.4</v>
          </cell>
          <cell r="P360">
            <v>24.2</v>
          </cell>
          <cell r="Q360">
            <v>3.2</v>
          </cell>
          <cell r="R360">
            <v>-1.3</v>
          </cell>
          <cell r="S360">
            <v>0.7</v>
          </cell>
          <cell r="T360">
            <v>-1.1599999999999999</v>
          </cell>
          <cell r="U360">
            <v>0.78</v>
          </cell>
          <cell r="V360">
            <v>-0.1</v>
          </cell>
          <cell r="W360">
            <v>135.4</v>
          </cell>
          <cell r="X360">
            <v>1.9</v>
          </cell>
          <cell r="Y360">
            <v>149.4</v>
          </cell>
          <cell r="Z360">
            <v>1.8</v>
          </cell>
          <cell r="AA360">
            <v>271.8</v>
          </cell>
          <cell r="AB360">
            <v>-28.5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99</v>
          </cell>
          <cell r="D362">
            <v>15</v>
          </cell>
          <cell r="E362">
            <v>127.5</v>
          </cell>
          <cell r="F362">
            <v>14.9</v>
          </cell>
          <cell r="G362">
            <v>116.4</v>
          </cell>
          <cell r="H362">
            <v>3.8</v>
          </cell>
          <cell r="I362">
            <v>119.9</v>
          </cell>
          <cell r="J362">
            <v>14.2</v>
          </cell>
          <cell r="K362">
            <v>109.9</v>
          </cell>
          <cell r="L362">
            <v>2.7</v>
          </cell>
          <cell r="M362">
            <v>246.8</v>
          </cell>
          <cell r="N362">
            <v>216.4</v>
          </cell>
          <cell r="O362">
            <v>76.900000000000006</v>
          </cell>
          <cell r="P362">
            <v>4.3</v>
          </cell>
          <cell r="Q362">
            <v>2.8</v>
          </cell>
          <cell r="R362">
            <v>1</v>
          </cell>
          <cell r="S362">
            <v>0.62</v>
          </cell>
          <cell r="T362">
            <v>0.48</v>
          </cell>
          <cell r="U362">
            <v>0.84</v>
          </cell>
          <cell r="V362">
            <v>-0.25</v>
          </cell>
          <cell r="W362">
            <v>92.9</v>
          </cell>
          <cell r="X362">
            <v>11.3</v>
          </cell>
          <cell r="Y362">
            <v>119.6</v>
          </cell>
          <cell r="Z362">
            <v>11</v>
          </cell>
          <cell r="AA362">
            <v>300.89999999999998</v>
          </cell>
          <cell r="AB362">
            <v>219.4</v>
          </cell>
          <cell r="AC362">
            <v>0.3</v>
          </cell>
          <cell r="AD362">
            <v>0</v>
          </cell>
        </row>
        <row r="363">
          <cell r="B363" t="str">
            <v>その他の製造業</v>
          </cell>
          <cell r="C363">
            <v>117.9</v>
          </cell>
          <cell r="D363">
            <v>41.9</v>
          </cell>
          <cell r="E363">
            <v>137</v>
          </cell>
          <cell r="F363">
            <v>41.8</v>
          </cell>
          <cell r="G363">
            <v>129.30000000000001</v>
          </cell>
          <cell r="H363">
            <v>39.799999999999997</v>
          </cell>
          <cell r="I363">
            <v>115.2</v>
          </cell>
          <cell r="J363">
            <v>5.5</v>
          </cell>
          <cell r="K363">
            <v>105.7</v>
          </cell>
          <cell r="L363">
            <v>-0.3</v>
          </cell>
          <cell r="M363">
            <v>245.6</v>
          </cell>
          <cell r="N363">
            <v>61.2</v>
          </cell>
          <cell r="O363">
            <v>77.599999999999994</v>
          </cell>
          <cell r="P363">
            <v>-40.4</v>
          </cell>
          <cell r="Q363">
            <v>5.4</v>
          </cell>
          <cell r="R363">
            <v>-2.9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110.6</v>
          </cell>
          <cell r="X363">
            <v>37.200000000000003</v>
          </cell>
          <cell r="Y363">
            <v>128.5</v>
          </cell>
          <cell r="Z363">
            <v>37.1</v>
          </cell>
          <cell r="AA363">
            <v>245.6</v>
          </cell>
          <cell r="AB363">
            <v>59.6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109.4</v>
          </cell>
          <cell r="D364">
            <v>11.9</v>
          </cell>
          <cell r="E364">
            <v>125.4</v>
          </cell>
          <cell r="F364">
            <v>11.8</v>
          </cell>
          <cell r="G364">
            <v>114.5</v>
          </cell>
          <cell r="H364">
            <v>4.4000000000000004</v>
          </cell>
          <cell r="I364">
            <v>117.6</v>
          </cell>
          <cell r="J364">
            <v>8.6</v>
          </cell>
          <cell r="K364">
            <v>108.9</v>
          </cell>
          <cell r="L364">
            <v>3.4</v>
          </cell>
          <cell r="M364">
            <v>282.3</v>
          </cell>
          <cell r="N364">
            <v>72.900000000000006</v>
          </cell>
          <cell r="O364">
            <v>109.8</v>
          </cell>
          <cell r="P364">
            <v>-2.1</v>
          </cell>
          <cell r="Q364">
            <v>5.0999999999999996</v>
          </cell>
          <cell r="R364">
            <v>-6.7</v>
          </cell>
          <cell r="S364">
            <v>0</v>
          </cell>
          <cell r="T364">
            <v>-4.8</v>
          </cell>
          <cell r="U364">
            <v>1.64</v>
          </cell>
          <cell r="V364">
            <v>1.22</v>
          </cell>
          <cell r="W364">
            <v>102.6</v>
          </cell>
          <cell r="X364">
            <v>8.1</v>
          </cell>
          <cell r="Y364">
            <v>117.6</v>
          </cell>
          <cell r="Z364">
            <v>8.1</v>
          </cell>
          <cell r="AA364">
            <v>323.5</v>
          </cell>
          <cell r="AB364">
            <v>104.6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99.9</v>
          </cell>
          <cell r="D367">
            <v>-1.7</v>
          </cell>
          <cell r="E367">
            <v>114.3</v>
          </cell>
          <cell r="F367">
            <v>-1.7</v>
          </cell>
          <cell r="G367">
            <v>111.7</v>
          </cell>
          <cell r="H367">
            <v>-2.2999999999999998</v>
          </cell>
          <cell r="I367">
            <v>103.1</v>
          </cell>
          <cell r="J367">
            <v>3.1</v>
          </cell>
          <cell r="K367">
            <v>102</v>
          </cell>
          <cell r="L367">
            <v>3.6</v>
          </cell>
          <cell r="M367">
            <v>125.3</v>
          </cell>
          <cell r="N367">
            <v>-4.0999999999999996</v>
          </cell>
          <cell r="O367">
            <v>89.3</v>
          </cell>
          <cell r="P367">
            <v>5.2</v>
          </cell>
          <cell r="Q367">
            <v>8.8000000000000007</v>
          </cell>
          <cell r="R367">
            <v>-1.6</v>
          </cell>
          <cell r="S367">
            <v>1.27</v>
          </cell>
          <cell r="T367">
            <v>0.97</v>
          </cell>
          <cell r="U367">
            <v>1.73</v>
          </cell>
          <cell r="V367">
            <v>-1.63</v>
          </cell>
          <cell r="W367">
            <v>93.7</v>
          </cell>
          <cell r="X367">
            <v>-4.9000000000000004</v>
          </cell>
          <cell r="Y367">
            <v>107.2</v>
          </cell>
          <cell r="Z367">
            <v>-5</v>
          </cell>
          <cell r="AA367">
            <v>194.8</v>
          </cell>
          <cell r="AB367">
            <v>8.9</v>
          </cell>
          <cell r="AC367">
            <v>2.8</v>
          </cell>
          <cell r="AD367">
            <v>19.7</v>
          </cell>
        </row>
        <row r="368">
          <cell r="B368" t="str">
            <v>小売業</v>
          </cell>
          <cell r="C368">
            <v>87.9</v>
          </cell>
          <cell r="D368">
            <v>-2.2000000000000002</v>
          </cell>
          <cell r="E368">
            <v>94</v>
          </cell>
          <cell r="F368">
            <v>-3.8</v>
          </cell>
          <cell r="G368">
            <v>94.1</v>
          </cell>
          <cell r="H368">
            <v>-4.2</v>
          </cell>
          <cell r="I368">
            <v>87.9</v>
          </cell>
          <cell r="J368">
            <v>-4.5</v>
          </cell>
          <cell r="K368">
            <v>87.4</v>
          </cell>
          <cell r="L368">
            <v>-4.5999999999999996</v>
          </cell>
          <cell r="M368">
            <v>97</v>
          </cell>
          <cell r="N368">
            <v>-1.5</v>
          </cell>
          <cell r="O368">
            <v>111.4</v>
          </cell>
          <cell r="P368">
            <v>7.2</v>
          </cell>
          <cell r="Q368">
            <v>63.1</v>
          </cell>
          <cell r="R368">
            <v>8.1999999999999993</v>
          </cell>
          <cell r="S368">
            <v>1.34</v>
          </cell>
          <cell r="T368">
            <v>-1.01</v>
          </cell>
          <cell r="U368">
            <v>3.77</v>
          </cell>
          <cell r="V368">
            <v>1.4</v>
          </cell>
          <cell r="W368">
            <v>82.5</v>
          </cell>
          <cell r="X368">
            <v>-5.4</v>
          </cell>
          <cell r="Y368">
            <v>88.2</v>
          </cell>
          <cell r="Z368">
            <v>-7</v>
          </cell>
          <cell r="AA368">
            <v>92.2</v>
          </cell>
          <cell r="AB368">
            <v>4.0999999999999996</v>
          </cell>
          <cell r="AC368">
            <v>22.3</v>
          </cell>
          <cell r="AD368">
            <v>254.8</v>
          </cell>
        </row>
        <row r="369">
          <cell r="B369" t="str">
            <v>宿泊業</v>
          </cell>
          <cell r="C369">
            <v>90.6</v>
          </cell>
          <cell r="D369">
            <v>-22.4</v>
          </cell>
          <cell r="E369">
            <v>96.3</v>
          </cell>
          <cell r="F369">
            <v>-9.8000000000000007</v>
          </cell>
          <cell r="G369">
            <v>97.9</v>
          </cell>
          <cell r="H369">
            <v>-9.8000000000000007</v>
          </cell>
          <cell r="I369">
            <v>99.4</v>
          </cell>
          <cell r="J369">
            <v>-4.5999999999999996</v>
          </cell>
          <cell r="K369">
            <v>97.9</v>
          </cell>
          <cell r="L369">
            <v>-5.5</v>
          </cell>
          <cell r="M369">
            <v>141.9</v>
          </cell>
          <cell r="N369">
            <v>17.399999999999999</v>
          </cell>
          <cell r="O369">
            <v>72.3</v>
          </cell>
          <cell r="P369">
            <v>-0.8</v>
          </cell>
          <cell r="Q369">
            <v>57.4</v>
          </cell>
          <cell r="R369">
            <v>10.3</v>
          </cell>
          <cell r="S369">
            <v>2.9</v>
          </cell>
          <cell r="T369">
            <v>-0.04</v>
          </cell>
          <cell r="U369">
            <v>2.0699999999999998</v>
          </cell>
          <cell r="V369">
            <v>0.45</v>
          </cell>
          <cell r="W369">
            <v>85</v>
          </cell>
          <cell r="X369">
            <v>-25</v>
          </cell>
          <cell r="Y369">
            <v>90.3</v>
          </cell>
          <cell r="Z369">
            <v>-12.8</v>
          </cell>
          <cell r="AA369">
            <v>58.9</v>
          </cell>
          <cell r="AB369">
            <v>-10.199999999999999</v>
          </cell>
          <cell r="AC369">
            <v>0</v>
          </cell>
          <cell r="AD369">
            <v>-100</v>
          </cell>
        </row>
        <row r="370">
          <cell r="B370" t="str">
            <v>Ｍ一括分</v>
          </cell>
          <cell r="C370">
            <v>82.3</v>
          </cell>
          <cell r="D370">
            <v>-23.6</v>
          </cell>
          <cell r="E370">
            <v>83.9</v>
          </cell>
          <cell r="F370">
            <v>-23.7</v>
          </cell>
          <cell r="G370">
            <v>82.2</v>
          </cell>
          <cell r="H370">
            <v>-27.1</v>
          </cell>
          <cell r="I370">
            <v>85.5</v>
          </cell>
          <cell r="J370">
            <v>-24.7</v>
          </cell>
          <cell r="K370">
            <v>85.6</v>
          </cell>
          <cell r="L370">
            <v>-25.2</v>
          </cell>
          <cell r="M370">
            <v>83.9</v>
          </cell>
          <cell r="N370">
            <v>-7.1</v>
          </cell>
          <cell r="O370">
            <v>124.7</v>
          </cell>
          <cell r="P370">
            <v>20</v>
          </cell>
          <cell r="Q370">
            <v>90.6</v>
          </cell>
          <cell r="R370">
            <v>7.7</v>
          </cell>
          <cell r="S370">
            <v>4.4400000000000004</v>
          </cell>
          <cell r="T370">
            <v>-2.4500000000000002</v>
          </cell>
          <cell r="U370">
            <v>4.58</v>
          </cell>
          <cell r="V370">
            <v>2.2200000000000002</v>
          </cell>
          <cell r="W370">
            <v>77.2</v>
          </cell>
          <cell r="X370">
            <v>-26.1</v>
          </cell>
          <cell r="Y370">
            <v>78.7</v>
          </cell>
          <cell r="Z370">
            <v>-26.2</v>
          </cell>
          <cell r="AA370">
            <v>124.7</v>
          </cell>
          <cell r="AB370">
            <v>207.2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79.5</v>
          </cell>
          <cell r="D371">
            <v>6</v>
          </cell>
          <cell r="E371">
            <v>95.3</v>
          </cell>
          <cell r="F371">
            <v>6.1</v>
          </cell>
          <cell r="G371">
            <v>93.6</v>
          </cell>
          <cell r="H371">
            <v>9.5</v>
          </cell>
          <cell r="I371">
            <v>95.8</v>
          </cell>
          <cell r="J371">
            <v>1.6</v>
          </cell>
          <cell r="K371">
            <v>95.6</v>
          </cell>
          <cell r="L371">
            <v>2.4</v>
          </cell>
          <cell r="M371">
            <v>100</v>
          </cell>
          <cell r="N371">
            <v>-19</v>
          </cell>
          <cell r="O371">
            <v>100.9</v>
          </cell>
          <cell r="P371">
            <v>0.2</v>
          </cell>
          <cell r="Q371">
            <v>23.1</v>
          </cell>
          <cell r="R371">
            <v>-3.8</v>
          </cell>
          <cell r="S371">
            <v>0.91</v>
          </cell>
          <cell r="T371">
            <v>-0.04</v>
          </cell>
          <cell r="U371">
            <v>1.08</v>
          </cell>
          <cell r="V371">
            <v>-0.19</v>
          </cell>
          <cell r="W371">
            <v>74.599999999999994</v>
          </cell>
          <cell r="X371">
            <v>2.6</v>
          </cell>
          <cell r="Y371">
            <v>89.4</v>
          </cell>
          <cell r="Z371">
            <v>2.6</v>
          </cell>
          <cell r="AA371">
            <v>149.9</v>
          </cell>
          <cell r="AB371">
            <v>-33.4</v>
          </cell>
          <cell r="AC371">
            <v>0</v>
          </cell>
          <cell r="AD371">
            <v>-81.900000000000006</v>
          </cell>
        </row>
        <row r="372">
          <cell r="B372" t="str">
            <v>Ｐ一括分</v>
          </cell>
          <cell r="C372">
            <v>90.7</v>
          </cell>
          <cell r="D372">
            <v>-8.5</v>
          </cell>
          <cell r="E372">
            <v>107.7</v>
          </cell>
          <cell r="F372">
            <v>-8.6999999999999993</v>
          </cell>
          <cell r="G372">
            <v>108.2</v>
          </cell>
          <cell r="H372">
            <v>-8.5</v>
          </cell>
          <cell r="I372">
            <v>102.6</v>
          </cell>
          <cell r="J372">
            <v>1.4</v>
          </cell>
          <cell r="K372">
            <v>102</v>
          </cell>
          <cell r="L372">
            <v>0.8</v>
          </cell>
          <cell r="M372">
            <v>125</v>
          </cell>
          <cell r="N372">
            <v>25</v>
          </cell>
          <cell r="O372">
            <v>102.1</v>
          </cell>
          <cell r="P372">
            <v>1</v>
          </cell>
          <cell r="Q372">
            <v>27.8</v>
          </cell>
          <cell r="R372">
            <v>4</v>
          </cell>
          <cell r="S372">
            <v>1.63</v>
          </cell>
          <cell r="T372">
            <v>0.98</v>
          </cell>
          <cell r="U372">
            <v>4.0199999999999996</v>
          </cell>
          <cell r="V372">
            <v>1.19</v>
          </cell>
          <cell r="W372">
            <v>85.1</v>
          </cell>
          <cell r="X372">
            <v>-11.4</v>
          </cell>
          <cell r="Y372">
            <v>101</v>
          </cell>
          <cell r="Z372">
            <v>-11.7</v>
          </cell>
          <cell r="AA372">
            <v>94.1</v>
          </cell>
          <cell r="AB372">
            <v>-11.9</v>
          </cell>
          <cell r="AC372">
            <v>1.9</v>
          </cell>
          <cell r="AD372">
            <v>166</v>
          </cell>
        </row>
        <row r="373">
          <cell r="B373" t="str">
            <v>職業紹介・派遣業</v>
          </cell>
          <cell r="C373">
            <v>107.5</v>
          </cell>
          <cell r="D373">
            <v>9</v>
          </cell>
          <cell r="E373">
            <v>109.5</v>
          </cell>
          <cell r="F373">
            <v>9.3000000000000007</v>
          </cell>
          <cell r="G373">
            <v>108.4</v>
          </cell>
          <cell r="H373">
            <v>7.1</v>
          </cell>
          <cell r="I373">
            <v>112.1</v>
          </cell>
          <cell r="J373">
            <v>11.3</v>
          </cell>
          <cell r="K373">
            <v>111.6</v>
          </cell>
          <cell r="L373">
            <v>9.5</v>
          </cell>
          <cell r="M373">
            <v>120.5</v>
          </cell>
          <cell r="N373">
            <v>54.3</v>
          </cell>
          <cell r="O373">
            <v>113</v>
          </cell>
          <cell r="P373">
            <v>-13.9</v>
          </cell>
          <cell r="Q373">
            <v>20.7</v>
          </cell>
          <cell r="R373">
            <v>-3.1</v>
          </cell>
          <cell r="S373">
            <v>6</v>
          </cell>
          <cell r="T373">
            <v>-1.8</v>
          </cell>
          <cell r="U373">
            <v>6.76</v>
          </cell>
          <cell r="V373">
            <v>-2.25</v>
          </cell>
          <cell r="W373">
            <v>100.8</v>
          </cell>
          <cell r="X373">
            <v>5.4</v>
          </cell>
          <cell r="Y373">
            <v>102.7</v>
          </cell>
          <cell r="Z373">
            <v>5.7</v>
          </cell>
          <cell r="AA373">
            <v>122.3</v>
          </cell>
          <cell r="AB373">
            <v>38.9</v>
          </cell>
          <cell r="AC373">
            <v>29</v>
          </cell>
          <cell r="AD373">
            <v>-15.7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84.2</v>
          </cell>
          <cell r="D375">
            <v>7.4</v>
          </cell>
          <cell r="E375">
            <v>97</v>
          </cell>
          <cell r="F375">
            <v>9.6</v>
          </cell>
          <cell r="G375">
            <v>98.9</v>
          </cell>
          <cell r="H375">
            <v>8.3000000000000007</v>
          </cell>
          <cell r="I375">
            <v>97.6</v>
          </cell>
          <cell r="J375">
            <v>1.7</v>
          </cell>
          <cell r="K375">
            <v>98.4</v>
          </cell>
          <cell r="L375">
            <v>0.6</v>
          </cell>
          <cell r="M375">
            <v>86.6</v>
          </cell>
          <cell r="N375">
            <v>23.5</v>
          </cell>
          <cell r="O375">
            <v>92.1</v>
          </cell>
          <cell r="P375">
            <v>-3.9</v>
          </cell>
          <cell r="Q375">
            <v>27.4</v>
          </cell>
          <cell r="R375">
            <v>4.3</v>
          </cell>
          <cell r="S375">
            <v>3.11</v>
          </cell>
          <cell r="T375">
            <v>1.43</v>
          </cell>
          <cell r="U375">
            <v>3.12</v>
          </cell>
          <cell r="V375">
            <v>1.27</v>
          </cell>
          <cell r="W375">
            <v>79</v>
          </cell>
          <cell r="X375">
            <v>3.9</v>
          </cell>
          <cell r="Y375">
            <v>91</v>
          </cell>
          <cell r="Z375">
            <v>6.1</v>
          </cell>
          <cell r="AA375">
            <v>74.8</v>
          </cell>
          <cell r="AB375">
            <v>33.5</v>
          </cell>
          <cell r="AC375">
            <v>0.6</v>
          </cell>
          <cell r="AD375">
            <v>-94.8</v>
          </cell>
        </row>
        <row r="376">
          <cell r="B376" t="str">
            <v>特掲産業１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-</v>
          </cell>
          <cell r="S376" t="str">
            <v>-</v>
          </cell>
          <cell r="T376" t="str">
            <v>-</v>
          </cell>
          <cell r="U376" t="str">
            <v>-</v>
          </cell>
          <cell r="V376" t="str">
            <v>-</v>
          </cell>
          <cell r="W376" t="str">
            <v>-</v>
          </cell>
          <cell r="X376" t="str">
            <v>-</v>
          </cell>
          <cell r="Y376" t="str">
            <v>-</v>
          </cell>
          <cell r="Z376" t="str">
            <v>-</v>
          </cell>
          <cell r="AA376" t="str">
            <v>-</v>
          </cell>
          <cell r="AB376" t="str">
            <v>-</v>
          </cell>
          <cell r="AC376" t="str">
            <v>-</v>
          </cell>
          <cell r="AD376" t="str">
            <v>-</v>
          </cell>
        </row>
        <row r="377">
          <cell r="B377" t="str">
            <v>特掲産業２</v>
          </cell>
          <cell r="C377">
            <v>90.2</v>
          </cell>
          <cell r="D377">
            <v>2</v>
          </cell>
          <cell r="E377">
            <v>110.1</v>
          </cell>
          <cell r="F377">
            <v>2</v>
          </cell>
          <cell r="G377">
            <v>127.3</v>
          </cell>
          <cell r="H377">
            <v>-4.2</v>
          </cell>
          <cell r="I377">
            <v>92.8</v>
          </cell>
          <cell r="J377">
            <v>7.8</v>
          </cell>
          <cell r="K377">
            <v>96.3</v>
          </cell>
          <cell r="L377">
            <v>-1.4</v>
          </cell>
          <cell r="M377">
            <v>67.7</v>
          </cell>
          <cell r="N377">
            <v>1340.4</v>
          </cell>
          <cell r="O377">
            <v>86.8</v>
          </cell>
          <cell r="P377">
            <v>-14.7</v>
          </cell>
          <cell r="Q377">
            <v>10.9</v>
          </cell>
          <cell r="R377">
            <v>10.9</v>
          </cell>
          <cell r="S377">
            <v>7.0000000000000007E-2</v>
          </cell>
          <cell r="T377">
            <v>7.0000000000000007E-2</v>
          </cell>
          <cell r="U377">
            <v>3.75</v>
          </cell>
          <cell r="V377">
            <v>3.11</v>
          </cell>
          <cell r="W377">
            <v>84.6</v>
          </cell>
          <cell r="X377">
            <v>-1.3</v>
          </cell>
          <cell r="Y377">
            <v>103.3</v>
          </cell>
          <cell r="Z377">
            <v>-1.3</v>
          </cell>
          <cell r="AA377">
            <v>38.200000000000003</v>
          </cell>
          <cell r="AB377">
            <v>1021.8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87.8</v>
          </cell>
          <cell r="D518">
            <v>3.4</v>
          </cell>
          <cell r="E518">
            <v>103.8</v>
          </cell>
          <cell r="F518">
            <v>3.2</v>
          </cell>
          <cell r="G518">
            <v>103.7</v>
          </cell>
          <cell r="H518">
            <v>3.5</v>
          </cell>
          <cell r="I518">
            <v>100.3</v>
          </cell>
          <cell r="J518">
            <v>2.2000000000000002</v>
          </cell>
          <cell r="K518">
            <v>99.3</v>
          </cell>
          <cell r="L518">
            <v>2.2999999999999998</v>
          </cell>
          <cell r="M518">
            <v>114.4</v>
          </cell>
          <cell r="N518">
            <v>2.4</v>
          </cell>
          <cell r="O518">
            <v>96.4</v>
          </cell>
          <cell r="P518">
            <v>-2.2000000000000002</v>
          </cell>
          <cell r="Q518" t="str">
            <v>-</v>
          </cell>
          <cell r="R518" t="str">
            <v>-</v>
          </cell>
          <cell r="S518">
            <v>0.92</v>
          </cell>
          <cell r="T518">
            <v>-0.16</v>
          </cell>
          <cell r="U518">
            <v>1.56</v>
          </cell>
          <cell r="V518">
            <v>-0.08</v>
          </cell>
          <cell r="W518">
            <v>82.4</v>
          </cell>
          <cell r="X518">
            <v>0.1</v>
          </cell>
          <cell r="Y518">
            <v>97.4</v>
          </cell>
          <cell r="Z518">
            <v>-0.2</v>
          </cell>
          <cell r="AA518">
            <v>104.9</v>
          </cell>
          <cell r="AB518">
            <v>-2</v>
          </cell>
          <cell r="AC518">
            <v>4.8</v>
          </cell>
          <cell r="AD518">
            <v>58.6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78.8</v>
          </cell>
          <cell r="D520">
            <v>6.1</v>
          </cell>
          <cell r="E520">
            <v>95.5</v>
          </cell>
          <cell r="F520">
            <v>6.1</v>
          </cell>
          <cell r="G520">
            <v>98.4</v>
          </cell>
          <cell r="H520">
            <v>10.6</v>
          </cell>
          <cell r="I520">
            <v>103.7</v>
          </cell>
          <cell r="J520">
            <v>3.6</v>
          </cell>
          <cell r="K520">
            <v>105.3</v>
          </cell>
          <cell r="L520">
            <v>7.1</v>
          </cell>
          <cell r="M520">
            <v>76.400000000000006</v>
          </cell>
          <cell r="N520">
            <v>-41.4</v>
          </cell>
          <cell r="O520">
            <v>93.4</v>
          </cell>
          <cell r="P520">
            <v>0.4</v>
          </cell>
          <cell r="Q520" t="str">
            <v>-</v>
          </cell>
          <cell r="R520" t="str">
            <v>-</v>
          </cell>
          <cell r="S520">
            <v>0.13</v>
          </cell>
          <cell r="T520">
            <v>-1.6</v>
          </cell>
          <cell r="U520">
            <v>0.13</v>
          </cell>
          <cell r="V520">
            <v>-0.93</v>
          </cell>
          <cell r="W520">
            <v>73.900000000000006</v>
          </cell>
          <cell r="X520">
            <v>2.5</v>
          </cell>
          <cell r="Y520">
            <v>89.6</v>
          </cell>
          <cell r="Z520">
            <v>2.6</v>
          </cell>
          <cell r="AA520">
            <v>45.9</v>
          </cell>
          <cell r="AB520">
            <v>-56.9</v>
          </cell>
          <cell r="AC520">
            <v>0.2</v>
          </cell>
          <cell r="AD520">
            <v>-32.5</v>
          </cell>
        </row>
        <row r="521">
          <cell r="B521" t="str">
            <v>製造業</v>
          </cell>
          <cell r="C521">
            <v>91.8</v>
          </cell>
          <cell r="D521">
            <v>-1.7</v>
          </cell>
          <cell r="E521">
            <v>110.3</v>
          </cell>
          <cell r="F521">
            <v>-1.6</v>
          </cell>
          <cell r="G521">
            <v>108.1</v>
          </cell>
          <cell r="H521">
            <v>-2.6</v>
          </cell>
          <cell r="I521">
            <v>103.1</v>
          </cell>
          <cell r="J521">
            <v>3.3</v>
          </cell>
          <cell r="K521">
            <v>102</v>
          </cell>
          <cell r="L521">
            <v>2.7</v>
          </cell>
          <cell r="M521">
            <v>117.1</v>
          </cell>
          <cell r="N521">
            <v>10</v>
          </cell>
          <cell r="O521">
            <v>93.1</v>
          </cell>
          <cell r="P521">
            <v>-3.1</v>
          </cell>
          <cell r="Q521" t="str">
            <v>-</v>
          </cell>
          <cell r="R521" t="str">
            <v>-</v>
          </cell>
          <cell r="S521">
            <v>0.41</v>
          </cell>
          <cell r="T521">
            <v>-0.25</v>
          </cell>
          <cell r="U521">
            <v>0.8</v>
          </cell>
          <cell r="V521">
            <v>-0.02</v>
          </cell>
          <cell r="W521">
            <v>86.1</v>
          </cell>
          <cell r="X521">
            <v>-5</v>
          </cell>
          <cell r="Y521">
            <v>103.5</v>
          </cell>
          <cell r="Z521">
            <v>-4.8</v>
          </cell>
          <cell r="AA521">
            <v>133.1</v>
          </cell>
          <cell r="AB521">
            <v>7.3</v>
          </cell>
          <cell r="AC521">
            <v>0.1</v>
          </cell>
          <cell r="AD521">
            <v>-82.4</v>
          </cell>
        </row>
        <row r="522">
          <cell r="B522" t="str">
            <v>電気・ガス・熱供給・水道業</v>
          </cell>
          <cell r="C522">
            <v>108.7</v>
          </cell>
          <cell r="D522">
            <v>4.0999999999999996</v>
          </cell>
          <cell r="E522">
            <v>122.1</v>
          </cell>
          <cell r="F522">
            <v>-7.6</v>
          </cell>
          <cell r="G522">
            <v>110.3</v>
          </cell>
          <cell r="H522">
            <v>-3.6</v>
          </cell>
          <cell r="I522">
            <v>102.4</v>
          </cell>
          <cell r="J522">
            <v>-9.1</v>
          </cell>
          <cell r="K522">
            <v>97.1</v>
          </cell>
          <cell r="L522">
            <v>-0.1</v>
          </cell>
          <cell r="M522">
            <v>170.6</v>
          </cell>
          <cell r="N522">
            <v>-45.3</v>
          </cell>
          <cell r="O522">
            <v>148.30000000000001</v>
          </cell>
          <cell r="P522">
            <v>-27.6</v>
          </cell>
          <cell r="Q522" t="str">
            <v>-</v>
          </cell>
          <cell r="R522" t="str">
            <v>-</v>
          </cell>
          <cell r="S522">
            <v>0</v>
          </cell>
          <cell r="T522">
            <v>-0.04</v>
          </cell>
          <cell r="U522">
            <v>1.51</v>
          </cell>
          <cell r="V522">
            <v>0.78</v>
          </cell>
          <cell r="W522">
            <v>102</v>
          </cell>
          <cell r="X522">
            <v>0.7</v>
          </cell>
          <cell r="Y522">
            <v>114.5</v>
          </cell>
          <cell r="Z522">
            <v>-10.7</v>
          </cell>
          <cell r="AA522">
            <v>265.8</v>
          </cell>
          <cell r="AB522">
            <v>-23.7</v>
          </cell>
          <cell r="AC522">
            <v>49</v>
          </cell>
          <cell r="AD522">
            <v>10333.799999999999</v>
          </cell>
        </row>
        <row r="523">
          <cell r="B523" t="str">
            <v>情報通信業</v>
          </cell>
          <cell r="C523">
            <v>116.6</v>
          </cell>
          <cell r="D523">
            <v>2.6</v>
          </cell>
          <cell r="E523">
            <v>132.1</v>
          </cell>
          <cell r="F523">
            <v>-2.1</v>
          </cell>
          <cell r="G523">
            <v>129.9</v>
          </cell>
          <cell r="H523">
            <v>-3.3</v>
          </cell>
          <cell r="I523">
            <v>100.9</v>
          </cell>
          <cell r="J523">
            <v>3.6</v>
          </cell>
          <cell r="K523">
            <v>101.6</v>
          </cell>
          <cell r="L523">
            <v>2.2000000000000002</v>
          </cell>
          <cell r="M523">
            <v>93.2</v>
          </cell>
          <cell r="N523">
            <v>24.3</v>
          </cell>
          <cell r="O523">
            <v>102.6</v>
          </cell>
          <cell r="P523">
            <v>-5</v>
          </cell>
          <cell r="Q523" t="str">
            <v>-</v>
          </cell>
          <cell r="R523" t="str">
            <v>-</v>
          </cell>
          <cell r="S523">
            <v>0.28000000000000003</v>
          </cell>
          <cell r="T523">
            <v>0.22</v>
          </cell>
          <cell r="U523">
            <v>1.08</v>
          </cell>
          <cell r="V523">
            <v>0.61</v>
          </cell>
          <cell r="W523">
            <v>109.4</v>
          </cell>
          <cell r="X523">
            <v>-0.8</v>
          </cell>
          <cell r="Y523">
            <v>123.9</v>
          </cell>
          <cell r="Z523">
            <v>-5.3</v>
          </cell>
          <cell r="AA523">
            <v>161.69999999999999</v>
          </cell>
          <cell r="AB523">
            <v>14</v>
          </cell>
          <cell r="AC523">
            <v>47.7</v>
          </cell>
          <cell r="AD523">
            <v>147.4</v>
          </cell>
        </row>
        <row r="524">
          <cell r="B524" t="str">
            <v>運輸業，郵便業</v>
          </cell>
          <cell r="C524">
            <v>79</v>
          </cell>
          <cell r="D524">
            <v>0</v>
          </cell>
          <cell r="E524">
            <v>89.5</v>
          </cell>
          <cell r="F524">
            <v>-0.1</v>
          </cell>
          <cell r="G524">
            <v>90.1</v>
          </cell>
          <cell r="H524">
            <v>-5.3</v>
          </cell>
          <cell r="I524">
            <v>95.9</v>
          </cell>
          <cell r="J524">
            <v>2.1</v>
          </cell>
          <cell r="K524">
            <v>100.4</v>
          </cell>
          <cell r="L524">
            <v>1.3</v>
          </cell>
          <cell r="M524">
            <v>78.8</v>
          </cell>
          <cell r="N524">
            <v>6.5</v>
          </cell>
          <cell r="O524">
            <v>111.1</v>
          </cell>
          <cell r="P524">
            <v>-0.8</v>
          </cell>
          <cell r="Q524" t="str">
            <v>-</v>
          </cell>
          <cell r="R524" t="str">
            <v>-</v>
          </cell>
          <cell r="S524">
            <v>0.62</v>
          </cell>
          <cell r="T524">
            <v>-0.4</v>
          </cell>
          <cell r="U524">
            <v>1.9</v>
          </cell>
          <cell r="V524">
            <v>0.86</v>
          </cell>
          <cell r="W524">
            <v>74.099999999999994</v>
          </cell>
          <cell r="X524">
            <v>-3.3</v>
          </cell>
          <cell r="Y524">
            <v>84</v>
          </cell>
          <cell r="Z524">
            <v>-3.3</v>
          </cell>
          <cell r="AA524">
            <v>87</v>
          </cell>
          <cell r="AB524">
            <v>31.4</v>
          </cell>
          <cell r="AC524">
            <v>0.4</v>
          </cell>
          <cell r="AD524">
            <v>-54.6</v>
          </cell>
        </row>
        <row r="525">
          <cell r="B525" t="str">
            <v>卸売業，小売業</v>
          </cell>
          <cell r="C525">
            <v>94.4</v>
          </cell>
          <cell r="D525">
            <v>6.4</v>
          </cell>
          <cell r="E525">
            <v>105.7</v>
          </cell>
          <cell r="F525">
            <v>5.0999999999999996</v>
          </cell>
          <cell r="G525">
            <v>104.4</v>
          </cell>
          <cell r="H525">
            <v>3.9</v>
          </cell>
          <cell r="I525">
            <v>97.1</v>
          </cell>
          <cell r="J525">
            <v>5.2</v>
          </cell>
          <cell r="K525">
            <v>96.2</v>
          </cell>
          <cell r="L525">
            <v>4.7</v>
          </cell>
          <cell r="M525">
            <v>109.1</v>
          </cell>
          <cell r="N525">
            <v>11.1</v>
          </cell>
          <cell r="O525">
            <v>87.3</v>
          </cell>
          <cell r="P525">
            <v>-4.5999999999999996</v>
          </cell>
          <cell r="Q525" t="str">
            <v>-</v>
          </cell>
          <cell r="R525" t="str">
            <v>-</v>
          </cell>
          <cell r="S525">
            <v>1.28</v>
          </cell>
          <cell r="T525">
            <v>-0.73</v>
          </cell>
          <cell r="U525">
            <v>1.45</v>
          </cell>
          <cell r="V525">
            <v>-1.89</v>
          </cell>
          <cell r="W525">
            <v>88.6</v>
          </cell>
          <cell r="X525">
            <v>3</v>
          </cell>
          <cell r="Y525">
            <v>99.2</v>
          </cell>
          <cell r="Z525">
            <v>1.6</v>
          </cell>
          <cell r="AA525">
            <v>126.8</v>
          </cell>
          <cell r="AB525">
            <v>24.3</v>
          </cell>
          <cell r="AC525">
            <v>14.9</v>
          </cell>
          <cell r="AD525">
            <v>227.8</v>
          </cell>
        </row>
        <row r="526">
          <cell r="B526" t="str">
            <v>金融業，保険業</v>
          </cell>
          <cell r="C526">
            <v>97.5</v>
          </cell>
          <cell r="D526">
            <v>10.9</v>
          </cell>
          <cell r="E526">
            <v>118</v>
          </cell>
          <cell r="F526">
            <v>9.6999999999999993</v>
          </cell>
          <cell r="G526">
            <v>119.1</v>
          </cell>
          <cell r="H526">
            <v>10.9</v>
          </cell>
          <cell r="I526">
            <v>97.7</v>
          </cell>
          <cell r="J526">
            <v>-3.2</v>
          </cell>
          <cell r="K526">
            <v>95.9</v>
          </cell>
          <cell r="L526">
            <v>-2.2000000000000002</v>
          </cell>
          <cell r="M526">
            <v>143.6</v>
          </cell>
          <cell r="N526">
            <v>-18.600000000000001</v>
          </cell>
          <cell r="O526">
            <v>89.8</v>
          </cell>
          <cell r="P526">
            <v>-0.7</v>
          </cell>
          <cell r="Q526" t="str">
            <v>-</v>
          </cell>
          <cell r="R526" t="str">
            <v>-</v>
          </cell>
          <cell r="S526">
            <v>0</v>
          </cell>
          <cell r="T526">
            <v>-1.3</v>
          </cell>
          <cell r="U526">
            <v>0</v>
          </cell>
          <cell r="V526">
            <v>-0.78</v>
          </cell>
          <cell r="W526">
            <v>91.5</v>
          </cell>
          <cell r="X526">
            <v>7.3</v>
          </cell>
          <cell r="Y526">
            <v>110.7</v>
          </cell>
          <cell r="Z526">
            <v>6</v>
          </cell>
          <cell r="AA526">
            <v>94.6</v>
          </cell>
          <cell r="AB526">
            <v>-15.6</v>
          </cell>
          <cell r="AC526">
            <v>14.1</v>
          </cell>
          <cell r="AD526">
            <v>76.8</v>
          </cell>
        </row>
        <row r="527">
          <cell r="B527" t="str">
            <v>不動産業，物品賃貸業</v>
          </cell>
          <cell r="C527">
            <v>88.4</v>
          </cell>
          <cell r="D527">
            <v>13.6</v>
          </cell>
          <cell r="E527">
            <v>94.1</v>
          </cell>
          <cell r="F527">
            <v>1.4</v>
          </cell>
          <cell r="G527">
            <v>98.3</v>
          </cell>
          <cell r="H527">
            <v>5.4</v>
          </cell>
          <cell r="I527">
            <v>100.5</v>
          </cell>
          <cell r="J527">
            <v>20.2</v>
          </cell>
          <cell r="K527">
            <v>103.7</v>
          </cell>
          <cell r="L527">
            <v>29</v>
          </cell>
          <cell r="M527">
            <v>45.6</v>
          </cell>
          <cell r="N527">
            <v>-67.400000000000006</v>
          </cell>
          <cell r="O527">
            <v>83.6</v>
          </cell>
          <cell r="P527">
            <v>-11.3</v>
          </cell>
          <cell r="Q527" t="str">
            <v>-</v>
          </cell>
          <cell r="R527" t="str">
            <v>-</v>
          </cell>
          <cell r="S527">
            <v>1.49</v>
          </cell>
          <cell r="T527">
            <v>1.54</v>
          </cell>
          <cell r="U527">
            <v>0</v>
          </cell>
          <cell r="V527">
            <v>-7.92</v>
          </cell>
          <cell r="W527">
            <v>82.9</v>
          </cell>
          <cell r="X527">
            <v>9.8000000000000007</v>
          </cell>
          <cell r="Y527">
            <v>88.3</v>
          </cell>
          <cell r="Z527">
            <v>-1.9</v>
          </cell>
          <cell r="AA527">
            <v>24.7</v>
          </cell>
          <cell r="AB527">
            <v>-71.099999999999994</v>
          </cell>
          <cell r="AC527">
            <v>58.9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83.4</v>
          </cell>
          <cell r="D528">
            <v>6.6</v>
          </cell>
          <cell r="E528">
            <v>105.5</v>
          </cell>
          <cell r="F528">
            <v>5.9</v>
          </cell>
          <cell r="G528">
            <v>104.7</v>
          </cell>
          <cell r="H528">
            <v>3.5</v>
          </cell>
          <cell r="I528">
            <v>92.1</v>
          </cell>
          <cell r="J528">
            <v>-4.2</v>
          </cell>
          <cell r="K528">
            <v>93.5</v>
          </cell>
          <cell r="L528">
            <v>-5.3</v>
          </cell>
          <cell r="M528">
            <v>69.8</v>
          </cell>
          <cell r="N528">
            <v>28.8</v>
          </cell>
          <cell r="O528">
            <v>116</v>
          </cell>
          <cell r="P528">
            <v>15.1</v>
          </cell>
          <cell r="Q528" t="str">
            <v>-</v>
          </cell>
          <cell r="R528" t="str">
            <v>-</v>
          </cell>
          <cell r="S528">
            <v>1.85</v>
          </cell>
          <cell r="T528">
            <v>1.85</v>
          </cell>
          <cell r="U528">
            <v>1.23</v>
          </cell>
          <cell r="V528">
            <v>1.23</v>
          </cell>
          <cell r="W528">
            <v>78.2</v>
          </cell>
          <cell r="X528">
            <v>3.2</v>
          </cell>
          <cell r="Y528">
            <v>99</v>
          </cell>
          <cell r="Z528">
            <v>2.5</v>
          </cell>
          <cell r="AA528">
            <v>122.2</v>
          </cell>
          <cell r="AB528">
            <v>92.1</v>
          </cell>
          <cell r="AC528">
            <v>2</v>
          </cell>
          <cell r="AD528">
            <v>2794.3</v>
          </cell>
        </row>
        <row r="529">
          <cell r="B529" t="str">
            <v>宿泊業，飲食サービス業</v>
          </cell>
          <cell r="C529">
            <v>86.9</v>
          </cell>
          <cell r="D529">
            <v>-10.199999999999999</v>
          </cell>
          <cell r="E529">
            <v>92.3</v>
          </cell>
          <cell r="F529">
            <v>-2.2000000000000002</v>
          </cell>
          <cell r="G529">
            <v>96.2</v>
          </cell>
          <cell r="H529">
            <v>-2.8</v>
          </cell>
          <cell r="I529">
            <v>94.8</v>
          </cell>
          <cell r="J529">
            <v>-9.3000000000000007</v>
          </cell>
          <cell r="K529">
            <v>93.7</v>
          </cell>
          <cell r="L529">
            <v>-14.6</v>
          </cell>
          <cell r="M529">
            <v>110.2</v>
          </cell>
          <cell r="N529">
            <v>249.8</v>
          </cell>
          <cell r="O529">
            <v>73.599999999999994</v>
          </cell>
          <cell r="P529">
            <v>-28.5</v>
          </cell>
          <cell r="Q529" t="str">
            <v>-</v>
          </cell>
          <cell r="R529" t="str">
            <v>-</v>
          </cell>
          <cell r="S529">
            <v>1.04</v>
          </cell>
          <cell r="T529">
            <v>0.82</v>
          </cell>
          <cell r="U529">
            <v>0.72</v>
          </cell>
          <cell r="V529">
            <v>0.72</v>
          </cell>
          <cell r="W529">
            <v>81.5</v>
          </cell>
          <cell r="X529">
            <v>-13.2</v>
          </cell>
          <cell r="Y529">
            <v>86.6</v>
          </cell>
          <cell r="Z529">
            <v>-5.5</v>
          </cell>
          <cell r="AA529">
            <v>35.6</v>
          </cell>
          <cell r="AB529">
            <v>26.8</v>
          </cell>
          <cell r="AC529">
            <v>0</v>
          </cell>
          <cell r="AD529">
            <v>-100</v>
          </cell>
        </row>
        <row r="530">
          <cell r="B530" t="str">
            <v>生活関連サービス業，娯楽業</v>
          </cell>
          <cell r="C530">
            <v>94.9</v>
          </cell>
          <cell r="D530">
            <v>19.5</v>
          </cell>
          <cell r="E530">
            <v>102.4</v>
          </cell>
          <cell r="F530">
            <v>19.899999999999999</v>
          </cell>
          <cell r="G530">
            <v>100.1</v>
          </cell>
          <cell r="H530">
            <v>13.2</v>
          </cell>
          <cell r="I530">
            <v>98.9</v>
          </cell>
          <cell r="J530">
            <v>6.2</v>
          </cell>
          <cell r="K530">
            <v>100.7</v>
          </cell>
          <cell r="L530">
            <v>5.3</v>
          </cell>
          <cell r="M530">
            <v>81.599999999999994</v>
          </cell>
          <cell r="N530">
            <v>19.3</v>
          </cell>
          <cell r="O530">
            <v>138.69999999999999</v>
          </cell>
          <cell r="P530">
            <v>21.8</v>
          </cell>
          <cell r="Q530" t="str">
            <v>-</v>
          </cell>
          <cell r="R530" t="str">
            <v>-</v>
          </cell>
          <cell r="S530">
            <v>1.75</v>
          </cell>
          <cell r="T530">
            <v>-0.73</v>
          </cell>
          <cell r="U530">
            <v>1.1599999999999999</v>
          </cell>
          <cell r="V530">
            <v>-1.91</v>
          </cell>
          <cell r="W530">
            <v>89</v>
          </cell>
          <cell r="X530">
            <v>15.6</v>
          </cell>
          <cell r="Y530">
            <v>96.1</v>
          </cell>
          <cell r="Z530">
            <v>16.100000000000001</v>
          </cell>
          <cell r="AA530">
            <v>131.5</v>
          </cell>
          <cell r="AB530">
            <v>175.2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85.8</v>
          </cell>
          <cell r="D531">
            <v>10.9</v>
          </cell>
          <cell r="E531">
            <v>106.3</v>
          </cell>
          <cell r="F531">
            <v>11</v>
          </cell>
          <cell r="G531">
            <v>107.7</v>
          </cell>
          <cell r="H531">
            <v>14.3</v>
          </cell>
          <cell r="I531">
            <v>110.2</v>
          </cell>
          <cell r="J531">
            <v>-0.3</v>
          </cell>
          <cell r="K531">
            <v>98.5</v>
          </cell>
          <cell r="L531">
            <v>0</v>
          </cell>
          <cell r="M531">
            <v>308</v>
          </cell>
          <cell r="N531">
            <v>-1.4</v>
          </cell>
          <cell r="O531">
            <v>113.9</v>
          </cell>
          <cell r="P531">
            <v>-2</v>
          </cell>
          <cell r="Q531" t="str">
            <v>-</v>
          </cell>
          <cell r="R531" t="str">
            <v>-</v>
          </cell>
          <cell r="S531">
            <v>0.69</v>
          </cell>
          <cell r="T531">
            <v>0.6</v>
          </cell>
          <cell r="U531">
            <v>0.65</v>
          </cell>
          <cell r="V531">
            <v>0.56999999999999995</v>
          </cell>
          <cell r="W531">
            <v>80.5</v>
          </cell>
          <cell r="X531">
            <v>7.2</v>
          </cell>
          <cell r="Y531">
            <v>99.7</v>
          </cell>
          <cell r="Z531">
            <v>7.3</v>
          </cell>
          <cell r="AA531">
            <v>35.799999999999997</v>
          </cell>
          <cell r="AB531">
            <v>-79.3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81.8</v>
          </cell>
          <cell r="D532">
            <v>-1.3</v>
          </cell>
          <cell r="E532">
            <v>99.2</v>
          </cell>
          <cell r="F532">
            <v>-1.4</v>
          </cell>
          <cell r="G532">
            <v>98.3</v>
          </cell>
          <cell r="H532">
            <v>-0.3</v>
          </cell>
          <cell r="I532">
            <v>98</v>
          </cell>
          <cell r="J532">
            <v>1</v>
          </cell>
          <cell r="K532">
            <v>97.5</v>
          </cell>
          <cell r="L532">
            <v>1</v>
          </cell>
          <cell r="M532">
            <v>113.7</v>
          </cell>
          <cell r="N532">
            <v>1.7</v>
          </cell>
          <cell r="O532">
            <v>94.9</v>
          </cell>
          <cell r="P532">
            <v>0</v>
          </cell>
          <cell r="Q532" t="str">
            <v>-</v>
          </cell>
          <cell r="R532" t="str">
            <v>-</v>
          </cell>
          <cell r="S532">
            <v>1.1499999999999999</v>
          </cell>
          <cell r="T532">
            <v>0.42</v>
          </cell>
          <cell r="U532">
            <v>3.01</v>
          </cell>
          <cell r="V532">
            <v>1.1100000000000001</v>
          </cell>
          <cell r="W532">
            <v>76.7</v>
          </cell>
          <cell r="X532">
            <v>-4.5999999999999996</v>
          </cell>
          <cell r="Y532">
            <v>93.1</v>
          </cell>
          <cell r="Z532">
            <v>-4.5999999999999996</v>
          </cell>
          <cell r="AA532">
            <v>122.4</v>
          </cell>
          <cell r="AB532">
            <v>-21.6</v>
          </cell>
          <cell r="AC532">
            <v>0.8</v>
          </cell>
          <cell r="AD532">
            <v>138.6</v>
          </cell>
        </row>
        <row r="533">
          <cell r="B533" t="str">
            <v>複合サービス事業</v>
          </cell>
          <cell r="C533">
            <v>78</v>
          </cell>
          <cell r="D533">
            <v>-1.6</v>
          </cell>
          <cell r="E533">
            <v>94.7</v>
          </cell>
          <cell r="F533">
            <v>-1.5</v>
          </cell>
          <cell r="G533">
            <v>97.8</v>
          </cell>
          <cell r="H533">
            <v>-0.4</v>
          </cell>
          <cell r="I533">
            <v>97.4</v>
          </cell>
          <cell r="J533">
            <v>1.6</v>
          </cell>
          <cell r="K533">
            <v>100.1</v>
          </cell>
          <cell r="L533">
            <v>2.6</v>
          </cell>
          <cell r="M533">
            <v>48.3</v>
          </cell>
          <cell r="N533">
            <v>-26.3</v>
          </cell>
          <cell r="O533">
            <v>100.2</v>
          </cell>
          <cell r="P533">
            <v>8.6999999999999993</v>
          </cell>
          <cell r="Q533" t="str">
            <v>-</v>
          </cell>
          <cell r="R533" t="str">
            <v>-</v>
          </cell>
          <cell r="S533">
            <v>0.09</v>
          </cell>
          <cell r="T533">
            <v>-0.34</v>
          </cell>
          <cell r="U533">
            <v>0.4</v>
          </cell>
          <cell r="V533">
            <v>-0.54</v>
          </cell>
          <cell r="W533">
            <v>73.2</v>
          </cell>
          <cell r="X533">
            <v>-4.8</v>
          </cell>
          <cell r="Y533">
            <v>88.8</v>
          </cell>
          <cell r="Z533">
            <v>-4.7</v>
          </cell>
          <cell r="AA533">
            <v>44.6</v>
          </cell>
          <cell r="AB533">
            <v>-28.2</v>
          </cell>
          <cell r="AC533">
            <v>0.1</v>
          </cell>
          <cell r="AD533">
            <v>-84.1</v>
          </cell>
        </row>
        <row r="534">
          <cell r="B534" t="str">
            <v>サービス業（他に分類されないもの）</v>
          </cell>
          <cell r="C534">
            <v>86.2</v>
          </cell>
          <cell r="D534">
            <v>11.5</v>
          </cell>
          <cell r="E534">
            <v>99.3</v>
          </cell>
          <cell r="F534">
            <v>13.6</v>
          </cell>
          <cell r="G534">
            <v>101</v>
          </cell>
          <cell r="H534">
            <v>11.7</v>
          </cell>
          <cell r="I534">
            <v>101.6</v>
          </cell>
          <cell r="J534">
            <v>5.6</v>
          </cell>
          <cell r="K534">
            <v>102.2</v>
          </cell>
          <cell r="L534">
            <v>4</v>
          </cell>
          <cell r="M534">
            <v>93.1</v>
          </cell>
          <cell r="N534">
            <v>38.5</v>
          </cell>
          <cell r="O534">
            <v>91.6</v>
          </cell>
          <cell r="P534">
            <v>-9.4</v>
          </cell>
          <cell r="Q534" t="str">
            <v>-</v>
          </cell>
          <cell r="R534" t="str">
            <v>-</v>
          </cell>
          <cell r="S534">
            <v>2.23</v>
          </cell>
          <cell r="T534">
            <v>-0.25</v>
          </cell>
          <cell r="U534">
            <v>2.5099999999999998</v>
          </cell>
          <cell r="V534">
            <v>-0.48</v>
          </cell>
          <cell r="W534">
            <v>80.900000000000006</v>
          </cell>
          <cell r="X534">
            <v>7.9</v>
          </cell>
          <cell r="Y534">
            <v>93.2</v>
          </cell>
          <cell r="Z534">
            <v>9.9</v>
          </cell>
          <cell r="AA534">
            <v>81.900000000000006</v>
          </cell>
          <cell r="AB534">
            <v>44.9</v>
          </cell>
          <cell r="AC534">
            <v>1.3</v>
          </cell>
          <cell r="AD534">
            <v>-89.3</v>
          </cell>
        </row>
        <row r="535">
          <cell r="B535" t="str">
            <v>食料品・たばこ</v>
          </cell>
          <cell r="C535">
            <v>81.8</v>
          </cell>
          <cell r="D535">
            <v>-11.1</v>
          </cell>
          <cell r="E535">
            <v>99.4</v>
          </cell>
          <cell r="F535">
            <v>-11.2</v>
          </cell>
          <cell r="G535">
            <v>98.9</v>
          </cell>
          <cell r="H535">
            <v>-11.4</v>
          </cell>
          <cell r="I535">
            <v>101.1</v>
          </cell>
          <cell r="J535">
            <v>2.5</v>
          </cell>
          <cell r="K535">
            <v>101.9</v>
          </cell>
          <cell r="L535">
            <v>3.1</v>
          </cell>
          <cell r="M535">
            <v>91.5</v>
          </cell>
          <cell r="N535">
            <v>-4.9000000000000004</v>
          </cell>
          <cell r="O535">
            <v>96.9</v>
          </cell>
          <cell r="P535">
            <v>-2.6</v>
          </cell>
          <cell r="Q535" t="str">
            <v>-</v>
          </cell>
          <cell r="R535" t="str">
            <v>-</v>
          </cell>
          <cell r="S535">
            <v>0.43</v>
          </cell>
          <cell r="T535">
            <v>0.01</v>
          </cell>
          <cell r="U535">
            <v>0.83</v>
          </cell>
          <cell r="V535">
            <v>7.0000000000000007E-2</v>
          </cell>
          <cell r="W535">
            <v>76.7</v>
          </cell>
          <cell r="X535">
            <v>-14</v>
          </cell>
          <cell r="Y535">
            <v>93.2</v>
          </cell>
          <cell r="Z535">
            <v>-14.1</v>
          </cell>
          <cell r="AA535">
            <v>106.1</v>
          </cell>
          <cell r="AB535">
            <v>-7.7</v>
          </cell>
          <cell r="AC535">
            <v>0</v>
          </cell>
          <cell r="AD535">
            <v>0</v>
          </cell>
        </row>
        <row r="536">
          <cell r="B536" t="str">
            <v>繊維工業</v>
          </cell>
          <cell r="C536">
            <v>123.3</v>
          </cell>
          <cell r="D536">
            <v>11.5</v>
          </cell>
          <cell r="E536">
            <v>138.9</v>
          </cell>
          <cell r="F536">
            <v>11.5</v>
          </cell>
          <cell r="G536">
            <v>129.1</v>
          </cell>
          <cell r="H536">
            <v>7.7</v>
          </cell>
          <cell r="I536">
            <v>95.2</v>
          </cell>
          <cell r="J536">
            <v>6.8</v>
          </cell>
          <cell r="K536">
            <v>91.9</v>
          </cell>
          <cell r="L536">
            <v>4.2</v>
          </cell>
          <cell r="M536">
            <v>158.80000000000001</v>
          </cell>
          <cell r="N536">
            <v>48.3</v>
          </cell>
          <cell r="O536">
            <v>90.6</v>
          </cell>
          <cell r="P536">
            <v>5.5</v>
          </cell>
          <cell r="Q536" t="str">
            <v>-</v>
          </cell>
          <cell r="R536" t="str">
            <v>-</v>
          </cell>
          <cell r="S536">
            <v>0.06</v>
          </cell>
          <cell r="T536">
            <v>-0.56000000000000005</v>
          </cell>
          <cell r="U536">
            <v>0.28999999999999998</v>
          </cell>
          <cell r="V536">
            <v>-0.33</v>
          </cell>
          <cell r="W536">
            <v>115.7</v>
          </cell>
          <cell r="X536">
            <v>7.8</v>
          </cell>
          <cell r="Y536">
            <v>130.30000000000001</v>
          </cell>
          <cell r="Z536">
            <v>7.8</v>
          </cell>
          <cell r="AA536">
            <v>332.8</v>
          </cell>
          <cell r="AB536">
            <v>53.1</v>
          </cell>
          <cell r="AC536">
            <v>0</v>
          </cell>
          <cell r="AD536">
            <v>0</v>
          </cell>
        </row>
        <row r="537">
          <cell r="B537" t="str">
            <v>木材・木製品</v>
          </cell>
          <cell r="C537">
            <v>101.4</v>
          </cell>
          <cell r="D537">
            <v>8.6</v>
          </cell>
          <cell r="E537">
            <v>118.7</v>
          </cell>
          <cell r="F537">
            <v>9</v>
          </cell>
          <cell r="G537">
            <v>125.2</v>
          </cell>
          <cell r="H537">
            <v>10</v>
          </cell>
          <cell r="I537">
            <v>95.1</v>
          </cell>
          <cell r="J537">
            <v>-2.6</v>
          </cell>
          <cell r="K537">
            <v>97.6</v>
          </cell>
          <cell r="L537">
            <v>-3.3</v>
          </cell>
          <cell r="M537">
            <v>69.7</v>
          </cell>
          <cell r="N537">
            <v>9.1</v>
          </cell>
          <cell r="O537">
            <v>84.2</v>
          </cell>
          <cell r="P537">
            <v>-12.3</v>
          </cell>
          <cell r="Q537" t="str">
            <v>-</v>
          </cell>
          <cell r="R537" t="str">
            <v>-</v>
          </cell>
          <cell r="S537">
            <v>0.05</v>
          </cell>
          <cell r="T537">
            <v>-3.29</v>
          </cell>
          <cell r="U537">
            <v>1.91</v>
          </cell>
          <cell r="V537">
            <v>1.38</v>
          </cell>
          <cell r="W537">
            <v>95.1</v>
          </cell>
          <cell r="X537">
            <v>5</v>
          </cell>
          <cell r="Y537">
            <v>111.4</v>
          </cell>
          <cell r="Z537">
            <v>5.5</v>
          </cell>
          <cell r="AA537">
            <v>58</v>
          </cell>
          <cell r="AB537">
            <v>-8.6999999999999993</v>
          </cell>
          <cell r="AC537">
            <v>0</v>
          </cell>
          <cell r="AD537">
            <v>-100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66.7</v>
          </cell>
          <cell r="D539">
            <v>1.8</v>
          </cell>
          <cell r="E539">
            <v>88.4</v>
          </cell>
          <cell r="F539">
            <v>2</v>
          </cell>
          <cell r="G539">
            <v>97.1</v>
          </cell>
          <cell r="H539">
            <v>0.1</v>
          </cell>
          <cell r="I539">
            <v>117.5</v>
          </cell>
          <cell r="J539">
            <v>3.2</v>
          </cell>
          <cell r="K539">
            <v>127.1</v>
          </cell>
          <cell r="L539">
            <v>7.2</v>
          </cell>
          <cell r="M539">
            <v>37.299999999999997</v>
          </cell>
          <cell r="N539">
            <v>-49.9</v>
          </cell>
          <cell r="O539">
            <v>117.6</v>
          </cell>
          <cell r="P539">
            <v>1.5</v>
          </cell>
          <cell r="Q539" t="str">
            <v>-</v>
          </cell>
          <cell r="R539" t="str">
            <v>-</v>
          </cell>
          <cell r="S539">
            <v>1.1000000000000001</v>
          </cell>
          <cell r="T539">
            <v>0.6</v>
          </cell>
          <cell r="U539">
            <v>1.23</v>
          </cell>
          <cell r="V539">
            <v>0.73</v>
          </cell>
          <cell r="W539">
            <v>62.6</v>
          </cell>
          <cell r="X539">
            <v>-1.4</v>
          </cell>
          <cell r="Y539">
            <v>82.9</v>
          </cell>
          <cell r="Z539">
            <v>-1.4</v>
          </cell>
          <cell r="AA539">
            <v>32.299999999999997</v>
          </cell>
          <cell r="AB539">
            <v>59.7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109</v>
          </cell>
          <cell r="D540">
            <v>-12</v>
          </cell>
          <cell r="E540">
            <v>119.4</v>
          </cell>
          <cell r="F540">
            <v>-11.9</v>
          </cell>
          <cell r="G540">
            <v>113.7</v>
          </cell>
          <cell r="H540">
            <v>-11.7</v>
          </cell>
          <cell r="I540">
            <v>107</v>
          </cell>
          <cell r="J540">
            <v>24.1</v>
          </cell>
          <cell r="K540">
            <v>106</v>
          </cell>
          <cell r="L540">
            <v>21.6</v>
          </cell>
          <cell r="M540">
            <v>126</v>
          </cell>
          <cell r="N540">
            <v>87.8</v>
          </cell>
          <cell r="O540">
            <v>103.2</v>
          </cell>
          <cell r="P540">
            <v>7.3</v>
          </cell>
          <cell r="Q540" t="str">
            <v>-</v>
          </cell>
          <cell r="R540" t="str">
            <v>-</v>
          </cell>
          <cell r="S540">
            <v>0.25</v>
          </cell>
          <cell r="T540">
            <v>0.25</v>
          </cell>
          <cell r="U540">
            <v>0</v>
          </cell>
          <cell r="V540">
            <v>-2.06</v>
          </cell>
          <cell r="W540">
            <v>102.3</v>
          </cell>
          <cell r="X540">
            <v>-14.8</v>
          </cell>
          <cell r="Y540">
            <v>112</v>
          </cell>
          <cell r="Z540">
            <v>-14.8</v>
          </cell>
          <cell r="AA540">
            <v>236.4</v>
          </cell>
          <cell r="AB540">
            <v>-13.2</v>
          </cell>
          <cell r="AC540">
            <v>0</v>
          </cell>
          <cell r="AD540">
            <v>0</v>
          </cell>
        </row>
        <row r="541">
          <cell r="B541" t="str">
            <v>化学、石油・石炭</v>
          </cell>
          <cell r="C541">
            <v>88.8</v>
          </cell>
          <cell r="D541">
            <v>3.7</v>
          </cell>
          <cell r="E541">
            <v>116.5</v>
          </cell>
          <cell r="F541">
            <v>3.9</v>
          </cell>
          <cell r="G541">
            <v>117.8</v>
          </cell>
          <cell r="H541">
            <v>7.1</v>
          </cell>
          <cell r="I541">
            <v>102.3</v>
          </cell>
          <cell r="J541">
            <v>2.1</v>
          </cell>
          <cell r="K541">
            <v>101.4</v>
          </cell>
          <cell r="L541">
            <v>3.4</v>
          </cell>
          <cell r="M541">
            <v>110.1</v>
          </cell>
          <cell r="N541">
            <v>-8.3000000000000007</v>
          </cell>
          <cell r="O541">
            <v>104.5</v>
          </cell>
          <cell r="P541">
            <v>-0.7</v>
          </cell>
          <cell r="Q541" t="str">
            <v>-</v>
          </cell>
          <cell r="R541" t="str">
            <v>-</v>
          </cell>
          <cell r="S541">
            <v>0.56999999999999995</v>
          </cell>
          <cell r="T541">
            <v>-0.14000000000000001</v>
          </cell>
          <cell r="U541">
            <v>0.3</v>
          </cell>
          <cell r="V541">
            <v>-0.89</v>
          </cell>
          <cell r="W541">
            <v>83.3</v>
          </cell>
          <cell r="X541">
            <v>0.4</v>
          </cell>
          <cell r="Y541">
            <v>109.3</v>
          </cell>
          <cell r="Z541">
            <v>0.6</v>
          </cell>
          <cell r="AA541">
            <v>109</v>
          </cell>
          <cell r="AB541">
            <v>-12.9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113.8</v>
          </cell>
          <cell r="D542">
            <v>-1.3</v>
          </cell>
          <cell r="E542">
            <v>125.2</v>
          </cell>
          <cell r="F542">
            <v>-1.3</v>
          </cell>
          <cell r="G542">
            <v>120.5</v>
          </cell>
          <cell r="H542">
            <v>0.8</v>
          </cell>
          <cell r="I542">
            <v>104.1</v>
          </cell>
          <cell r="J542">
            <v>1.3</v>
          </cell>
          <cell r="K542">
            <v>103.7</v>
          </cell>
          <cell r="L542">
            <v>3.2</v>
          </cell>
          <cell r="M542">
            <v>110.6</v>
          </cell>
          <cell r="N542">
            <v>-18.399999999999999</v>
          </cell>
          <cell r="O542">
            <v>103.1</v>
          </cell>
          <cell r="P542">
            <v>-34.6</v>
          </cell>
          <cell r="Q542" t="str">
            <v>-</v>
          </cell>
          <cell r="R542" t="str">
            <v>-</v>
          </cell>
          <cell r="S542">
            <v>0</v>
          </cell>
          <cell r="T542">
            <v>-0.41</v>
          </cell>
          <cell r="U542">
            <v>0.27</v>
          </cell>
          <cell r="V542">
            <v>0.27</v>
          </cell>
          <cell r="W542">
            <v>106.8</v>
          </cell>
          <cell r="X542">
            <v>-4.5</v>
          </cell>
          <cell r="Y542">
            <v>117.4</v>
          </cell>
          <cell r="Z542">
            <v>-4.5999999999999996</v>
          </cell>
          <cell r="AA542">
            <v>183</v>
          </cell>
          <cell r="AB542">
            <v>-15.6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95.4</v>
          </cell>
          <cell r="D543">
            <v>8</v>
          </cell>
          <cell r="E543">
            <v>123</v>
          </cell>
          <cell r="F543">
            <v>8.1</v>
          </cell>
          <cell r="G543">
            <v>112.7</v>
          </cell>
          <cell r="H543">
            <v>1.7</v>
          </cell>
          <cell r="I543">
            <v>109.1</v>
          </cell>
          <cell r="J543">
            <v>7.4</v>
          </cell>
          <cell r="K543">
            <v>102.6</v>
          </cell>
          <cell r="L543">
            <v>3.1</v>
          </cell>
          <cell r="M543">
            <v>177.7</v>
          </cell>
          <cell r="N543">
            <v>42.7</v>
          </cell>
          <cell r="O543">
            <v>98.7</v>
          </cell>
          <cell r="P543">
            <v>-0.9</v>
          </cell>
          <cell r="Q543" t="str">
            <v>-</v>
          </cell>
          <cell r="R543" t="str">
            <v>-</v>
          </cell>
          <cell r="S543">
            <v>0.35</v>
          </cell>
          <cell r="T543">
            <v>-0.15</v>
          </cell>
          <cell r="U543">
            <v>0.3</v>
          </cell>
          <cell r="V543">
            <v>-0.28999999999999998</v>
          </cell>
          <cell r="W543">
            <v>89.5</v>
          </cell>
          <cell r="X543">
            <v>4.5999999999999996</v>
          </cell>
          <cell r="Y543">
            <v>115.4</v>
          </cell>
          <cell r="Z543">
            <v>4.5</v>
          </cell>
          <cell r="AA543">
            <v>181.7</v>
          </cell>
          <cell r="AB543">
            <v>39.1</v>
          </cell>
          <cell r="AC543">
            <v>0</v>
          </cell>
          <cell r="AD543">
            <v>0</v>
          </cell>
        </row>
        <row r="544">
          <cell r="B544" t="str">
            <v>窯業・土石製品</v>
          </cell>
          <cell r="C544">
            <v>99.7</v>
          </cell>
          <cell r="D544">
            <v>-6.7</v>
          </cell>
          <cell r="E544">
            <v>114.9</v>
          </cell>
          <cell r="F544">
            <v>-5.5</v>
          </cell>
          <cell r="G544">
            <v>113.5</v>
          </cell>
          <cell r="H544">
            <v>-8.9</v>
          </cell>
          <cell r="I544">
            <v>101.4</v>
          </cell>
          <cell r="J544">
            <v>3.6</v>
          </cell>
          <cell r="K544">
            <v>100.4</v>
          </cell>
          <cell r="L544">
            <v>0.8</v>
          </cell>
          <cell r="M544">
            <v>123.9</v>
          </cell>
          <cell r="N544">
            <v>104.5</v>
          </cell>
          <cell r="O544">
            <v>110.8</v>
          </cell>
          <cell r="P544">
            <v>3.8</v>
          </cell>
          <cell r="Q544" t="str">
            <v>-</v>
          </cell>
          <cell r="R544" t="str">
            <v>-</v>
          </cell>
          <cell r="S544">
            <v>0</v>
          </cell>
          <cell r="T544">
            <v>-0.06</v>
          </cell>
          <cell r="U544">
            <v>0</v>
          </cell>
          <cell r="V544">
            <v>0</v>
          </cell>
          <cell r="W544">
            <v>93.5</v>
          </cell>
          <cell r="X544">
            <v>-9.8000000000000007</v>
          </cell>
          <cell r="Y544">
            <v>107.8</v>
          </cell>
          <cell r="Z544">
            <v>-8.6</v>
          </cell>
          <cell r="AA544">
            <v>142.19999999999999</v>
          </cell>
          <cell r="AB544">
            <v>122.8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86.1</v>
          </cell>
          <cell r="D547">
            <v>-1.4</v>
          </cell>
          <cell r="E547">
            <v>95.9</v>
          </cell>
          <cell r="F547">
            <v>-1.4</v>
          </cell>
          <cell r="G547">
            <v>98.2</v>
          </cell>
          <cell r="H547">
            <v>0</v>
          </cell>
          <cell r="I547">
            <v>100.3</v>
          </cell>
          <cell r="J547">
            <v>2.1</v>
          </cell>
          <cell r="K547">
            <v>101.4</v>
          </cell>
          <cell r="L547">
            <v>3.6</v>
          </cell>
          <cell r="M547">
            <v>86.9</v>
          </cell>
          <cell r="N547">
            <v>-14.4</v>
          </cell>
          <cell r="O547">
            <v>249.1</v>
          </cell>
          <cell r="P547">
            <v>0.3</v>
          </cell>
          <cell r="Q547" t="str">
            <v>-</v>
          </cell>
          <cell r="R547" t="str">
            <v>-</v>
          </cell>
          <cell r="S547">
            <v>1.1200000000000001</v>
          </cell>
          <cell r="T547">
            <v>0.18</v>
          </cell>
          <cell r="U547">
            <v>1.55</v>
          </cell>
          <cell r="V547">
            <v>1.05</v>
          </cell>
          <cell r="W547">
            <v>80.8</v>
          </cell>
          <cell r="X547">
            <v>-4.5999999999999996</v>
          </cell>
          <cell r="Y547">
            <v>90</v>
          </cell>
          <cell r="Z547">
            <v>-4.7</v>
          </cell>
          <cell r="AA547">
            <v>53.5</v>
          </cell>
          <cell r="AB547">
            <v>-34.1</v>
          </cell>
          <cell r="AC547">
            <v>0.2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91.4</v>
          </cell>
          <cell r="D550">
            <v>-24.8</v>
          </cell>
          <cell r="E550">
            <v>111.6</v>
          </cell>
          <cell r="F550">
            <v>-24.8</v>
          </cell>
          <cell r="G550">
            <v>111.7</v>
          </cell>
          <cell r="H550">
            <v>-18.8</v>
          </cell>
          <cell r="I550">
            <v>99.8</v>
          </cell>
          <cell r="J550">
            <v>0.4</v>
          </cell>
          <cell r="K550">
            <v>99.1</v>
          </cell>
          <cell r="L550">
            <v>6.2</v>
          </cell>
          <cell r="M550">
            <v>110.2</v>
          </cell>
          <cell r="N550">
            <v>-46.1</v>
          </cell>
          <cell r="O550">
            <v>107.5</v>
          </cell>
          <cell r="P550">
            <v>11.4</v>
          </cell>
          <cell r="Q550" t="str">
            <v>-</v>
          </cell>
          <cell r="R550" t="str">
            <v>-</v>
          </cell>
          <cell r="S550">
            <v>0.9</v>
          </cell>
          <cell r="T550">
            <v>0.72</v>
          </cell>
          <cell r="U550">
            <v>0.62</v>
          </cell>
          <cell r="V550">
            <v>-1.54</v>
          </cell>
          <cell r="W550">
            <v>85.7</v>
          </cell>
          <cell r="X550">
            <v>-27.3</v>
          </cell>
          <cell r="Y550">
            <v>104.7</v>
          </cell>
          <cell r="Z550">
            <v>-27.3</v>
          </cell>
          <cell r="AA550">
            <v>110.5</v>
          </cell>
          <cell r="AB550">
            <v>-58.2</v>
          </cell>
          <cell r="AC550">
            <v>0</v>
          </cell>
          <cell r="AD550">
            <v>-100</v>
          </cell>
        </row>
        <row r="551">
          <cell r="B551" t="str">
            <v>電子・デバイス</v>
          </cell>
          <cell r="C551">
            <v>76.400000000000006</v>
          </cell>
          <cell r="D551">
            <v>-9.3000000000000007</v>
          </cell>
          <cell r="E551">
            <v>87.4</v>
          </cell>
          <cell r="F551">
            <v>-9.3000000000000007</v>
          </cell>
          <cell r="G551">
            <v>86.2</v>
          </cell>
          <cell r="H551">
            <v>-7.6</v>
          </cell>
          <cell r="I551">
            <v>98</v>
          </cell>
          <cell r="J551">
            <v>-7.1</v>
          </cell>
          <cell r="K551">
            <v>98.2</v>
          </cell>
          <cell r="L551">
            <v>-5.2</v>
          </cell>
          <cell r="M551">
            <v>95.3</v>
          </cell>
          <cell r="N551">
            <v>-22.8</v>
          </cell>
          <cell r="O551">
            <v>70.8</v>
          </cell>
          <cell r="P551">
            <v>-5.3</v>
          </cell>
          <cell r="Q551" t="str">
            <v>-</v>
          </cell>
          <cell r="R551" t="str">
            <v>-</v>
          </cell>
          <cell r="S551">
            <v>0.35</v>
          </cell>
          <cell r="T551">
            <v>-0.19</v>
          </cell>
          <cell r="U551">
            <v>1.02</v>
          </cell>
          <cell r="V551">
            <v>0.23</v>
          </cell>
          <cell r="W551">
            <v>71.7</v>
          </cell>
          <cell r="X551">
            <v>-12.2</v>
          </cell>
          <cell r="Y551">
            <v>82</v>
          </cell>
          <cell r="Z551">
            <v>-12.3</v>
          </cell>
          <cell r="AA551">
            <v>96.8</v>
          </cell>
          <cell r="AB551">
            <v>-20.8</v>
          </cell>
          <cell r="AC551">
            <v>0.1</v>
          </cell>
          <cell r="AD551">
            <v>37.299999999999997</v>
          </cell>
        </row>
        <row r="552">
          <cell r="B552" t="str">
            <v>電気機械器具</v>
          </cell>
          <cell r="C552">
            <v>118</v>
          </cell>
          <cell r="D552">
            <v>4.0999999999999996</v>
          </cell>
          <cell r="E552">
            <v>133.80000000000001</v>
          </cell>
          <cell r="F552">
            <v>4.0999999999999996</v>
          </cell>
          <cell r="G552">
            <v>132.19999999999999</v>
          </cell>
          <cell r="H552">
            <v>6.5</v>
          </cell>
          <cell r="I552">
            <v>111.4</v>
          </cell>
          <cell r="J552">
            <v>6.6</v>
          </cell>
          <cell r="K552">
            <v>111.1</v>
          </cell>
          <cell r="L552">
            <v>12.9</v>
          </cell>
          <cell r="M552">
            <v>116.7</v>
          </cell>
          <cell r="N552">
            <v>-43.5</v>
          </cell>
          <cell r="O552">
            <v>149.80000000000001</v>
          </cell>
          <cell r="P552">
            <v>26</v>
          </cell>
          <cell r="Q552" t="str">
            <v>-</v>
          </cell>
          <cell r="R552" t="str">
            <v>-</v>
          </cell>
          <cell r="S552">
            <v>0.4</v>
          </cell>
          <cell r="T552">
            <v>-1.54</v>
          </cell>
          <cell r="U552">
            <v>0.8</v>
          </cell>
          <cell r="V552">
            <v>-0.12</v>
          </cell>
          <cell r="W552">
            <v>110.7</v>
          </cell>
          <cell r="X552">
            <v>0.7</v>
          </cell>
          <cell r="Y552">
            <v>125.5</v>
          </cell>
          <cell r="Z552">
            <v>0.7</v>
          </cell>
          <cell r="AA552">
            <v>177.9</v>
          </cell>
          <cell r="AB552">
            <v>-29.4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92</v>
          </cell>
          <cell r="D554">
            <v>15.7</v>
          </cell>
          <cell r="E554">
            <v>119.8</v>
          </cell>
          <cell r="F554">
            <v>15.5</v>
          </cell>
          <cell r="G554">
            <v>109.5</v>
          </cell>
          <cell r="H554">
            <v>4.3</v>
          </cell>
          <cell r="I554">
            <v>115.7</v>
          </cell>
          <cell r="J554">
            <v>14.4</v>
          </cell>
          <cell r="K554">
            <v>106.4</v>
          </cell>
          <cell r="L554">
            <v>2.7</v>
          </cell>
          <cell r="M554">
            <v>227</v>
          </cell>
          <cell r="N554">
            <v>218.4</v>
          </cell>
          <cell r="O554">
            <v>84.2</v>
          </cell>
          <cell r="P554">
            <v>3.3</v>
          </cell>
          <cell r="Q554" t="str">
            <v>-</v>
          </cell>
          <cell r="R554" t="str">
            <v>-</v>
          </cell>
          <cell r="S554">
            <v>0.63</v>
          </cell>
          <cell r="T554">
            <v>0.49</v>
          </cell>
          <cell r="U554">
            <v>0.86</v>
          </cell>
          <cell r="V554">
            <v>-0.25</v>
          </cell>
          <cell r="W554">
            <v>86.3</v>
          </cell>
          <cell r="X554">
            <v>11.9</v>
          </cell>
          <cell r="Y554">
            <v>112.4</v>
          </cell>
          <cell r="Z554">
            <v>11.7</v>
          </cell>
          <cell r="AA554">
            <v>273.60000000000002</v>
          </cell>
          <cell r="AB554">
            <v>222.8</v>
          </cell>
          <cell r="AC554">
            <v>0.2</v>
          </cell>
          <cell r="AD554">
            <v>0</v>
          </cell>
        </row>
        <row r="555">
          <cell r="B555" t="str">
            <v>その他の製造業</v>
          </cell>
          <cell r="C555">
            <v>112.4</v>
          </cell>
          <cell r="D555">
            <v>39.6</v>
          </cell>
          <cell r="E555">
            <v>131.19999999999999</v>
          </cell>
          <cell r="F555">
            <v>39.700000000000003</v>
          </cell>
          <cell r="G555">
            <v>123.8</v>
          </cell>
          <cell r="H555">
            <v>37.9</v>
          </cell>
          <cell r="I555">
            <v>112.5</v>
          </cell>
          <cell r="J555">
            <v>4.0999999999999996</v>
          </cell>
          <cell r="K555">
            <v>103.3</v>
          </cell>
          <cell r="L555">
            <v>-1.5</v>
          </cell>
          <cell r="M555">
            <v>232.2</v>
          </cell>
          <cell r="N555">
            <v>56.2</v>
          </cell>
          <cell r="O555">
            <v>83</v>
          </cell>
          <cell r="P555">
            <v>-38.5</v>
          </cell>
          <cell r="Q555" t="str">
            <v>-</v>
          </cell>
          <cell r="R555" t="str">
            <v>-</v>
          </cell>
          <cell r="S555">
            <v>1.05</v>
          </cell>
          <cell r="T555">
            <v>1.05</v>
          </cell>
          <cell r="U555">
            <v>1.05</v>
          </cell>
          <cell r="V555">
            <v>1.05</v>
          </cell>
          <cell r="W555">
            <v>105.4</v>
          </cell>
          <cell r="X555">
            <v>35</v>
          </cell>
          <cell r="Y555">
            <v>123.1</v>
          </cell>
          <cell r="Z555">
            <v>35.1</v>
          </cell>
          <cell r="AA555">
            <v>231.7</v>
          </cell>
          <cell r="AB555">
            <v>54.6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107</v>
          </cell>
          <cell r="D556">
            <v>12.9</v>
          </cell>
          <cell r="E556">
            <v>122.4</v>
          </cell>
          <cell r="F556">
            <v>12.8</v>
          </cell>
          <cell r="G556">
            <v>111.3</v>
          </cell>
          <cell r="H556">
            <v>5.7</v>
          </cell>
          <cell r="I556">
            <v>114.3</v>
          </cell>
          <cell r="J556">
            <v>11.5</v>
          </cell>
          <cell r="K556">
            <v>105.9</v>
          </cell>
          <cell r="L556">
            <v>5.8</v>
          </cell>
          <cell r="M556">
            <v>267.10000000000002</v>
          </cell>
          <cell r="N556">
            <v>83.1</v>
          </cell>
          <cell r="O556">
            <v>123.8</v>
          </cell>
          <cell r="P556">
            <v>5.4</v>
          </cell>
          <cell r="Q556" t="str">
            <v>-</v>
          </cell>
          <cell r="R556" t="str">
            <v>-</v>
          </cell>
          <cell r="S556">
            <v>0</v>
          </cell>
          <cell r="T556">
            <v>-0.68</v>
          </cell>
          <cell r="U556">
            <v>1.73</v>
          </cell>
          <cell r="V556">
            <v>1.28</v>
          </cell>
          <cell r="W556">
            <v>100.4</v>
          </cell>
          <cell r="X556">
            <v>9.1999999999999993</v>
          </cell>
          <cell r="Y556">
            <v>114.8</v>
          </cell>
          <cell r="Z556">
            <v>9.1</v>
          </cell>
          <cell r="AA556">
            <v>316.2</v>
          </cell>
          <cell r="AB556">
            <v>93.9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89.4</v>
          </cell>
          <cell r="D559">
            <v>-4.7</v>
          </cell>
          <cell r="E559">
            <v>102.8</v>
          </cell>
          <cell r="F559">
            <v>-4.7</v>
          </cell>
          <cell r="G559">
            <v>100.3</v>
          </cell>
          <cell r="H559">
            <v>-5.5</v>
          </cell>
          <cell r="I559">
            <v>96</v>
          </cell>
          <cell r="J559">
            <v>0.9</v>
          </cell>
          <cell r="K559">
            <v>95.2</v>
          </cell>
          <cell r="L559">
            <v>1.4</v>
          </cell>
          <cell r="M559">
            <v>109.7</v>
          </cell>
          <cell r="N559">
            <v>-5.5</v>
          </cell>
          <cell r="O559">
            <v>105.6</v>
          </cell>
          <cell r="P559">
            <v>7.1</v>
          </cell>
          <cell r="Q559" t="str">
            <v>-</v>
          </cell>
          <cell r="R559" t="str">
            <v>-</v>
          </cell>
          <cell r="S559">
            <v>1.39</v>
          </cell>
          <cell r="T559">
            <v>1.05</v>
          </cell>
          <cell r="U559">
            <v>1.89</v>
          </cell>
          <cell r="V559">
            <v>-1.42</v>
          </cell>
          <cell r="W559">
            <v>83.9</v>
          </cell>
          <cell r="X559">
            <v>-7.8</v>
          </cell>
          <cell r="Y559">
            <v>96.4</v>
          </cell>
          <cell r="Z559">
            <v>-7.9</v>
          </cell>
          <cell r="AA559">
            <v>172.1</v>
          </cell>
          <cell r="AB559">
            <v>7.8</v>
          </cell>
          <cell r="AC559">
            <v>1.8</v>
          </cell>
          <cell r="AD559">
            <v>19.7</v>
          </cell>
        </row>
        <row r="560">
          <cell r="B560" t="str">
            <v>小売業</v>
          </cell>
          <cell r="C560">
            <v>99</v>
          </cell>
          <cell r="D560">
            <v>15.7</v>
          </cell>
          <cell r="E560">
            <v>108.2</v>
          </cell>
          <cell r="F560">
            <v>12.9</v>
          </cell>
          <cell r="G560">
            <v>108</v>
          </cell>
          <cell r="H560">
            <v>11.3</v>
          </cell>
          <cell r="I560">
            <v>97.7</v>
          </cell>
          <cell r="J560">
            <v>8.1</v>
          </cell>
          <cell r="K560">
            <v>97</v>
          </cell>
          <cell r="L560">
            <v>7.1</v>
          </cell>
          <cell r="M560">
            <v>108.1</v>
          </cell>
          <cell r="N560">
            <v>23</v>
          </cell>
          <cell r="O560">
            <v>75.8</v>
          </cell>
          <cell r="P560">
            <v>-12.3</v>
          </cell>
          <cell r="Q560" t="str">
            <v>-</v>
          </cell>
          <cell r="R560" t="str">
            <v>-</v>
          </cell>
          <cell r="S560">
            <v>1.19</v>
          </cell>
          <cell r="T560">
            <v>-1.96</v>
          </cell>
          <cell r="U560">
            <v>1.0900000000000001</v>
          </cell>
          <cell r="V560">
            <v>-2.2799999999999998</v>
          </cell>
          <cell r="W560">
            <v>92.9</v>
          </cell>
          <cell r="X560">
            <v>11.9</v>
          </cell>
          <cell r="Y560">
            <v>101.5</v>
          </cell>
          <cell r="Z560">
            <v>9.3000000000000007</v>
          </cell>
          <cell r="AA560">
            <v>111.4</v>
          </cell>
          <cell r="AB560">
            <v>37.700000000000003</v>
          </cell>
          <cell r="AC560">
            <v>27.9</v>
          </cell>
          <cell r="AD560">
            <v>318.2</v>
          </cell>
        </row>
        <row r="561">
          <cell r="B561" t="str">
            <v>宿泊業</v>
          </cell>
          <cell r="C561">
            <v>104.8</v>
          </cell>
          <cell r="D561">
            <v>-15</v>
          </cell>
          <cell r="E561">
            <v>112.6</v>
          </cell>
          <cell r="F561">
            <v>3.8</v>
          </cell>
          <cell r="G561">
            <v>115.7</v>
          </cell>
          <cell r="H561">
            <v>3.3</v>
          </cell>
          <cell r="I561">
            <v>102</v>
          </cell>
          <cell r="J561">
            <v>0.5</v>
          </cell>
          <cell r="K561">
            <v>100.2</v>
          </cell>
          <cell r="L561">
            <v>-1.6</v>
          </cell>
          <cell r="M561">
            <v>139.69999999999999</v>
          </cell>
          <cell r="N561">
            <v>47.8</v>
          </cell>
          <cell r="O561">
            <v>64.900000000000006</v>
          </cell>
          <cell r="P561">
            <v>-20.2</v>
          </cell>
          <cell r="Q561" t="str">
            <v>-</v>
          </cell>
          <cell r="R561" t="str">
            <v>-</v>
          </cell>
          <cell r="S561">
            <v>2.92</v>
          </cell>
          <cell r="T561">
            <v>2.29</v>
          </cell>
          <cell r="U561">
            <v>1.95</v>
          </cell>
          <cell r="V561">
            <v>1.95</v>
          </cell>
          <cell r="W561">
            <v>98.3</v>
          </cell>
          <cell r="X561">
            <v>-17.8</v>
          </cell>
          <cell r="Y561">
            <v>105.6</v>
          </cell>
          <cell r="Z561">
            <v>0.4</v>
          </cell>
          <cell r="AA561">
            <v>54.9</v>
          </cell>
          <cell r="AB561">
            <v>19.5</v>
          </cell>
          <cell r="AC561">
            <v>0</v>
          </cell>
          <cell r="AD561">
            <v>-100</v>
          </cell>
        </row>
        <row r="562">
          <cell r="B562" t="str">
            <v>Ｍ一括分</v>
          </cell>
          <cell r="C562">
            <v>74.099999999999994</v>
          </cell>
          <cell r="D562">
            <v>-6.7</v>
          </cell>
          <cell r="E562">
            <v>77.900000000000006</v>
          </cell>
          <cell r="F562">
            <v>-6.7</v>
          </cell>
          <cell r="G562">
            <v>82.5</v>
          </cell>
          <cell r="H562">
            <v>-7.3</v>
          </cell>
          <cell r="I562">
            <v>89</v>
          </cell>
          <cell r="J562">
            <v>-14.8</v>
          </cell>
          <cell r="K562">
            <v>89.1</v>
          </cell>
          <cell r="L562">
            <v>-21.6</v>
          </cell>
          <cell r="M562">
            <v>87.8</v>
          </cell>
          <cell r="N562">
            <v>984</v>
          </cell>
          <cell r="O562">
            <v>86.3</v>
          </cell>
          <cell r="P562">
            <v>-33.700000000000003</v>
          </cell>
          <cell r="Q562" t="str">
            <v>-</v>
          </cell>
          <cell r="R562" t="str">
            <v>-</v>
          </cell>
          <cell r="S562">
            <v>0</v>
          </cell>
          <cell r="T562">
            <v>0.03</v>
          </cell>
          <cell r="U562">
            <v>0.03</v>
          </cell>
          <cell r="V562">
            <v>0.03</v>
          </cell>
          <cell r="W562">
            <v>69.5</v>
          </cell>
          <cell r="X562">
            <v>-9.6999999999999993</v>
          </cell>
          <cell r="Y562">
            <v>73.099999999999994</v>
          </cell>
          <cell r="Z562">
            <v>-9.8000000000000007</v>
          </cell>
          <cell r="AA562">
            <v>24.5</v>
          </cell>
          <cell r="AB562">
            <v>32.799999999999997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83.1</v>
          </cell>
          <cell r="D563">
            <v>3.1</v>
          </cell>
          <cell r="E563">
            <v>100.5</v>
          </cell>
          <cell r="F563">
            <v>3.1</v>
          </cell>
          <cell r="G563">
            <v>98.5</v>
          </cell>
          <cell r="H563">
            <v>5.6</v>
          </cell>
          <cell r="I563">
            <v>97.7</v>
          </cell>
          <cell r="J563">
            <v>-1</v>
          </cell>
          <cell r="K563">
            <v>97.3</v>
          </cell>
          <cell r="L563">
            <v>-0.3</v>
          </cell>
          <cell r="M563">
            <v>107.7</v>
          </cell>
          <cell r="N563">
            <v>-18.8</v>
          </cell>
          <cell r="O563">
            <v>84.4</v>
          </cell>
          <cell r="P563">
            <v>5.5</v>
          </cell>
          <cell r="Q563" t="str">
            <v>-</v>
          </cell>
          <cell r="R563" t="str">
            <v>-</v>
          </cell>
          <cell r="S563">
            <v>0.96</v>
          </cell>
          <cell r="T563">
            <v>0.24</v>
          </cell>
          <cell r="U563">
            <v>1.08</v>
          </cell>
          <cell r="V563">
            <v>7.0000000000000007E-2</v>
          </cell>
          <cell r="W563">
            <v>78</v>
          </cell>
          <cell r="X563">
            <v>-0.3</v>
          </cell>
          <cell r="Y563">
            <v>94.3</v>
          </cell>
          <cell r="Z563">
            <v>-0.3</v>
          </cell>
          <cell r="AA563">
            <v>159.30000000000001</v>
          </cell>
          <cell r="AB563">
            <v>-28.6</v>
          </cell>
          <cell r="AC563">
            <v>0</v>
          </cell>
          <cell r="AD563">
            <v>-75.400000000000006</v>
          </cell>
        </row>
        <row r="564">
          <cell r="B564" t="str">
            <v>Ｐ一括分</v>
          </cell>
          <cell r="C564">
            <v>84.3</v>
          </cell>
          <cell r="D564">
            <v>-6.6</v>
          </cell>
          <cell r="E564">
            <v>102.4</v>
          </cell>
          <cell r="F564">
            <v>-6.9</v>
          </cell>
          <cell r="G564">
            <v>103.1</v>
          </cell>
          <cell r="H564">
            <v>-6.7</v>
          </cell>
          <cell r="I564">
            <v>99</v>
          </cell>
          <cell r="J564">
            <v>3</v>
          </cell>
          <cell r="K564">
            <v>98.1</v>
          </cell>
          <cell r="L564">
            <v>2</v>
          </cell>
          <cell r="M564">
            <v>122</v>
          </cell>
          <cell r="N564">
            <v>32.6</v>
          </cell>
          <cell r="O564">
            <v>108.6</v>
          </cell>
          <cell r="P564">
            <v>-4.5</v>
          </cell>
          <cell r="Q564" t="str">
            <v>-</v>
          </cell>
          <cell r="R564" t="str">
            <v>-</v>
          </cell>
          <cell r="S564">
            <v>1.31</v>
          </cell>
          <cell r="T564">
            <v>0.56999999999999995</v>
          </cell>
          <cell r="U564">
            <v>4.74</v>
          </cell>
          <cell r="V564">
            <v>2.11</v>
          </cell>
          <cell r="W564">
            <v>79.099999999999994</v>
          </cell>
          <cell r="X564">
            <v>-9.6999999999999993</v>
          </cell>
          <cell r="Y564">
            <v>96.1</v>
          </cell>
          <cell r="Z564">
            <v>-9.9</v>
          </cell>
          <cell r="AA564">
            <v>87.3</v>
          </cell>
          <cell r="AB564">
            <v>-10.7</v>
          </cell>
          <cell r="AC564">
            <v>1.8</v>
          </cell>
          <cell r="AD564">
            <v>190.4</v>
          </cell>
        </row>
        <row r="565">
          <cell r="B565" t="str">
            <v>職業紹介・派遣業</v>
          </cell>
          <cell r="C565">
            <v>104.4</v>
          </cell>
          <cell r="D565">
            <v>7.1</v>
          </cell>
          <cell r="E565">
            <v>106.6</v>
          </cell>
          <cell r="F565">
            <v>7.2</v>
          </cell>
          <cell r="G565">
            <v>105.5</v>
          </cell>
          <cell r="H565">
            <v>4.8</v>
          </cell>
          <cell r="I565">
            <v>113</v>
          </cell>
          <cell r="J565">
            <v>11</v>
          </cell>
          <cell r="K565">
            <v>112.8</v>
          </cell>
          <cell r="L565">
            <v>9</v>
          </cell>
          <cell r="M565">
            <v>115.7</v>
          </cell>
          <cell r="N565">
            <v>55.9</v>
          </cell>
          <cell r="O565">
            <v>117.3</v>
          </cell>
          <cell r="P565">
            <v>-10.3</v>
          </cell>
          <cell r="Q565" t="str">
            <v>-</v>
          </cell>
          <cell r="R565" t="str">
            <v>-</v>
          </cell>
          <cell r="S565">
            <v>5.36</v>
          </cell>
          <cell r="T565">
            <v>-1.62</v>
          </cell>
          <cell r="U565">
            <v>5.84</v>
          </cell>
          <cell r="V565">
            <v>-3.44</v>
          </cell>
          <cell r="W565">
            <v>97.9</v>
          </cell>
          <cell r="X565">
            <v>3.5</v>
          </cell>
          <cell r="Y565">
            <v>100</v>
          </cell>
          <cell r="Z565">
            <v>3.7</v>
          </cell>
          <cell r="AA565">
            <v>118.1</v>
          </cell>
          <cell r="AB565">
            <v>37.4</v>
          </cell>
          <cell r="AC565">
            <v>27.3</v>
          </cell>
          <cell r="AD565">
            <v>-15.9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84.8</v>
          </cell>
          <cell r="D567">
            <v>12.2</v>
          </cell>
          <cell r="E567">
            <v>99</v>
          </cell>
          <cell r="F567">
            <v>14.7</v>
          </cell>
          <cell r="G567">
            <v>101.1</v>
          </cell>
          <cell r="H567">
            <v>12.8</v>
          </cell>
          <cell r="I567">
            <v>100</v>
          </cell>
          <cell r="J567">
            <v>4.7</v>
          </cell>
          <cell r="K567">
            <v>100.7</v>
          </cell>
          <cell r="L567">
            <v>3</v>
          </cell>
          <cell r="M567">
            <v>90.8</v>
          </cell>
          <cell r="N567">
            <v>34.5</v>
          </cell>
          <cell r="O567">
            <v>87.8</v>
          </cell>
          <cell r="P567">
            <v>-9.1</v>
          </cell>
          <cell r="Q567" t="str">
            <v>-</v>
          </cell>
          <cell r="R567" t="str">
            <v>-</v>
          </cell>
          <cell r="S567">
            <v>1.63</v>
          </cell>
          <cell r="T567">
            <v>0.05</v>
          </cell>
          <cell r="U567">
            <v>1.86</v>
          </cell>
          <cell r="V567">
            <v>0.12</v>
          </cell>
          <cell r="W567">
            <v>79.5</v>
          </cell>
          <cell r="X567">
            <v>8.5</v>
          </cell>
          <cell r="Y567">
            <v>92.9</v>
          </cell>
          <cell r="Z567">
            <v>11</v>
          </cell>
          <cell r="AA567">
            <v>77.3</v>
          </cell>
          <cell r="AB567">
            <v>46.9</v>
          </cell>
          <cell r="AC567">
            <v>0.7</v>
          </cell>
          <cell r="AD567">
            <v>-94.5</v>
          </cell>
        </row>
        <row r="568">
          <cell r="B568" t="str">
            <v>特掲産業１</v>
          </cell>
          <cell r="C568" t="str">
            <v>-</v>
          </cell>
          <cell r="D568" t="str">
            <v>-</v>
          </cell>
          <cell r="E568" t="str">
            <v>-</v>
          </cell>
          <cell r="F568" t="str">
            <v>-</v>
          </cell>
          <cell r="G568" t="str">
            <v>-</v>
          </cell>
          <cell r="H568" t="str">
            <v>-</v>
          </cell>
          <cell r="I568" t="str">
            <v>-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>-</v>
          </cell>
          <cell r="S568" t="str">
            <v>-</v>
          </cell>
          <cell r="T568" t="str">
            <v>-</v>
          </cell>
          <cell r="U568" t="str">
            <v>-</v>
          </cell>
          <cell r="V568" t="str">
            <v>-</v>
          </cell>
          <cell r="W568" t="str">
            <v>-</v>
          </cell>
          <cell r="X568" t="str">
            <v>-</v>
          </cell>
          <cell r="Y568" t="str">
            <v>-</v>
          </cell>
          <cell r="Z568" t="str">
            <v>-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</row>
        <row r="569">
          <cell r="B569" t="str">
            <v>特掲産業２</v>
          </cell>
          <cell r="C569">
            <v>93.1</v>
          </cell>
          <cell r="D569">
            <v>9.6999999999999993</v>
          </cell>
          <cell r="E569">
            <v>114</v>
          </cell>
          <cell r="F569">
            <v>9.6</v>
          </cell>
          <cell r="G569">
            <v>132.1</v>
          </cell>
          <cell r="H569">
            <v>2.6</v>
          </cell>
          <cell r="I569">
            <v>94</v>
          </cell>
          <cell r="J569">
            <v>12.3</v>
          </cell>
          <cell r="K569">
            <v>97.6</v>
          </cell>
          <cell r="L569">
            <v>2.2999999999999998</v>
          </cell>
          <cell r="M569">
            <v>69.599999999999994</v>
          </cell>
          <cell r="N569">
            <v>1446.7</v>
          </cell>
          <cell r="O569">
            <v>81</v>
          </cell>
          <cell r="P569">
            <v>-23.9</v>
          </cell>
          <cell r="Q569" t="str">
            <v>-</v>
          </cell>
          <cell r="R569" t="str">
            <v>-</v>
          </cell>
          <cell r="S569">
            <v>7.0000000000000007E-2</v>
          </cell>
          <cell r="T569">
            <v>7.0000000000000007E-2</v>
          </cell>
          <cell r="U569">
            <v>4.05</v>
          </cell>
          <cell r="V569">
            <v>3.41</v>
          </cell>
          <cell r="W569">
            <v>87.3</v>
          </cell>
          <cell r="X569">
            <v>6.1</v>
          </cell>
          <cell r="Y569">
            <v>106.9</v>
          </cell>
          <cell r="Z569">
            <v>5.9</v>
          </cell>
          <cell r="AA569">
            <v>40.200000000000003</v>
          </cell>
          <cell r="AB569">
            <v>1149.0999999999999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97.6</v>
          </cell>
          <cell r="D582">
            <v>-6.1</v>
          </cell>
          <cell r="E582">
            <v>100.6</v>
          </cell>
          <cell r="F582">
            <v>-6.1</v>
          </cell>
          <cell r="G582">
            <v>99.9</v>
          </cell>
          <cell r="H582">
            <v>-5.3</v>
          </cell>
          <cell r="I582">
            <v>95.6</v>
          </cell>
          <cell r="J582">
            <v>-6.2</v>
          </cell>
          <cell r="K582">
            <v>95.5</v>
          </cell>
          <cell r="L582">
            <v>-5.3</v>
          </cell>
          <cell r="M582">
            <v>100</v>
          </cell>
          <cell r="N582">
            <v>-37</v>
          </cell>
          <cell r="O582">
            <v>108.4</v>
          </cell>
          <cell r="P582">
            <v>12.9</v>
          </cell>
          <cell r="Q582" t="str">
            <v>-</v>
          </cell>
          <cell r="R582" t="str">
            <v>-</v>
          </cell>
          <cell r="S582">
            <v>2.57</v>
          </cell>
          <cell r="T582">
            <v>-0.73</v>
          </cell>
          <cell r="U582">
            <v>3.91</v>
          </cell>
          <cell r="V582">
            <v>0.6</v>
          </cell>
          <cell r="W582">
            <v>91.6</v>
          </cell>
          <cell r="X582">
            <v>-9.1</v>
          </cell>
          <cell r="Y582">
            <v>94.4</v>
          </cell>
          <cell r="Z582">
            <v>-9.1</v>
          </cell>
          <cell r="AA582">
            <v>131.6</v>
          </cell>
          <cell r="AB582">
            <v>-30.6</v>
          </cell>
          <cell r="AC582">
            <v>8</v>
          </cell>
          <cell r="AD582">
            <v>54.8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146.5</v>
          </cell>
          <cell r="D584">
            <v>13.9</v>
          </cell>
          <cell r="E584">
            <v>148.30000000000001</v>
          </cell>
          <cell r="F584">
            <v>13.9</v>
          </cell>
          <cell r="G584">
            <v>147.4</v>
          </cell>
          <cell r="H584">
            <v>14.4</v>
          </cell>
          <cell r="I584">
            <v>134</v>
          </cell>
          <cell r="J584">
            <v>13.1</v>
          </cell>
          <cell r="K584">
            <v>130.69999999999999</v>
          </cell>
          <cell r="L584">
            <v>11.2</v>
          </cell>
          <cell r="M584">
            <v>1033.3</v>
          </cell>
          <cell r="N584">
            <v>181.8</v>
          </cell>
          <cell r="O584">
            <v>58.2</v>
          </cell>
          <cell r="P584">
            <v>22.5</v>
          </cell>
          <cell r="Q584" t="str">
            <v>-</v>
          </cell>
          <cell r="R584" t="str">
            <v>-</v>
          </cell>
          <cell r="S584">
            <v>0.73</v>
          </cell>
          <cell r="T584">
            <v>-4.9800000000000004</v>
          </cell>
          <cell r="U584">
            <v>0.73</v>
          </cell>
          <cell r="V584">
            <v>0.73</v>
          </cell>
          <cell r="W584">
            <v>137.4</v>
          </cell>
          <cell r="X584">
            <v>10.199999999999999</v>
          </cell>
          <cell r="Y584">
            <v>139.1</v>
          </cell>
          <cell r="Z584">
            <v>10.1</v>
          </cell>
          <cell r="AA584">
            <v>280.89999999999998</v>
          </cell>
          <cell r="AB584">
            <v>-14.5</v>
          </cell>
          <cell r="AC584">
            <v>0</v>
          </cell>
          <cell r="AD584">
            <v>-100</v>
          </cell>
        </row>
        <row r="585">
          <cell r="B585" t="str">
            <v>製造業</v>
          </cell>
          <cell r="C585">
            <v>99.5</v>
          </cell>
          <cell r="D585">
            <v>-11.7</v>
          </cell>
          <cell r="E585">
            <v>103.5</v>
          </cell>
          <cell r="F585">
            <v>-11.8</v>
          </cell>
          <cell r="G585">
            <v>105.5</v>
          </cell>
          <cell r="H585">
            <v>-10.3</v>
          </cell>
          <cell r="I585">
            <v>100.1</v>
          </cell>
          <cell r="J585">
            <v>-8</v>
          </cell>
          <cell r="K585">
            <v>101.9</v>
          </cell>
          <cell r="L585">
            <v>-6.7</v>
          </cell>
          <cell r="M585">
            <v>41.2</v>
          </cell>
          <cell r="N585">
            <v>-56.2</v>
          </cell>
          <cell r="O585">
            <v>106.8</v>
          </cell>
          <cell r="P585">
            <v>23.6</v>
          </cell>
          <cell r="Q585" t="str">
            <v>-</v>
          </cell>
          <cell r="R585" t="str">
            <v>-</v>
          </cell>
          <cell r="S585">
            <v>2.0699999999999998</v>
          </cell>
          <cell r="T585">
            <v>-1.2</v>
          </cell>
          <cell r="U585">
            <v>1.02</v>
          </cell>
          <cell r="V585">
            <v>-1.78</v>
          </cell>
          <cell r="W585">
            <v>93.3</v>
          </cell>
          <cell r="X585">
            <v>-14.6</v>
          </cell>
          <cell r="Y585">
            <v>97.1</v>
          </cell>
          <cell r="Z585">
            <v>-14.7</v>
          </cell>
          <cell r="AA585">
            <v>18.8</v>
          </cell>
          <cell r="AB585">
            <v>-82.2</v>
          </cell>
          <cell r="AC585">
            <v>0.2</v>
          </cell>
          <cell r="AD585">
            <v>-82.6</v>
          </cell>
        </row>
        <row r="586">
          <cell r="B586" t="str">
            <v>電気・ガス・熱供給・水道業</v>
          </cell>
          <cell r="C586">
            <v>75.3</v>
          </cell>
          <cell r="D586">
            <v>-14.5</v>
          </cell>
          <cell r="E586">
            <v>83.2</v>
          </cell>
          <cell r="F586">
            <v>-14.5</v>
          </cell>
          <cell r="G586">
            <v>83.5</v>
          </cell>
          <cell r="H586">
            <v>-14</v>
          </cell>
          <cell r="I586">
            <v>92.7</v>
          </cell>
          <cell r="J586">
            <v>-1.8</v>
          </cell>
          <cell r="K586">
            <v>93</v>
          </cell>
          <cell r="L586">
            <v>-1.4</v>
          </cell>
          <cell r="M586">
            <v>0</v>
          </cell>
          <cell r="N586">
            <v>-100</v>
          </cell>
          <cell r="O586">
            <v>166.3</v>
          </cell>
          <cell r="P586">
            <v>-27.2</v>
          </cell>
          <cell r="Q586" t="str">
            <v>-</v>
          </cell>
          <cell r="R586" t="str">
            <v>-</v>
          </cell>
          <cell r="S586">
            <v>1.27</v>
          </cell>
          <cell r="T586">
            <v>-5.01</v>
          </cell>
          <cell r="U586">
            <v>1.27</v>
          </cell>
          <cell r="V586">
            <v>-0.18</v>
          </cell>
          <cell r="W586">
            <v>70.599999999999994</v>
          </cell>
          <cell r="X586">
            <v>-17.399999999999999</v>
          </cell>
          <cell r="Y586">
            <v>78</v>
          </cell>
          <cell r="Z586">
            <v>-17.399999999999999</v>
          </cell>
          <cell r="AA586">
            <v>0</v>
          </cell>
          <cell r="AB586">
            <v>-100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79.400000000000006</v>
          </cell>
          <cell r="D587">
            <v>-18.3</v>
          </cell>
          <cell r="E587">
            <v>81.2</v>
          </cell>
          <cell r="F587">
            <v>-17.600000000000001</v>
          </cell>
          <cell r="G587">
            <v>80.8</v>
          </cell>
          <cell r="H587">
            <v>-10.5</v>
          </cell>
          <cell r="I587">
            <v>82.6</v>
          </cell>
          <cell r="J587">
            <v>-5.3</v>
          </cell>
          <cell r="K587">
            <v>83.2</v>
          </cell>
          <cell r="L587">
            <v>1.8</v>
          </cell>
          <cell r="M587">
            <v>38.5</v>
          </cell>
          <cell r="N587">
            <v>-92.1</v>
          </cell>
          <cell r="O587">
            <v>19.5</v>
          </cell>
          <cell r="P587">
            <v>40.299999999999997</v>
          </cell>
          <cell r="Q587" t="str">
            <v>-</v>
          </cell>
          <cell r="R587" t="str">
            <v>-</v>
          </cell>
          <cell r="S587">
            <v>0</v>
          </cell>
          <cell r="T587">
            <v>-7.14</v>
          </cell>
          <cell r="U587">
            <v>0.84</v>
          </cell>
          <cell r="V587">
            <v>-13.45</v>
          </cell>
          <cell r="W587">
            <v>74.5</v>
          </cell>
          <cell r="X587">
            <v>-21</v>
          </cell>
          <cell r="Y587">
            <v>76.2</v>
          </cell>
          <cell r="Z587">
            <v>-20.2</v>
          </cell>
          <cell r="AA587">
            <v>99.7</v>
          </cell>
          <cell r="AB587">
            <v>-78.2</v>
          </cell>
          <cell r="AC587">
            <v>6.3</v>
          </cell>
          <cell r="AD587">
            <v>-66.5</v>
          </cell>
        </row>
        <row r="588">
          <cell r="B588" t="str">
            <v>運輸業，郵便業</v>
          </cell>
          <cell r="C588">
            <v>91.5</v>
          </cell>
          <cell r="D588">
            <v>-13.7</v>
          </cell>
          <cell r="E588">
            <v>94</v>
          </cell>
          <cell r="F588">
            <v>-13.4</v>
          </cell>
          <cell r="G588">
            <v>101.3</v>
          </cell>
          <cell r="H588">
            <v>-11.3</v>
          </cell>
          <cell r="I588">
            <v>68.900000000000006</v>
          </cell>
          <cell r="J588">
            <v>-33.6</v>
          </cell>
          <cell r="K588">
            <v>72.3</v>
          </cell>
          <cell r="L588">
            <v>-31.8</v>
          </cell>
          <cell r="M588">
            <v>0</v>
          </cell>
          <cell r="N588">
            <v>-100</v>
          </cell>
          <cell r="O588">
            <v>54.4</v>
          </cell>
          <cell r="P588">
            <v>-2.7</v>
          </cell>
          <cell r="Q588" t="str">
            <v>-</v>
          </cell>
          <cell r="R588" t="str">
            <v>-</v>
          </cell>
          <cell r="S588">
            <v>0</v>
          </cell>
          <cell r="T588">
            <v>-2.4</v>
          </cell>
          <cell r="U588">
            <v>2.76</v>
          </cell>
          <cell r="V588">
            <v>2.76</v>
          </cell>
          <cell r="W588">
            <v>85.8</v>
          </cell>
          <cell r="X588">
            <v>-16.5</v>
          </cell>
          <cell r="Y588">
            <v>88.2</v>
          </cell>
          <cell r="Z588">
            <v>-16.2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101.7</v>
          </cell>
          <cell r="D589">
            <v>-5.7</v>
          </cell>
          <cell r="E589">
            <v>103.1</v>
          </cell>
          <cell r="F589">
            <v>-5.9</v>
          </cell>
          <cell r="G589">
            <v>102.5</v>
          </cell>
          <cell r="H589">
            <v>-5.0999999999999996</v>
          </cell>
          <cell r="I589">
            <v>90.9</v>
          </cell>
          <cell r="J589">
            <v>-6.1</v>
          </cell>
          <cell r="K589">
            <v>89.7</v>
          </cell>
          <cell r="L589">
            <v>-5.8</v>
          </cell>
          <cell r="M589">
            <v>166.7</v>
          </cell>
          <cell r="N589">
            <v>-16.7</v>
          </cell>
          <cell r="O589">
            <v>133</v>
          </cell>
          <cell r="P589">
            <v>21.2</v>
          </cell>
          <cell r="Q589" t="str">
            <v>-</v>
          </cell>
          <cell r="R589" t="str">
            <v>-</v>
          </cell>
          <cell r="S589">
            <v>1.36</v>
          </cell>
          <cell r="T589">
            <v>-0.22</v>
          </cell>
          <cell r="U589">
            <v>5.0599999999999996</v>
          </cell>
          <cell r="V589">
            <v>3.36</v>
          </cell>
          <cell r="W589">
            <v>95.4</v>
          </cell>
          <cell r="X589">
            <v>-8.8000000000000007</v>
          </cell>
          <cell r="Y589">
            <v>96.7</v>
          </cell>
          <cell r="Z589">
            <v>-9</v>
          </cell>
          <cell r="AA589">
            <v>149.5</v>
          </cell>
          <cell r="AB589">
            <v>-35.4</v>
          </cell>
          <cell r="AC589">
            <v>17.100000000000001</v>
          </cell>
          <cell r="AD589">
            <v>983.3</v>
          </cell>
        </row>
        <row r="590">
          <cell r="B590" t="str">
            <v>金融業，保険業</v>
          </cell>
          <cell r="C590">
            <v>100.8</v>
          </cell>
          <cell r="D590">
            <v>8.1999999999999993</v>
          </cell>
          <cell r="E590">
            <v>102.6</v>
          </cell>
          <cell r="F590">
            <v>8</v>
          </cell>
          <cell r="G590">
            <v>104</v>
          </cell>
          <cell r="H590">
            <v>10.4</v>
          </cell>
          <cell r="I590">
            <v>102.7</v>
          </cell>
          <cell r="J590">
            <v>21</v>
          </cell>
          <cell r="K590">
            <v>104.1</v>
          </cell>
          <cell r="L590">
            <v>23.6</v>
          </cell>
          <cell r="M590">
            <v>13.6</v>
          </cell>
          <cell r="N590">
            <v>-86.4</v>
          </cell>
          <cell r="O590">
            <v>254.5</v>
          </cell>
          <cell r="P590">
            <v>7.1</v>
          </cell>
          <cell r="Q590" t="str">
            <v>-</v>
          </cell>
          <cell r="R590" t="str">
            <v>-</v>
          </cell>
          <cell r="S590">
            <v>3.29</v>
          </cell>
          <cell r="T590">
            <v>3.29</v>
          </cell>
          <cell r="U590">
            <v>0</v>
          </cell>
          <cell r="V590">
            <v>0</v>
          </cell>
          <cell r="W590">
            <v>94.6</v>
          </cell>
          <cell r="X590">
            <v>4.5999999999999996</v>
          </cell>
          <cell r="Y590">
            <v>96.2</v>
          </cell>
          <cell r="Z590">
            <v>4.5</v>
          </cell>
          <cell r="AA590">
            <v>5.7</v>
          </cell>
          <cell r="AB590">
            <v>-96.1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110.7</v>
          </cell>
          <cell r="D591">
            <v>-24.7</v>
          </cell>
          <cell r="E591">
            <v>111</v>
          </cell>
          <cell r="F591">
            <v>-24.7</v>
          </cell>
          <cell r="G591">
            <v>111.8</v>
          </cell>
          <cell r="H591">
            <v>-15.9</v>
          </cell>
          <cell r="I591">
            <v>86</v>
          </cell>
          <cell r="J591">
            <v>-36.4</v>
          </cell>
          <cell r="K591">
            <v>86.7</v>
          </cell>
          <cell r="L591">
            <v>-28.3</v>
          </cell>
          <cell r="M591">
            <v>46.2</v>
          </cell>
          <cell r="N591">
            <v>-95.4</v>
          </cell>
          <cell r="O591">
            <v>92.4</v>
          </cell>
          <cell r="P591">
            <v>11.2</v>
          </cell>
          <cell r="Q591" t="str">
            <v>-</v>
          </cell>
          <cell r="R591" t="str">
            <v>-</v>
          </cell>
          <cell r="S591">
            <v>1.1000000000000001</v>
          </cell>
          <cell r="T591">
            <v>-6.44</v>
          </cell>
          <cell r="U591">
            <v>5.54</v>
          </cell>
          <cell r="V591">
            <v>-6.98</v>
          </cell>
          <cell r="W591">
            <v>103.8</v>
          </cell>
          <cell r="X591">
            <v>-27.2</v>
          </cell>
          <cell r="Y591">
            <v>104.1</v>
          </cell>
          <cell r="Z591">
            <v>-27.2</v>
          </cell>
          <cell r="AA591">
            <v>83.6</v>
          </cell>
          <cell r="AB591">
            <v>-86.5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100.7</v>
          </cell>
          <cell r="D592">
            <v>0.7</v>
          </cell>
          <cell r="E592">
            <v>92.6</v>
          </cell>
          <cell r="F592">
            <v>-13.1</v>
          </cell>
          <cell r="G592">
            <v>94.7</v>
          </cell>
          <cell r="H592">
            <v>-12.2</v>
          </cell>
          <cell r="I592">
            <v>86.1</v>
          </cell>
          <cell r="J592">
            <v>-9.9</v>
          </cell>
          <cell r="K592">
            <v>85.8</v>
          </cell>
          <cell r="L592">
            <v>-9.6</v>
          </cell>
          <cell r="M592">
            <v>100</v>
          </cell>
          <cell r="N592">
            <v>-19.399999999999999</v>
          </cell>
          <cell r="O592">
            <v>71.599999999999994</v>
          </cell>
          <cell r="P592">
            <v>-31.7</v>
          </cell>
          <cell r="Q592" t="str">
            <v>-</v>
          </cell>
          <cell r="R592" t="str">
            <v>-</v>
          </cell>
          <cell r="S592">
            <v>0.21</v>
          </cell>
          <cell r="T592">
            <v>-4.5999999999999996</v>
          </cell>
          <cell r="U592">
            <v>6.06</v>
          </cell>
          <cell r="V592">
            <v>-6.79</v>
          </cell>
          <cell r="W592">
            <v>94.5</v>
          </cell>
          <cell r="X592">
            <v>-2.6</v>
          </cell>
          <cell r="Y592">
            <v>86.9</v>
          </cell>
          <cell r="Z592">
            <v>-15.9</v>
          </cell>
          <cell r="AA592">
            <v>0.2</v>
          </cell>
          <cell r="AB592">
            <v>-99.6</v>
          </cell>
          <cell r="AC592">
            <v>93.4</v>
          </cell>
          <cell r="AD592">
            <v>36257.1</v>
          </cell>
        </row>
        <row r="593">
          <cell r="B593" t="str">
            <v>宿泊業，飲食サービス業</v>
          </cell>
          <cell r="C593">
            <v>89.7</v>
          </cell>
          <cell r="D593">
            <v>-18.5</v>
          </cell>
          <cell r="E593">
            <v>90.3</v>
          </cell>
          <cell r="F593">
            <v>-18.399999999999999</v>
          </cell>
          <cell r="G593">
            <v>85.7</v>
          </cell>
          <cell r="H593">
            <v>-22.8</v>
          </cell>
          <cell r="I593">
            <v>89.2</v>
          </cell>
          <cell r="J593">
            <v>-17.3</v>
          </cell>
          <cell r="K593">
            <v>88.8</v>
          </cell>
          <cell r="L593">
            <v>-15.8</v>
          </cell>
          <cell r="M593">
            <v>107.1</v>
          </cell>
          <cell r="N593">
            <v>-51.6</v>
          </cell>
          <cell r="O593">
            <v>124.2</v>
          </cell>
          <cell r="P593">
            <v>30.1</v>
          </cell>
          <cell r="Q593" t="str">
            <v>-</v>
          </cell>
          <cell r="R593" t="str">
            <v>-</v>
          </cell>
          <cell r="S593">
            <v>4.8600000000000003</v>
          </cell>
          <cell r="T593">
            <v>-3.23</v>
          </cell>
          <cell r="U593">
            <v>4.93</v>
          </cell>
          <cell r="V593">
            <v>1.99</v>
          </cell>
          <cell r="W593">
            <v>84.1</v>
          </cell>
          <cell r="X593">
            <v>-21.3</v>
          </cell>
          <cell r="Y593">
            <v>84.7</v>
          </cell>
          <cell r="Z593">
            <v>-21.1</v>
          </cell>
          <cell r="AA593">
            <v>324.89999999999998</v>
          </cell>
          <cell r="AB593">
            <v>247.4</v>
          </cell>
          <cell r="AC593">
            <v>0</v>
          </cell>
          <cell r="AD593">
            <v>-100</v>
          </cell>
        </row>
        <row r="594">
          <cell r="B594" t="str">
            <v>生活関連サービス業，娯楽業</v>
          </cell>
          <cell r="C594">
            <v>102</v>
          </cell>
          <cell r="D594">
            <v>5</v>
          </cell>
          <cell r="E594">
            <v>102.3</v>
          </cell>
          <cell r="F594">
            <v>6.7</v>
          </cell>
          <cell r="G594">
            <v>99.1</v>
          </cell>
          <cell r="H594">
            <v>3.7</v>
          </cell>
          <cell r="I594">
            <v>94.5</v>
          </cell>
          <cell r="J594">
            <v>-8.8000000000000007</v>
          </cell>
          <cell r="K594">
            <v>90.5</v>
          </cell>
          <cell r="L594">
            <v>-10</v>
          </cell>
          <cell r="M594">
            <v>487.5</v>
          </cell>
          <cell r="N594">
            <v>25.8</v>
          </cell>
          <cell r="O594">
            <v>44.1</v>
          </cell>
          <cell r="P594">
            <v>-31.6</v>
          </cell>
          <cell r="Q594" t="str">
            <v>-</v>
          </cell>
          <cell r="R594" t="str">
            <v>-</v>
          </cell>
          <cell r="S594">
            <v>0.26</v>
          </cell>
          <cell r="T594">
            <v>-2.95</v>
          </cell>
          <cell r="U594">
            <v>6.98</v>
          </cell>
          <cell r="V594">
            <v>-2.46</v>
          </cell>
          <cell r="W594">
            <v>95.7</v>
          </cell>
          <cell r="X594">
            <v>1.6</v>
          </cell>
          <cell r="Y594">
            <v>96</v>
          </cell>
          <cell r="Z594">
            <v>3.2</v>
          </cell>
          <cell r="AA594">
            <v>194.9</v>
          </cell>
          <cell r="AB594">
            <v>88.4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146.30000000000001</v>
          </cell>
          <cell r="D595">
            <v>29</v>
          </cell>
          <cell r="E595">
            <v>150.9</v>
          </cell>
          <cell r="F595">
            <v>30.1</v>
          </cell>
          <cell r="G595">
            <v>151.4</v>
          </cell>
          <cell r="H595">
            <v>30.2</v>
          </cell>
          <cell r="I595">
            <v>148.9</v>
          </cell>
          <cell r="J595">
            <v>5.7</v>
          </cell>
          <cell r="K595">
            <v>149.4</v>
          </cell>
          <cell r="L595">
            <v>5.7</v>
          </cell>
          <cell r="M595">
            <v>50</v>
          </cell>
          <cell r="N595">
            <v>0</v>
          </cell>
          <cell r="O595">
            <v>97</v>
          </cell>
          <cell r="P595">
            <v>3.3</v>
          </cell>
          <cell r="Q595" t="str">
            <v>-</v>
          </cell>
          <cell r="R595" t="str">
            <v>-</v>
          </cell>
          <cell r="S595">
            <v>3.14</v>
          </cell>
          <cell r="T595">
            <v>-2.46</v>
          </cell>
          <cell r="U595">
            <v>0.33</v>
          </cell>
          <cell r="V595">
            <v>-7.75</v>
          </cell>
          <cell r="W595">
            <v>137.19999999999999</v>
          </cell>
          <cell r="X595">
            <v>24.7</v>
          </cell>
          <cell r="Y595">
            <v>141.6</v>
          </cell>
          <cell r="Z595">
            <v>25.9</v>
          </cell>
          <cell r="AA595">
            <v>54.9</v>
          </cell>
          <cell r="AB595">
            <v>-20</v>
          </cell>
          <cell r="AC595">
            <v>0</v>
          </cell>
          <cell r="AD595">
            <v>-100</v>
          </cell>
        </row>
        <row r="596">
          <cell r="B596" t="str">
            <v>医療，福祉</v>
          </cell>
          <cell r="C596">
            <v>94.1</v>
          </cell>
          <cell r="D596">
            <v>-0.1</v>
          </cell>
          <cell r="E596">
            <v>100.5</v>
          </cell>
          <cell r="F596">
            <v>0</v>
          </cell>
          <cell r="G596">
            <v>99.9</v>
          </cell>
          <cell r="H596">
            <v>4.2</v>
          </cell>
          <cell r="I596">
            <v>102.5</v>
          </cell>
          <cell r="J596">
            <v>3.6</v>
          </cell>
          <cell r="K596">
            <v>102.6</v>
          </cell>
          <cell r="L596">
            <v>4.4000000000000004</v>
          </cell>
          <cell r="M596">
            <v>84.6</v>
          </cell>
          <cell r="N596">
            <v>-35.299999999999997</v>
          </cell>
          <cell r="O596">
            <v>93</v>
          </cell>
          <cell r="P596">
            <v>2</v>
          </cell>
          <cell r="Q596" t="str">
            <v>-</v>
          </cell>
          <cell r="R596" t="str">
            <v>-</v>
          </cell>
          <cell r="S596">
            <v>1.74</v>
          </cell>
          <cell r="T596">
            <v>0.77</v>
          </cell>
          <cell r="U596">
            <v>1.65</v>
          </cell>
          <cell r="V596">
            <v>-1.07</v>
          </cell>
          <cell r="W596">
            <v>88.3</v>
          </cell>
          <cell r="X596">
            <v>-3.4</v>
          </cell>
          <cell r="Y596">
            <v>94.3</v>
          </cell>
          <cell r="Z596">
            <v>-3.3</v>
          </cell>
          <cell r="AA596">
            <v>133.19999999999999</v>
          </cell>
          <cell r="AB596">
            <v>-62</v>
          </cell>
          <cell r="AC596">
            <v>0</v>
          </cell>
          <cell r="AD596">
            <v>-100</v>
          </cell>
        </row>
        <row r="597">
          <cell r="B597" t="str">
            <v>複合サービス事業</v>
          </cell>
          <cell r="C597">
            <v>92.6</v>
          </cell>
          <cell r="D597">
            <v>-18.100000000000001</v>
          </cell>
          <cell r="E597">
            <v>98.9</v>
          </cell>
          <cell r="F597">
            <v>-18</v>
          </cell>
          <cell r="G597">
            <v>101.8</v>
          </cell>
          <cell r="H597">
            <v>-17.7</v>
          </cell>
          <cell r="I597">
            <v>105.6</v>
          </cell>
          <cell r="J597">
            <v>1.2</v>
          </cell>
          <cell r="K597">
            <v>108.4</v>
          </cell>
          <cell r="L597">
            <v>1.6</v>
          </cell>
          <cell r="M597">
            <v>3.2</v>
          </cell>
          <cell r="N597">
            <v>-75.2</v>
          </cell>
          <cell r="O597">
            <v>132.19999999999999</v>
          </cell>
          <cell r="P597">
            <v>-29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86.9</v>
          </cell>
          <cell r="X597">
            <v>-20.7</v>
          </cell>
          <cell r="Y597">
            <v>92.8</v>
          </cell>
          <cell r="Z597">
            <v>-20.7</v>
          </cell>
          <cell r="AA597">
            <v>0.7</v>
          </cell>
          <cell r="AB597">
            <v>-95.7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93.9</v>
          </cell>
          <cell r="D598">
            <v>1</v>
          </cell>
          <cell r="E598">
            <v>96.9</v>
          </cell>
          <cell r="F598">
            <v>1</v>
          </cell>
          <cell r="G598">
            <v>98</v>
          </cell>
          <cell r="H598">
            <v>2.2999999999999998</v>
          </cell>
          <cell r="I598">
            <v>93.1</v>
          </cell>
          <cell r="J598">
            <v>0.9</v>
          </cell>
          <cell r="K598">
            <v>94</v>
          </cell>
          <cell r="L598">
            <v>1.6</v>
          </cell>
          <cell r="M598">
            <v>64.5</v>
          </cell>
          <cell r="N598">
            <v>-25.9</v>
          </cell>
          <cell r="O598">
            <v>104.8</v>
          </cell>
          <cell r="P598">
            <v>7.5</v>
          </cell>
          <cell r="Q598" t="str">
            <v>-</v>
          </cell>
          <cell r="R598" t="str">
            <v>-</v>
          </cell>
          <cell r="S598">
            <v>7.22</v>
          </cell>
          <cell r="T598">
            <v>3.82</v>
          </cell>
          <cell r="U598">
            <v>6.93</v>
          </cell>
          <cell r="V598">
            <v>3.75</v>
          </cell>
          <cell r="W598">
            <v>88.1</v>
          </cell>
          <cell r="X598">
            <v>-2.2999999999999998</v>
          </cell>
          <cell r="Y598">
            <v>90.9</v>
          </cell>
          <cell r="Z598">
            <v>-2.2999999999999998</v>
          </cell>
          <cell r="AA598">
            <v>65.900000000000006</v>
          </cell>
          <cell r="AB598">
            <v>-33.4</v>
          </cell>
          <cell r="AC598">
            <v>0.4</v>
          </cell>
          <cell r="AD598">
            <v>-86.1</v>
          </cell>
        </row>
        <row r="599">
          <cell r="B599" t="str">
            <v>食料品・たばこ</v>
          </cell>
          <cell r="C599">
            <v>93</v>
          </cell>
          <cell r="D599">
            <v>-11.3</v>
          </cell>
          <cell r="E599">
            <v>96.7</v>
          </cell>
          <cell r="F599">
            <v>-11.2</v>
          </cell>
          <cell r="G599">
            <v>99.1</v>
          </cell>
          <cell r="H599">
            <v>-10.199999999999999</v>
          </cell>
          <cell r="I599">
            <v>93.7</v>
          </cell>
          <cell r="J599">
            <v>-6.2</v>
          </cell>
          <cell r="K599">
            <v>96.5</v>
          </cell>
          <cell r="L599">
            <v>-5.6</v>
          </cell>
          <cell r="M599">
            <v>28.3</v>
          </cell>
          <cell r="N599">
            <v>-40.799999999999997</v>
          </cell>
          <cell r="O599">
            <v>110</v>
          </cell>
          <cell r="P599">
            <v>13.8</v>
          </cell>
          <cell r="Q599" t="str">
            <v>-</v>
          </cell>
          <cell r="R599" t="str">
            <v>-</v>
          </cell>
          <cell r="S599">
            <v>2.2400000000000002</v>
          </cell>
          <cell r="T599">
            <v>-0.38</v>
          </cell>
          <cell r="U599">
            <v>1.04</v>
          </cell>
          <cell r="V599">
            <v>-1.19</v>
          </cell>
          <cell r="W599">
            <v>87.2</v>
          </cell>
          <cell r="X599">
            <v>-14.2</v>
          </cell>
          <cell r="Y599">
            <v>90.7</v>
          </cell>
          <cell r="Z599">
            <v>-14.1</v>
          </cell>
          <cell r="AA599">
            <v>13</v>
          </cell>
          <cell r="AB599">
            <v>-76.5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105.1</v>
          </cell>
          <cell r="D600">
            <v>23.4</v>
          </cell>
          <cell r="E600">
            <v>112.3</v>
          </cell>
          <cell r="F600">
            <v>23.4</v>
          </cell>
          <cell r="G600">
            <v>112.1</v>
          </cell>
          <cell r="H600">
            <v>22.4</v>
          </cell>
          <cell r="I600">
            <v>97.8</v>
          </cell>
          <cell r="J600">
            <v>3.4</v>
          </cell>
          <cell r="K600">
            <v>97.5</v>
          </cell>
          <cell r="L600">
            <v>2.5</v>
          </cell>
          <cell r="M600">
            <v>160</v>
          </cell>
          <cell r="N600">
            <v>0</v>
          </cell>
          <cell r="O600">
            <v>113.6</v>
          </cell>
          <cell r="P600">
            <v>538.20000000000005</v>
          </cell>
          <cell r="Q600" t="str">
            <v>-</v>
          </cell>
          <cell r="R600" t="str">
            <v>-</v>
          </cell>
          <cell r="S600">
            <v>1.4</v>
          </cell>
          <cell r="T600">
            <v>1.4</v>
          </cell>
          <cell r="U600">
            <v>0.35</v>
          </cell>
          <cell r="V600">
            <v>0.35</v>
          </cell>
          <cell r="W600">
            <v>98.6</v>
          </cell>
          <cell r="X600">
            <v>19.399999999999999</v>
          </cell>
          <cell r="Y600">
            <v>105.3</v>
          </cell>
          <cell r="Z600">
            <v>19.3</v>
          </cell>
          <cell r="AA600">
            <v>130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188.5</v>
          </cell>
          <cell r="D601">
            <v>-4.7</v>
          </cell>
          <cell r="E601">
            <v>194.6</v>
          </cell>
          <cell r="F601">
            <v>-3.7</v>
          </cell>
          <cell r="G601">
            <v>196.8</v>
          </cell>
          <cell r="H601">
            <v>-4.5999999999999996</v>
          </cell>
          <cell r="I601">
            <v>174.8</v>
          </cell>
          <cell r="J601">
            <v>-1.2</v>
          </cell>
          <cell r="K601">
            <v>173.4</v>
          </cell>
          <cell r="L601">
            <v>-3.5</v>
          </cell>
          <cell r="M601">
            <v>254.5</v>
          </cell>
          <cell r="N601">
            <v>2696.7</v>
          </cell>
          <cell r="O601">
            <v>266.5</v>
          </cell>
          <cell r="P601">
            <v>249.3</v>
          </cell>
          <cell r="Q601" t="str">
            <v>-</v>
          </cell>
          <cell r="R601" t="str">
            <v>-</v>
          </cell>
          <cell r="S601">
            <v>0</v>
          </cell>
          <cell r="T601">
            <v>0</v>
          </cell>
          <cell r="U601">
            <v>0</v>
          </cell>
          <cell r="V601">
            <v>-5.29</v>
          </cell>
          <cell r="W601">
            <v>176.8</v>
          </cell>
          <cell r="X601">
            <v>-7.9</v>
          </cell>
          <cell r="Y601">
            <v>182.6</v>
          </cell>
          <cell r="Z601">
            <v>-6.8</v>
          </cell>
          <cell r="AA601">
            <v>88.4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71.5</v>
          </cell>
          <cell r="D603">
            <v>6.6</v>
          </cell>
          <cell r="E603">
            <v>87</v>
          </cell>
          <cell r="F603">
            <v>6.6</v>
          </cell>
          <cell r="G603">
            <v>87</v>
          </cell>
          <cell r="H603">
            <v>6.5</v>
          </cell>
          <cell r="I603">
            <v>102.8</v>
          </cell>
          <cell r="J603">
            <v>3.2</v>
          </cell>
          <cell r="K603">
            <v>103.5</v>
          </cell>
          <cell r="L603">
            <v>3.2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67.099999999999994</v>
          </cell>
          <cell r="X603">
            <v>3.1</v>
          </cell>
          <cell r="Y603">
            <v>81.599999999999994</v>
          </cell>
          <cell r="Z603">
            <v>3.2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86.3</v>
          </cell>
          <cell r="D604">
            <v>3.2</v>
          </cell>
          <cell r="E604">
            <v>100.5</v>
          </cell>
          <cell r="F604">
            <v>3.2</v>
          </cell>
          <cell r="G604">
            <v>102.9</v>
          </cell>
          <cell r="H604">
            <v>2.9</v>
          </cell>
          <cell r="I604">
            <v>89.9</v>
          </cell>
          <cell r="J604">
            <v>1.4</v>
          </cell>
          <cell r="K604">
            <v>92.1</v>
          </cell>
          <cell r="L604">
            <v>1.3</v>
          </cell>
          <cell r="M604">
            <v>2.9</v>
          </cell>
          <cell r="N604">
            <v>0</v>
          </cell>
          <cell r="O604">
            <v>155</v>
          </cell>
          <cell r="P604">
            <v>-3.1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81</v>
          </cell>
          <cell r="X604">
            <v>-0.1</v>
          </cell>
          <cell r="Y604">
            <v>94.3</v>
          </cell>
          <cell r="Z604">
            <v>-0.2</v>
          </cell>
          <cell r="AA604">
            <v>12.4</v>
          </cell>
          <cell r="AB604">
            <v>676.9</v>
          </cell>
          <cell r="AC604">
            <v>0</v>
          </cell>
          <cell r="AD604">
            <v>0</v>
          </cell>
        </row>
        <row r="605">
          <cell r="B605" t="str">
            <v>化学、石油・石炭</v>
          </cell>
          <cell r="C605">
            <v>114.4</v>
          </cell>
          <cell r="D605">
            <v>104.7</v>
          </cell>
          <cell r="E605">
            <v>124.1</v>
          </cell>
          <cell r="F605">
            <v>104.4</v>
          </cell>
          <cell r="G605">
            <v>127.9</v>
          </cell>
          <cell r="H605">
            <v>110</v>
          </cell>
          <cell r="I605">
            <v>111.6</v>
          </cell>
          <cell r="J605">
            <v>62.9</v>
          </cell>
          <cell r="K605">
            <v>112.4</v>
          </cell>
          <cell r="L605">
            <v>65.5</v>
          </cell>
          <cell r="M605">
            <v>0</v>
          </cell>
          <cell r="N605">
            <v>-100</v>
          </cell>
          <cell r="O605">
            <v>95.9</v>
          </cell>
          <cell r="P605">
            <v>42.5</v>
          </cell>
          <cell r="Q605" t="str">
            <v>-</v>
          </cell>
          <cell r="R605" t="str">
            <v>-</v>
          </cell>
          <cell r="S605">
            <v>8.51</v>
          </cell>
          <cell r="T605">
            <v>5.81</v>
          </cell>
          <cell r="U605">
            <v>8.51</v>
          </cell>
          <cell r="V605">
            <v>-5</v>
          </cell>
          <cell r="W605">
            <v>107.3</v>
          </cell>
          <cell r="X605">
            <v>98</v>
          </cell>
          <cell r="Y605">
            <v>116.4</v>
          </cell>
          <cell r="Z605">
            <v>97.6</v>
          </cell>
          <cell r="AA605">
            <v>2.7</v>
          </cell>
          <cell r="AB605">
            <v>-94.1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126</v>
          </cell>
          <cell r="D606">
            <v>-24.9</v>
          </cell>
          <cell r="E606">
            <v>134.1</v>
          </cell>
          <cell r="F606">
            <v>-24.9</v>
          </cell>
          <cell r="G606">
            <v>134.80000000000001</v>
          </cell>
          <cell r="H606">
            <v>-18.7</v>
          </cell>
          <cell r="I606">
            <v>160.19999999999999</v>
          </cell>
          <cell r="J606">
            <v>-14.9</v>
          </cell>
          <cell r="K606">
            <v>161.30000000000001</v>
          </cell>
          <cell r="L606">
            <v>-10.9</v>
          </cell>
          <cell r="M606">
            <v>0</v>
          </cell>
          <cell r="N606">
            <v>-100</v>
          </cell>
          <cell r="O606">
            <v>764.2</v>
          </cell>
          <cell r="P606">
            <v>936.9</v>
          </cell>
          <cell r="Q606" t="str">
            <v>-</v>
          </cell>
          <cell r="R606" t="str">
            <v>-</v>
          </cell>
          <cell r="S606">
            <v>3.86</v>
          </cell>
          <cell r="T606">
            <v>3.86</v>
          </cell>
          <cell r="U606">
            <v>0</v>
          </cell>
          <cell r="V606">
            <v>0</v>
          </cell>
          <cell r="W606">
            <v>118.2</v>
          </cell>
          <cell r="X606">
            <v>-27.4</v>
          </cell>
          <cell r="Y606">
            <v>125.8</v>
          </cell>
          <cell r="Z606">
            <v>-27.3</v>
          </cell>
          <cell r="AA606">
            <v>13.8</v>
          </cell>
          <cell r="AB606">
            <v>-99.2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113</v>
          </cell>
          <cell r="D607">
            <v>-7.6</v>
          </cell>
          <cell r="E607">
            <v>124.2</v>
          </cell>
          <cell r="F607">
            <v>-7.7</v>
          </cell>
          <cell r="G607">
            <v>119.7</v>
          </cell>
          <cell r="H607">
            <v>-11.1</v>
          </cell>
          <cell r="I607">
            <v>131.9</v>
          </cell>
          <cell r="J607">
            <v>1.5</v>
          </cell>
          <cell r="K607">
            <v>127.4</v>
          </cell>
          <cell r="L607">
            <v>-2.1</v>
          </cell>
          <cell r="M607">
            <v>657.1</v>
          </cell>
          <cell r="N607">
            <v>666.7</v>
          </cell>
          <cell r="O607">
            <v>41.4</v>
          </cell>
          <cell r="P607">
            <v>-27.5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106</v>
          </cell>
          <cell r="X607">
            <v>-10.6</v>
          </cell>
          <cell r="Y607">
            <v>116.5</v>
          </cell>
          <cell r="Z607">
            <v>-10.7</v>
          </cell>
          <cell r="AA607">
            <v>668.7</v>
          </cell>
          <cell r="AB607">
            <v>824.2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89.4</v>
          </cell>
          <cell r="D608">
            <v>-9.8000000000000007</v>
          </cell>
          <cell r="E608">
            <v>92.1</v>
          </cell>
          <cell r="F608">
            <v>-9.3000000000000007</v>
          </cell>
          <cell r="G608">
            <v>92.8</v>
          </cell>
          <cell r="H608">
            <v>-10.7</v>
          </cell>
          <cell r="I608">
            <v>86.8</v>
          </cell>
          <cell r="J608">
            <v>-12</v>
          </cell>
          <cell r="K608">
            <v>87.1</v>
          </cell>
          <cell r="L608">
            <v>-13.2</v>
          </cell>
          <cell r="M608">
            <v>80</v>
          </cell>
          <cell r="N608">
            <v>140.19999999999999</v>
          </cell>
          <cell r="O608">
            <v>21.5</v>
          </cell>
          <cell r="P608">
            <v>-7.7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0</v>
          </cell>
          <cell r="V608">
            <v>-58.54</v>
          </cell>
          <cell r="W608">
            <v>83.9</v>
          </cell>
          <cell r="X608">
            <v>-12.7</v>
          </cell>
          <cell r="Y608">
            <v>86.4</v>
          </cell>
          <cell r="Z608">
            <v>-12.2</v>
          </cell>
          <cell r="AA608">
            <v>70</v>
          </cell>
          <cell r="AB608">
            <v>133.9</v>
          </cell>
          <cell r="AC608">
            <v>0</v>
          </cell>
          <cell r="AD608">
            <v>-100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105.2</v>
          </cell>
          <cell r="D611">
            <v>-18.8</v>
          </cell>
          <cell r="E611">
            <v>107.9</v>
          </cell>
          <cell r="F611">
            <v>-18.899999999999999</v>
          </cell>
          <cell r="G611">
            <v>109.7</v>
          </cell>
          <cell r="H611">
            <v>-7.9</v>
          </cell>
          <cell r="I611">
            <v>107.7</v>
          </cell>
          <cell r="J611">
            <v>-18.3</v>
          </cell>
          <cell r="K611">
            <v>107.9</v>
          </cell>
          <cell r="L611">
            <v>-8.9</v>
          </cell>
          <cell r="M611">
            <v>0</v>
          </cell>
          <cell r="N611">
            <v>-100</v>
          </cell>
          <cell r="O611">
            <v>572.9</v>
          </cell>
          <cell r="P611">
            <v>-9.3000000000000007</v>
          </cell>
          <cell r="Q611" t="str">
            <v>-</v>
          </cell>
          <cell r="R611" t="str">
            <v>-</v>
          </cell>
          <cell r="S611">
            <v>1.72</v>
          </cell>
          <cell r="T611">
            <v>1.72</v>
          </cell>
          <cell r="U611">
            <v>3.43</v>
          </cell>
          <cell r="V611">
            <v>3.43</v>
          </cell>
          <cell r="W611">
            <v>98.7</v>
          </cell>
          <cell r="X611">
            <v>-21.4</v>
          </cell>
          <cell r="Y611">
            <v>101.2</v>
          </cell>
          <cell r="Z611">
            <v>-21.6</v>
          </cell>
          <cell r="AA611">
            <v>0</v>
          </cell>
          <cell r="AB611">
            <v>-100</v>
          </cell>
          <cell r="AC611">
            <v>1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92.7</v>
          </cell>
          <cell r="D614">
            <v>-6.2</v>
          </cell>
          <cell r="E614">
            <v>101.1</v>
          </cell>
          <cell r="F614">
            <v>-6.1</v>
          </cell>
          <cell r="G614">
            <v>101.1</v>
          </cell>
          <cell r="H614">
            <v>-6</v>
          </cell>
          <cell r="I614">
            <v>103.8</v>
          </cell>
          <cell r="J614">
            <v>1.4</v>
          </cell>
          <cell r="K614">
            <v>103.8</v>
          </cell>
          <cell r="L614">
            <v>1.6</v>
          </cell>
          <cell r="M614">
            <v>0</v>
          </cell>
          <cell r="N614">
            <v>0</v>
          </cell>
          <cell r="O614">
            <v>31.5</v>
          </cell>
          <cell r="P614">
            <v>-80.8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87</v>
          </cell>
          <cell r="X614">
            <v>-9.1999999999999993</v>
          </cell>
          <cell r="Y614">
            <v>94.8</v>
          </cell>
          <cell r="Z614">
            <v>-9.3000000000000007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75.7</v>
          </cell>
          <cell r="D615">
            <v>-9.6</v>
          </cell>
          <cell r="E615">
            <v>77.8</v>
          </cell>
          <cell r="F615">
            <v>-9.5</v>
          </cell>
          <cell r="G615">
            <v>78.900000000000006</v>
          </cell>
          <cell r="H615">
            <v>-9.5</v>
          </cell>
          <cell r="I615">
            <v>81.900000000000006</v>
          </cell>
          <cell r="J615">
            <v>-18.3</v>
          </cell>
          <cell r="K615">
            <v>82.9</v>
          </cell>
          <cell r="L615">
            <v>-18.2</v>
          </cell>
          <cell r="M615">
            <v>7.7</v>
          </cell>
          <cell r="N615">
            <v>0</v>
          </cell>
          <cell r="O615">
            <v>215.1</v>
          </cell>
          <cell r="P615">
            <v>35.200000000000003</v>
          </cell>
          <cell r="Q615" t="str">
            <v>-</v>
          </cell>
          <cell r="R615" t="str">
            <v>-</v>
          </cell>
          <cell r="S615">
            <v>2.4300000000000002</v>
          </cell>
          <cell r="T615">
            <v>2.4300000000000002</v>
          </cell>
          <cell r="U615">
            <v>5.34</v>
          </cell>
          <cell r="V615">
            <v>5.34</v>
          </cell>
          <cell r="W615">
            <v>71</v>
          </cell>
          <cell r="X615">
            <v>-12.6</v>
          </cell>
          <cell r="Y615">
            <v>73</v>
          </cell>
          <cell r="Z615">
            <v>-12.5</v>
          </cell>
          <cell r="AA615">
            <v>8</v>
          </cell>
          <cell r="AB615">
            <v>15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98.2</v>
          </cell>
          <cell r="D616">
            <v>24.1</v>
          </cell>
          <cell r="E616">
            <v>98.4</v>
          </cell>
          <cell r="F616">
            <v>24.2</v>
          </cell>
          <cell r="G616">
            <v>98.6</v>
          </cell>
          <cell r="H616">
            <v>25.6</v>
          </cell>
          <cell r="I616">
            <v>89.1</v>
          </cell>
          <cell r="J616">
            <v>26.6</v>
          </cell>
          <cell r="K616">
            <v>89.3</v>
          </cell>
          <cell r="L616">
            <v>27.9</v>
          </cell>
          <cell r="M616">
            <v>0</v>
          </cell>
          <cell r="N616">
            <v>-100</v>
          </cell>
          <cell r="O616">
            <v>5.8</v>
          </cell>
          <cell r="P616">
            <v>-10.8</v>
          </cell>
          <cell r="Q616" t="str">
            <v>-</v>
          </cell>
          <cell r="R616" t="str">
            <v>-</v>
          </cell>
          <cell r="S616">
            <v>10.81</v>
          </cell>
          <cell r="T616">
            <v>10.81</v>
          </cell>
          <cell r="U616">
            <v>0</v>
          </cell>
          <cell r="V616">
            <v>0</v>
          </cell>
          <cell r="W616">
            <v>92.1</v>
          </cell>
          <cell r="X616">
            <v>20.100000000000001</v>
          </cell>
          <cell r="Y616">
            <v>92.3</v>
          </cell>
          <cell r="Z616">
            <v>20.2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96.9</v>
          </cell>
          <cell r="D618">
            <v>32.200000000000003</v>
          </cell>
          <cell r="E618">
            <v>100.9</v>
          </cell>
          <cell r="F618">
            <v>32.200000000000003</v>
          </cell>
          <cell r="G618">
            <v>102.6</v>
          </cell>
          <cell r="H618">
            <v>32</v>
          </cell>
          <cell r="I618">
            <v>105.1</v>
          </cell>
          <cell r="J618">
            <v>38.1</v>
          </cell>
          <cell r="K618">
            <v>107.1</v>
          </cell>
          <cell r="L618">
            <v>37.799999999999997</v>
          </cell>
          <cell r="M618">
            <v>4.2</v>
          </cell>
          <cell r="N618">
            <v>0</v>
          </cell>
          <cell r="O618">
            <v>37.299999999999997</v>
          </cell>
          <cell r="P618">
            <v>61.5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90.9</v>
          </cell>
          <cell r="X618">
            <v>27.8</v>
          </cell>
          <cell r="Y618">
            <v>94.7</v>
          </cell>
          <cell r="Z618">
            <v>28</v>
          </cell>
          <cell r="AA618">
            <v>8.1999999999999993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114.4</v>
          </cell>
          <cell r="D619">
            <v>17</v>
          </cell>
          <cell r="E619">
            <v>116.7</v>
          </cell>
          <cell r="F619">
            <v>16.899999999999999</v>
          </cell>
          <cell r="G619">
            <v>119.4</v>
          </cell>
          <cell r="H619">
            <v>16.899999999999999</v>
          </cell>
          <cell r="I619">
            <v>102.9</v>
          </cell>
          <cell r="J619">
            <v>5.8</v>
          </cell>
          <cell r="K619">
            <v>104.4</v>
          </cell>
          <cell r="L619">
            <v>5.7</v>
          </cell>
          <cell r="M619">
            <v>0</v>
          </cell>
          <cell r="N619">
            <v>0</v>
          </cell>
          <cell r="O619">
            <v>36</v>
          </cell>
          <cell r="P619">
            <v>-61.4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107.3</v>
          </cell>
          <cell r="X619">
            <v>13.1</v>
          </cell>
          <cell r="Y619">
            <v>109.5</v>
          </cell>
          <cell r="Z619">
            <v>13.1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188.3</v>
          </cell>
          <cell r="D620">
            <v>-17.2</v>
          </cell>
          <cell r="E620">
            <v>208.2</v>
          </cell>
          <cell r="F620">
            <v>-17.2</v>
          </cell>
          <cell r="G620">
            <v>208.3</v>
          </cell>
          <cell r="H620">
            <v>-17.2</v>
          </cell>
          <cell r="I620">
            <v>185</v>
          </cell>
          <cell r="J620">
            <v>-15.7</v>
          </cell>
          <cell r="K620">
            <v>169.1</v>
          </cell>
          <cell r="L620">
            <v>-15.7</v>
          </cell>
          <cell r="M620">
            <v>15100</v>
          </cell>
          <cell r="N620">
            <v>-15.2</v>
          </cell>
          <cell r="O620">
            <v>27.1</v>
          </cell>
          <cell r="P620">
            <v>-57.5</v>
          </cell>
          <cell r="Q620" t="str">
            <v>-</v>
          </cell>
          <cell r="R620" t="str">
            <v>-</v>
          </cell>
          <cell r="S620">
            <v>0</v>
          </cell>
          <cell r="T620">
            <v>-51.02</v>
          </cell>
          <cell r="U620">
            <v>0</v>
          </cell>
          <cell r="V620">
            <v>0</v>
          </cell>
          <cell r="W620">
            <v>176.6</v>
          </cell>
          <cell r="X620">
            <v>-19.899999999999999</v>
          </cell>
          <cell r="Y620">
            <v>195.3</v>
          </cell>
          <cell r="Z620">
            <v>-19.899999999999999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207.6</v>
          </cell>
          <cell r="D623">
            <v>44.2</v>
          </cell>
          <cell r="E623">
            <v>216.7</v>
          </cell>
          <cell r="F623">
            <v>44.4</v>
          </cell>
          <cell r="G623">
            <v>217.2</v>
          </cell>
          <cell r="H623">
            <v>45.6</v>
          </cell>
          <cell r="I623">
            <v>145.9</v>
          </cell>
          <cell r="J623">
            <v>26.4</v>
          </cell>
          <cell r="K623">
            <v>146.30000000000001</v>
          </cell>
          <cell r="L623">
            <v>27.9</v>
          </cell>
          <cell r="M623">
            <v>50</v>
          </cell>
          <cell r="N623">
            <v>-85.7</v>
          </cell>
          <cell r="O623">
            <v>33.4</v>
          </cell>
          <cell r="P623">
            <v>-11.6</v>
          </cell>
          <cell r="Q623" t="str">
            <v>-</v>
          </cell>
          <cell r="R623" t="str">
            <v>-</v>
          </cell>
          <cell r="S623">
            <v>0</v>
          </cell>
          <cell r="T623">
            <v>0</v>
          </cell>
          <cell r="U623">
            <v>0</v>
          </cell>
          <cell r="V623">
            <v>-3.83</v>
          </cell>
          <cell r="W623">
            <v>194.7</v>
          </cell>
          <cell r="X623">
            <v>39.4</v>
          </cell>
          <cell r="Y623">
            <v>203.3</v>
          </cell>
          <cell r="Z623">
            <v>39.6</v>
          </cell>
          <cell r="AA623">
            <v>98.3</v>
          </cell>
          <cell r="AB623">
            <v>-71.400000000000006</v>
          </cell>
          <cell r="AC623">
            <v>7.8</v>
          </cell>
          <cell r="AD623">
            <v>-14.1</v>
          </cell>
        </row>
        <row r="624">
          <cell r="B624" t="str">
            <v>小売業</v>
          </cell>
          <cell r="C624">
            <v>97.2</v>
          </cell>
          <cell r="D624">
            <v>-8</v>
          </cell>
          <cell r="E624">
            <v>98.3</v>
          </cell>
          <cell r="F624">
            <v>-8.3000000000000007</v>
          </cell>
          <cell r="G624">
            <v>97.7</v>
          </cell>
          <cell r="H624">
            <v>-7.5</v>
          </cell>
          <cell r="I624">
            <v>88.9</v>
          </cell>
          <cell r="J624">
            <v>-7.4</v>
          </cell>
          <cell r="K624">
            <v>87.7</v>
          </cell>
          <cell r="L624">
            <v>-7.2</v>
          </cell>
          <cell r="M624">
            <v>152.9</v>
          </cell>
          <cell r="N624">
            <v>-16.2</v>
          </cell>
          <cell r="O624">
            <v>149.4</v>
          </cell>
          <cell r="P624">
            <v>23.3</v>
          </cell>
          <cell r="Q624" t="str">
            <v>-</v>
          </cell>
          <cell r="R624" t="str">
            <v>-</v>
          </cell>
          <cell r="S624">
            <v>1.42</v>
          </cell>
          <cell r="T624">
            <v>-0.27</v>
          </cell>
          <cell r="U624">
            <v>5.28</v>
          </cell>
          <cell r="V624">
            <v>3.72</v>
          </cell>
          <cell r="W624">
            <v>91.2</v>
          </cell>
          <cell r="X624">
            <v>-11</v>
          </cell>
          <cell r="Y624">
            <v>92.2</v>
          </cell>
          <cell r="Z624">
            <v>-11.3</v>
          </cell>
          <cell r="AA624">
            <v>139.6</v>
          </cell>
          <cell r="AB624">
            <v>-35.299999999999997</v>
          </cell>
          <cell r="AC624">
            <v>20</v>
          </cell>
          <cell r="AD624">
            <v>0</v>
          </cell>
        </row>
        <row r="625">
          <cell r="B625" t="str">
            <v>宿泊業</v>
          </cell>
          <cell r="C625">
            <v>91</v>
          </cell>
          <cell r="D625">
            <v>-12.1</v>
          </cell>
          <cell r="E625">
            <v>92.8</v>
          </cell>
          <cell r="F625">
            <v>-10.9</v>
          </cell>
          <cell r="G625">
            <v>91.8</v>
          </cell>
          <cell r="H625">
            <v>-10.1</v>
          </cell>
          <cell r="I625">
            <v>113.1</v>
          </cell>
          <cell r="J625">
            <v>1</v>
          </cell>
          <cell r="K625">
            <v>110.7</v>
          </cell>
          <cell r="L625">
            <v>1.2</v>
          </cell>
          <cell r="M625">
            <v>221.4</v>
          </cell>
          <cell r="N625">
            <v>-6.1</v>
          </cell>
          <cell r="O625">
            <v>85.7</v>
          </cell>
          <cell r="P625">
            <v>20.9</v>
          </cell>
          <cell r="Q625" t="str">
            <v>-</v>
          </cell>
          <cell r="R625" t="str">
            <v>-</v>
          </cell>
          <cell r="S625">
            <v>2.88</v>
          </cell>
          <cell r="T625">
            <v>-2.69</v>
          </cell>
          <cell r="U625">
            <v>2.16</v>
          </cell>
          <cell r="V625">
            <v>-1.31</v>
          </cell>
          <cell r="W625">
            <v>85.4</v>
          </cell>
          <cell r="X625">
            <v>-14.9</v>
          </cell>
          <cell r="Y625">
            <v>87.1</v>
          </cell>
          <cell r="Z625">
            <v>-13.8</v>
          </cell>
          <cell r="AA625">
            <v>192.7</v>
          </cell>
          <cell r="AB625">
            <v>-36</v>
          </cell>
          <cell r="AC625">
            <v>0</v>
          </cell>
          <cell r="AD625">
            <v>-100</v>
          </cell>
        </row>
        <row r="626">
          <cell r="B626" t="str">
            <v>Ｍ一括分</v>
          </cell>
          <cell r="C626">
            <v>91.3</v>
          </cell>
          <cell r="D626">
            <v>-19.3</v>
          </cell>
          <cell r="E626">
            <v>91.7</v>
          </cell>
          <cell r="F626">
            <v>-19.3</v>
          </cell>
          <cell r="G626">
            <v>86.5</v>
          </cell>
          <cell r="H626">
            <v>-24.4</v>
          </cell>
          <cell r="I626">
            <v>87.2</v>
          </cell>
          <cell r="J626">
            <v>-19.5</v>
          </cell>
          <cell r="K626">
            <v>87</v>
          </cell>
          <cell r="L626">
            <v>-17.8</v>
          </cell>
          <cell r="M626">
            <v>92.9</v>
          </cell>
          <cell r="N626">
            <v>-58</v>
          </cell>
          <cell r="O626">
            <v>130.4</v>
          </cell>
          <cell r="P626">
            <v>31.2</v>
          </cell>
          <cell r="Q626" t="str">
            <v>-</v>
          </cell>
          <cell r="R626" t="str">
            <v>-</v>
          </cell>
          <cell r="S626">
            <v>5.07</v>
          </cell>
          <cell r="T626">
            <v>-3.32</v>
          </cell>
          <cell r="U626">
            <v>5.23</v>
          </cell>
          <cell r="V626">
            <v>2.36</v>
          </cell>
          <cell r="W626">
            <v>85.6</v>
          </cell>
          <cell r="X626">
            <v>-22</v>
          </cell>
          <cell r="Y626">
            <v>86</v>
          </cell>
          <cell r="Z626">
            <v>-22</v>
          </cell>
          <cell r="AA626">
            <v>331.6</v>
          </cell>
          <cell r="AB626">
            <v>341.3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84.4</v>
          </cell>
          <cell r="D627">
            <v>6</v>
          </cell>
          <cell r="E627">
            <v>91.9</v>
          </cell>
          <cell r="F627">
            <v>6</v>
          </cell>
          <cell r="G627">
            <v>90.5</v>
          </cell>
          <cell r="H627">
            <v>14.6</v>
          </cell>
          <cell r="I627">
            <v>104.7</v>
          </cell>
          <cell r="J627">
            <v>5.3</v>
          </cell>
          <cell r="K627">
            <v>104.6</v>
          </cell>
          <cell r="L627">
            <v>6.7</v>
          </cell>
          <cell r="M627">
            <v>111.8</v>
          </cell>
          <cell r="N627">
            <v>-36.700000000000003</v>
          </cell>
          <cell r="O627">
            <v>99.8</v>
          </cell>
          <cell r="P627">
            <v>-14.2</v>
          </cell>
          <cell r="Q627" t="str">
            <v>-</v>
          </cell>
          <cell r="R627" t="str">
            <v>-</v>
          </cell>
          <cell r="S627">
            <v>0.74</v>
          </cell>
          <cell r="T627">
            <v>-0.85</v>
          </cell>
          <cell r="U627">
            <v>1.07</v>
          </cell>
          <cell r="V627">
            <v>-0.9</v>
          </cell>
          <cell r="W627">
            <v>79.2</v>
          </cell>
          <cell r="X627">
            <v>2.6</v>
          </cell>
          <cell r="Y627">
            <v>86.2</v>
          </cell>
          <cell r="Z627">
            <v>2.5</v>
          </cell>
          <cell r="AA627">
            <v>153.6</v>
          </cell>
          <cell r="AB627">
            <v>-65.5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94.8</v>
          </cell>
          <cell r="D628">
            <v>-1.7</v>
          </cell>
          <cell r="E628">
            <v>99.8</v>
          </cell>
          <cell r="F628">
            <v>-1.6</v>
          </cell>
          <cell r="G628">
            <v>100.1</v>
          </cell>
          <cell r="H628">
            <v>-2.2000000000000002</v>
          </cell>
          <cell r="I628">
            <v>97.7</v>
          </cell>
          <cell r="J628">
            <v>5.3</v>
          </cell>
          <cell r="K628">
            <v>98.2</v>
          </cell>
          <cell r="L628">
            <v>5</v>
          </cell>
          <cell r="M628">
            <v>50</v>
          </cell>
          <cell r="N628">
            <v>25</v>
          </cell>
          <cell r="O628">
            <v>90.7</v>
          </cell>
          <cell r="P628">
            <v>18.100000000000001</v>
          </cell>
          <cell r="Q628" t="str">
            <v>-</v>
          </cell>
          <cell r="R628" t="str">
            <v>-</v>
          </cell>
          <cell r="S628">
            <v>2.4700000000000002</v>
          </cell>
          <cell r="T628">
            <v>2.11</v>
          </cell>
          <cell r="U628">
            <v>2.06</v>
          </cell>
          <cell r="V628">
            <v>-1.39</v>
          </cell>
          <cell r="W628">
            <v>88.9</v>
          </cell>
          <cell r="X628">
            <v>-4.9000000000000004</v>
          </cell>
          <cell r="Y628">
            <v>93.6</v>
          </cell>
          <cell r="Z628">
            <v>-4.9000000000000004</v>
          </cell>
          <cell r="AA628">
            <v>78.900000000000006</v>
          </cell>
          <cell r="AB628">
            <v>96.6</v>
          </cell>
          <cell r="AC628">
            <v>0</v>
          </cell>
          <cell r="AD628">
            <v>-100</v>
          </cell>
        </row>
        <row r="629">
          <cell r="B629" t="str">
            <v>職業紹介・派遣業</v>
          </cell>
          <cell r="C629">
            <v>112.8</v>
          </cell>
          <cell r="D629">
            <v>12.5</v>
          </cell>
          <cell r="E629">
            <v>113</v>
          </cell>
          <cell r="F629">
            <v>12.7</v>
          </cell>
          <cell r="G629">
            <v>113.1</v>
          </cell>
          <cell r="H629">
            <v>12.6</v>
          </cell>
          <cell r="I629">
            <v>99.7</v>
          </cell>
          <cell r="J629">
            <v>7</v>
          </cell>
          <cell r="K629">
            <v>99.1</v>
          </cell>
          <cell r="L629">
            <v>6.6</v>
          </cell>
          <cell r="M629">
            <v>118.5</v>
          </cell>
          <cell r="N629">
            <v>23.1</v>
          </cell>
          <cell r="O629">
            <v>98.4</v>
          </cell>
          <cell r="P629">
            <v>-25.2</v>
          </cell>
          <cell r="Q629" t="str">
            <v>-</v>
          </cell>
          <cell r="R629" t="str">
            <v>-</v>
          </cell>
          <cell r="S629">
            <v>8.44</v>
          </cell>
          <cell r="T629">
            <v>-2.09</v>
          </cell>
          <cell r="U629">
            <v>10.26</v>
          </cell>
          <cell r="V629">
            <v>2.16</v>
          </cell>
          <cell r="W629">
            <v>105.8</v>
          </cell>
          <cell r="X629">
            <v>8.6999999999999993</v>
          </cell>
          <cell r="Y629">
            <v>106</v>
          </cell>
          <cell r="Z629">
            <v>8.9</v>
          </cell>
          <cell r="AA629">
            <v>111.5</v>
          </cell>
          <cell r="AB629">
            <v>14.4</v>
          </cell>
          <cell r="AC629">
            <v>31.2</v>
          </cell>
          <cell r="AD629">
            <v>-66.2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91.2</v>
          </cell>
          <cell r="D631">
            <v>0.3</v>
          </cell>
          <cell r="E631">
            <v>94.6</v>
          </cell>
          <cell r="F631">
            <v>0.3</v>
          </cell>
          <cell r="G631">
            <v>95.9</v>
          </cell>
          <cell r="H631">
            <v>1.9</v>
          </cell>
          <cell r="I631">
            <v>92.3</v>
          </cell>
          <cell r="J631">
            <v>0.8</v>
          </cell>
          <cell r="K631">
            <v>93.5</v>
          </cell>
          <cell r="L631">
            <v>2</v>
          </cell>
          <cell r="M631">
            <v>58.1</v>
          </cell>
          <cell r="N631">
            <v>-35.700000000000003</v>
          </cell>
          <cell r="O631">
            <v>105.7</v>
          </cell>
          <cell r="P631">
            <v>14.1</v>
          </cell>
          <cell r="Q631" t="str">
            <v>-</v>
          </cell>
          <cell r="R631" t="str">
            <v>-</v>
          </cell>
          <cell r="S631">
            <v>7.06</v>
          </cell>
          <cell r="T631">
            <v>5.0599999999999996</v>
          </cell>
          <cell r="U631">
            <v>6.47</v>
          </cell>
          <cell r="V631">
            <v>4.25</v>
          </cell>
          <cell r="W631">
            <v>85.6</v>
          </cell>
          <cell r="X631">
            <v>-2.9</v>
          </cell>
          <cell r="Y631">
            <v>88.7</v>
          </cell>
          <cell r="Z631">
            <v>-3.1</v>
          </cell>
          <cell r="AA631">
            <v>58.6</v>
          </cell>
          <cell r="AB631">
            <v>-40.4</v>
          </cell>
          <cell r="AC631">
            <v>0</v>
          </cell>
          <cell r="AD631">
            <v>-100</v>
          </cell>
        </row>
        <row r="632">
          <cell r="B632" t="str">
            <v>特掲産業１</v>
          </cell>
          <cell r="C632" t="str">
            <v>-</v>
          </cell>
          <cell r="D632" t="str">
            <v>-</v>
          </cell>
          <cell r="E632" t="str">
            <v>-</v>
          </cell>
          <cell r="F632" t="str">
            <v>-</v>
          </cell>
          <cell r="G632" t="str">
            <v>-</v>
          </cell>
          <cell r="H632" t="str">
            <v>-</v>
          </cell>
          <cell r="I632" t="str">
            <v>-</v>
          </cell>
          <cell r="J632" t="str">
            <v>-</v>
          </cell>
          <cell r="K632" t="str">
            <v>-</v>
          </cell>
          <cell r="L632" t="str">
            <v>-</v>
          </cell>
          <cell r="M632" t="str">
            <v>-</v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>-</v>
          </cell>
          <cell r="S632" t="str">
            <v>-</v>
          </cell>
          <cell r="T632" t="str">
            <v>-</v>
          </cell>
          <cell r="U632" t="str">
            <v>-</v>
          </cell>
          <cell r="V632" t="str">
            <v>-</v>
          </cell>
          <cell r="W632" t="str">
            <v>-</v>
          </cell>
          <cell r="X632" t="str">
            <v>-</v>
          </cell>
          <cell r="Y632" t="str">
            <v>-</v>
          </cell>
          <cell r="Z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</row>
        <row r="633">
          <cell r="B633" t="str">
            <v>特掲産業２</v>
          </cell>
          <cell r="C633">
            <v>92.3</v>
          </cell>
          <cell r="D633">
            <v>0</v>
          </cell>
          <cell r="E633">
            <v>107.2</v>
          </cell>
          <cell r="F633">
            <v>0</v>
          </cell>
          <cell r="G633">
            <v>108.6</v>
          </cell>
          <cell r="H633">
            <v>0</v>
          </cell>
          <cell r="I633">
            <v>111.9</v>
          </cell>
          <cell r="J633">
            <v>0</v>
          </cell>
          <cell r="K633">
            <v>108.9</v>
          </cell>
          <cell r="L633">
            <v>0</v>
          </cell>
          <cell r="M633">
            <v>59.1</v>
          </cell>
          <cell r="N633">
            <v>0</v>
          </cell>
          <cell r="O633">
            <v>197.5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1.23</v>
          </cell>
          <cell r="V633">
            <v>1.23</v>
          </cell>
          <cell r="W633">
            <v>86.6</v>
          </cell>
          <cell r="X633">
            <v>0</v>
          </cell>
          <cell r="Y633">
            <v>100.6</v>
          </cell>
          <cell r="Z633">
            <v>0</v>
          </cell>
          <cell r="AA633">
            <v>12.5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359923</v>
          </cell>
          <cell r="I9">
            <v>109130</v>
          </cell>
          <cell r="J9">
            <v>30.3</v>
          </cell>
        </row>
        <row r="10">
          <cell r="H10">
            <v>20961</v>
          </cell>
          <cell r="I10">
            <v>1088</v>
          </cell>
          <cell r="J10">
            <v>5.2</v>
          </cell>
        </row>
        <row r="11">
          <cell r="H11">
            <v>48770</v>
          </cell>
          <cell r="I11">
            <v>8594</v>
          </cell>
          <cell r="J11">
            <v>17.600000000000001</v>
          </cell>
        </row>
        <row r="12">
          <cell r="H12">
            <v>2121</v>
          </cell>
          <cell r="I12">
            <v>158</v>
          </cell>
          <cell r="J12">
            <v>7.4</v>
          </cell>
        </row>
        <row r="13">
          <cell r="H13">
            <v>4827</v>
          </cell>
          <cell r="I13">
            <v>237</v>
          </cell>
          <cell r="J13">
            <v>4.9000000000000004</v>
          </cell>
        </row>
        <row r="14">
          <cell r="H14">
            <v>17175</v>
          </cell>
          <cell r="I14">
            <v>1164</v>
          </cell>
          <cell r="J14">
            <v>6.8</v>
          </cell>
        </row>
        <row r="15">
          <cell r="H15">
            <v>69961</v>
          </cell>
          <cell r="I15">
            <v>34778</v>
          </cell>
          <cell r="J15">
            <v>49.7</v>
          </cell>
        </row>
        <row r="16">
          <cell r="H16">
            <v>8724</v>
          </cell>
          <cell r="I16">
            <v>1163</v>
          </cell>
          <cell r="J16">
            <v>13.3</v>
          </cell>
        </row>
        <row r="17">
          <cell r="H17">
            <v>3285</v>
          </cell>
          <cell r="I17">
            <v>1654</v>
          </cell>
          <cell r="J17">
            <v>50.4</v>
          </cell>
        </row>
        <row r="18">
          <cell r="H18">
            <v>6310</v>
          </cell>
          <cell r="I18">
            <v>916</v>
          </cell>
          <cell r="J18">
            <v>14.5</v>
          </cell>
        </row>
        <row r="19">
          <cell r="H19">
            <v>27542</v>
          </cell>
          <cell r="I19">
            <v>23653</v>
          </cell>
          <cell r="J19">
            <v>85.9</v>
          </cell>
        </row>
        <row r="20">
          <cell r="H20">
            <v>10306</v>
          </cell>
          <cell r="I20">
            <v>3223</v>
          </cell>
          <cell r="J20">
            <v>31.3</v>
          </cell>
        </row>
        <row r="21">
          <cell r="H21">
            <v>27897</v>
          </cell>
          <cell r="I21">
            <v>4426</v>
          </cell>
          <cell r="J21">
            <v>15.9</v>
          </cell>
        </row>
        <row r="22">
          <cell r="H22">
            <v>82994</v>
          </cell>
          <cell r="I22">
            <v>21261</v>
          </cell>
          <cell r="J22">
            <v>25.6</v>
          </cell>
        </row>
        <row r="23">
          <cell r="H23">
            <v>4613</v>
          </cell>
          <cell r="I23">
            <v>361</v>
          </cell>
          <cell r="J23">
            <v>7.8</v>
          </cell>
        </row>
        <row r="24">
          <cell r="H24">
            <v>24437</v>
          </cell>
          <cell r="I24">
            <v>6454</v>
          </cell>
          <cell r="J24">
            <v>26.4</v>
          </cell>
        </row>
        <row r="47">
          <cell r="H47">
            <v>185269</v>
          </cell>
          <cell r="I47">
            <v>47378</v>
          </cell>
          <cell r="J47">
            <v>25.6</v>
          </cell>
        </row>
        <row r="48">
          <cell r="H48">
            <v>6297</v>
          </cell>
          <cell r="I48">
            <v>127</v>
          </cell>
          <cell r="J48">
            <v>2</v>
          </cell>
        </row>
        <row r="49">
          <cell r="H49">
            <v>36550</v>
          </cell>
          <cell r="I49">
            <v>4013</v>
          </cell>
          <cell r="J49">
            <v>11</v>
          </cell>
        </row>
        <row r="50">
          <cell r="H50">
            <v>2121</v>
          </cell>
          <cell r="I50">
            <v>158</v>
          </cell>
          <cell r="J50">
            <v>7.4</v>
          </cell>
        </row>
        <row r="51">
          <cell r="H51">
            <v>3752</v>
          </cell>
          <cell r="I51">
            <v>151</v>
          </cell>
          <cell r="J51">
            <v>4</v>
          </cell>
        </row>
        <row r="52">
          <cell r="H52">
            <v>10616</v>
          </cell>
          <cell r="I52">
            <v>1095</v>
          </cell>
          <cell r="J52">
            <v>10.3</v>
          </cell>
        </row>
        <row r="53">
          <cell r="H53">
            <v>22911</v>
          </cell>
          <cell r="I53">
            <v>13913</v>
          </cell>
          <cell r="J53">
            <v>60.7</v>
          </cell>
        </row>
        <row r="54">
          <cell r="H54">
            <v>3389</v>
          </cell>
          <cell r="I54">
            <v>11</v>
          </cell>
          <cell r="J54">
            <v>0.3</v>
          </cell>
        </row>
        <row r="55">
          <cell r="H55">
            <v>1243</v>
          </cell>
          <cell r="I55">
            <v>362</v>
          </cell>
          <cell r="J55">
            <v>29.1</v>
          </cell>
        </row>
        <row r="56">
          <cell r="H56">
            <v>1765</v>
          </cell>
          <cell r="I56">
            <v>95</v>
          </cell>
          <cell r="J56">
            <v>5.4</v>
          </cell>
        </row>
        <row r="57">
          <cell r="H57">
            <v>7820</v>
          </cell>
          <cell r="I57">
            <v>6388</v>
          </cell>
          <cell r="J57">
            <v>81.7</v>
          </cell>
        </row>
        <row r="58">
          <cell r="H58">
            <v>4096</v>
          </cell>
          <cell r="I58">
            <v>1012</v>
          </cell>
          <cell r="J58">
            <v>24.7</v>
          </cell>
        </row>
        <row r="59">
          <cell r="H59">
            <v>16431</v>
          </cell>
          <cell r="I59">
            <v>2905</v>
          </cell>
          <cell r="J59">
            <v>17.7</v>
          </cell>
        </row>
        <row r="60">
          <cell r="H60">
            <v>48267</v>
          </cell>
          <cell r="I60">
            <v>11739</v>
          </cell>
          <cell r="J60">
            <v>24.3</v>
          </cell>
        </row>
        <row r="61">
          <cell r="H61">
            <v>2847</v>
          </cell>
          <cell r="I61">
            <v>145</v>
          </cell>
          <cell r="J61">
            <v>5.0999999999999996</v>
          </cell>
        </row>
        <row r="62">
          <cell r="H62">
            <v>17164</v>
          </cell>
          <cell r="I62">
            <v>5264</v>
          </cell>
          <cell r="J62">
            <v>30.7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10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84.8</v>
          </cell>
          <cell r="D6">
            <v>-2.2999999999999998</v>
          </cell>
          <cell r="E6">
            <v>101.4</v>
          </cell>
          <cell r="F6">
            <v>-2.2999999999999998</v>
          </cell>
          <cell r="G6">
            <v>101.2</v>
          </cell>
          <cell r="H6">
            <v>-0.5</v>
          </cell>
          <cell r="I6">
            <v>101.6</v>
          </cell>
          <cell r="J6">
            <v>1.3</v>
          </cell>
          <cell r="K6">
            <v>100.4</v>
          </cell>
          <cell r="L6">
            <v>2.7</v>
          </cell>
          <cell r="M6">
            <v>120.9</v>
          </cell>
          <cell r="N6">
            <v>-12.7</v>
          </cell>
          <cell r="O6">
            <v>99.9</v>
          </cell>
          <cell r="P6">
            <v>0.2</v>
          </cell>
          <cell r="Q6">
            <v>24.6</v>
          </cell>
          <cell r="R6">
            <v>0.1</v>
          </cell>
          <cell r="S6">
            <v>1.51</v>
          </cell>
          <cell r="T6">
            <v>0.27</v>
          </cell>
          <cell r="U6">
            <v>1.43</v>
          </cell>
          <cell r="V6">
            <v>-0.04</v>
          </cell>
          <cell r="W6">
            <v>78.7</v>
          </cell>
          <cell r="X6">
            <v>-5.7</v>
          </cell>
          <cell r="Y6">
            <v>94.1</v>
          </cell>
          <cell r="Z6">
            <v>-5.8</v>
          </cell>
          <cell r="AA6">
            <v>104.3</v>
          </cell>
          <cell r="AB6">
            <v>-22.7</v>
          </cell>
          <cell r="AC6">
            <v>0.9</v>
          </cell>
          <cell r="AD6">
            <v>-35.9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61.7</v>
          </cell>
          <cell r="D8">
            <v>-15</v>
          </cell>
          <cell r="E8">
            <v>77.7</v>
          </cell>
          <cell r="F8">
            <v>-15.1</v>
          </cell>
          <cell r="G8">
            <v>79.5</v>
          </cell>
          <cell r="H8">
            <v>-9.1999999999999993</v>
          </cell>
          <cell r="I8">
            <v>103.6</v>
          </cell>
          <cell r="J8">
            <v>-3.8</v>
          </cell>
          <cell r="K8">
            <v>106.2</v>
          </cell>
          <cell r="L8">
            <v>1.9</v>
          </cell>
          <cell r="M8">
            <v>75.7</v>
          </cell>
          <cell r="N8">
            <v>-48</v>
          </cell>
          <cell r="O8">
            <v>86.7</v>
          </cell>
          <cell r="P8">
            <v>3.7</v>
          </cell>
          <cell r="Q8">
            <v>0.9</v>
          </cell>
          <cell r="R8">
            <v>-1.9</v>
          </cell>
          <cell r="S8">
            <v>1.06</v>
          </cell>
          <cell r="T8">
            <v>1.06</v>
          </cell>
          <cell r="U8">
            <v>0.25</v>
          </cell>
          <cell r="V8">
            <v>-0.04</v>
          </cell>
          <cell r="W8">
            <v>57.2</v>
          </cell>
          <cell r="X8">
            <v>-18.2</v>
          </cell>
          <cell r="Y8">
            <v>72.099999999999994</v>
          </cell>
          <cell r="Z8">
            <v>-18.2</v>
          </cell>
          <cell r="AA8">
            <v>54.3</v>
          </cell>
          <cell r="AB8">
            <v>-61.3</v>
          </cell>
          <cell r="AC8">
            <v>0.1</v>
          </cell>
          <cell r="AD8">
            <v>0</v>
          </cell>
        </row>
        <row r="9">
          <cell r="B9" t="str">
            <v>製造業</v>
          </cell>
          <cell r="C9">
            <v>91</v>
          </cell>
          <cell r="D9">
            <v>-1.9</v>
          </cell>
          <cell r="E9">
            <v>109.7</v>
          </cell>
          <cell r="F9">
            <v>-1.5</v>
          </cell>
          <cell r="G9">
            <v>107.6</v>
          </cell>
          <cell r="H9">
            <v>-0.9</v>
          </cell>
          <cell r="I9">
            <v>101.8</v>
          </cell>
          <cell r="J9">
            <v>2.2999999999999998</v>
          </cell>
          <cell r="K9">
            <v>101.4</v>
          </cell>
          <cell r="L9">
            <v>3.3</v>
          </cell>
          <cell r="M9">
            <v>106.6</v>
          </cell>
          <cell r="N9">
            <v>-7.8</v>
          </cell>
          <cell r="O9">
            <v>97</v>
          </cell>
          <cell r="P9">
            <v>-0.4</v>
          </cell>
          <cell r="Q9">
            <v>10.9</v>
          </cell>
          <cell r="R9">
            <v>0.7</v>
          </cell>
          <cell r="S9">
            <v>1.27</v>
          </cell>
          <cell r="T9">
            <v>0.37</v>
          </cell>
          <cell r="U9">
            <v>1.1000000000000001</v>
          </cell>
          <cell r="V9">
            <v>-0.22</v>
          </cell>
          <cell r="W9">
            <v>84.4</v>
          </cell>
          <cell r="X9">
            <v>-5.5</v>
          </cell>
          <cell r="Y9">
            <v>101.8</v>
          </cell>
          <cell r="Z9">
            <v>-5</v>
          </cell>
          <cell r="AA9">
            <v>131</v>
          </cell>
          <cell r="AB9">
            <v>-6.8</v>
          </cell>
          <cell r="AC9">
            <v>0.4</v>
          </cell>
          <cell r="AD9">
            <v>-84</v>
          </cell>
        </row>
        <row r="10">
          <cell r="B10" t="str">
            <v>電気・ガス・熱供給・水道業</v>
          </cell>
          <cell r="C10">
            <v>95.1</v>
          </cell>
          <cell r="D10">
            <v>3.9</v>
          </cell>
          <cell r="E10">
            <v>120</v>
          </cell>
          <cell r="F10">
            <v>4.2</v>
          </cell>
          <cell r="G10">
            <v>109.7</v>
          </cell>
          <cell r="H10">
            <v>-0.1</v>
          </cell>
          <cell r="I10">
            <v>105.2</v>
          </cell>
          <cell r="J10">
            <v>13.2</v>
          </cell>
          <cell r="K10">
            <v>101.2</v>
          </cell>
          <cell r="L10">
            <v>7.4</v>
          </cell>
          <cell r="M10">
            <v>158.80000000000001</v>
          </cell>
          <cell r="N10">
            <v>107.6</v>
          </cell>
          <cell r="O10">
            <v>102.4</v>
          </cell>
          <cell r="P10">
            <v>-0.2</v>
          </cell>
          <cell r="Q10">
            <v>7.5</v>
          </cell>
          <cell r="R10">
            <v>-2.8</v>
          </cell>
          <cell r="S10">
            <v>0</v>
          </cell>
          <cell r="T10">
            <v>-0.28000000000000003</v>
          </cell>
          <cell r="U10">
            <v>0.47</v>
          </cell>
          <cell r="V10">
            <v>0.05</v>
          </cell>
          <cell r="W10">
            <v>88.2</v>
          </cell>
          <cell r="X10">
            <v>0.1</v>
          </cell>
          <cell r="Y10">
            <v>111.3</v>
          </cell>
          <cell r="Z10">
            <v>0.4</v>
          </cell>
          <cell r="AA10">
            <v>249.3</v>
          </cell>
          <cell r="AB10">
            <v>36.200000000000003</v>
          </cell>
          <cell r="AC10">
            <v>0</v>
          </cell>
          <cell r="AD10">
            <v>-100</v>
          </cell>
        </row>
        <row r="11">
          <cell r="B11" t="str">
            <v>情報通信業</v>
          </cell>
          <cell r="C11">
            <v>122.3</v>
          </cell>
          <cell r="D11">
            <v>-6.6</v>
          </cell>
          <cell r="E11">
            <v>152.6</v>
          </cell>
          <cell r="F11">
            <v>-6.3</v>
          </cell>
          <cell r="G11">
            <v>146.1</v>
          </cell>
          <cell r="H11">
            <v>-4.0999999999999996</v>
          </cell>
          <cell r="I11">
            <v>105.5</v>
          </cell>
          <cell r="J11">
            <v>4.0999999999999996</v>
          </cell>
          <cell r="K11">
            <v>103.7</v>
          </cell>
          <cell r="L11">
            <v>4.4000000000000004</v>
          </cell>
          <cell r="M11">
            <v>131.6</v>
          </cell>
          <cell r="N11">
            <v>0.8</v>
          </cell>
          <cell r="O11">
            <v>100.6</v>
          </cell>
          <cell r="P11">
            <v>-2.4</v>
          </cell>
          <cell r="Q11">
            <v>3.9</v>
          </cell>
          <cell r="R11">
            <v>-0.4</v>
          </cell>
          <cell r="S11">
            <v>0.43</v>
          </cell>
          <cell r="T11">
            <v>-0.33</v>
          </cell>
          <cell r="U11">
            <v>1.1200000000000001</v>
          </cell>
          <cell r="V11">
            <v>0.8</v>
          </cell>
          <cell r="W11">
            <v>113.5</v>
          </cell>
          <cell r="X11">
            <v>-9.9</v>
          </cell>
          <cell r="Y11">
            <v>141.6</v>
          </cell>
          <cell r="Z11">
            <v>-9.6999999999999993</v>
          </cell>
          <cell r="AA11">
            <v>259.7</v>
          </cell>
          <cell r="AB11">
            <v>-22.3</v>
          </cell>
          <cell r="AC11">
            <v>0.7</v>
          </cell>
          <cell r="AD11">
            <v>-68.599999999999994</v>
          </cell>
        </row>
        <row r="12">
          <cell r="B12" t="str">
            <v>運輸業，郵便業</v>
          </cell>
          <cell r="C12">
            <v>82</v>
          </cell>
          <cell r="D12">
            <v>-10.3</v>
          </cell>
          <cell r="E12">
            <v>93.2</v>
          </cell>
          <cell r="F12">
            <v>-10.3</v>
          </cell>
          <cell r="G12">
            <v>99.9</v>
          </cell>
          <cell r="H12">
            <v>-2.9</v>
          </cell>
          <cell r="I12">
            <v>100.2</v>
          </cell>
          <cell r="J12">
            <v>-5.0999999999999996</v>
          </cell>
          <cell r="K12">
            <v>104.9</v>
          </cell>
          <cell r="L12">
            <v>-0.7</v>
          </cell>
          <cell r="M12">
            <v>78.3</v>
          </cell>
          <cell r="N12">
            <v>-26.1</v>
          </cell>
          <cell r="O12">
            <v>99.2</v>
          </cell>
          <cell r="P12">
            <v>-12.4</v>
          </cell>
          <cell r="Q12">
            <v>10.199999999999999</v>
          </cell>
          <cell r="R12">
            <v>6.4</v>
          </cell>
          <cell r="S12">
            <v>1.08</v>
          </cell>
          <cell r="T12">
            <v>0.44</v>
          </cell>
          <cell r="U12">
            <v>1.56</v>
          </cell>
          <cell r="V12">
            <v>1.05</v>
          </cell>
          <cell r="W12">
            <v>76.099999999999994</v>
          </cell>
          <cell r="X12">
            <v>-13.5</v>
          </cell>
          <cell r="Y12">
            <v>86.5</v>
          </cell>
          <cell r="Z12">
            <v>-13.5</v>
          </cell>
          <cell r="AA12">
            <v>63.9</v>
          </cell>
          <cell r="AB12">
            <v>-41</v>
          </cell>
          <cell r="AC12">
            <v>0.5</v>
          </cell>
          <cell r="AD12">
            <v>-12.5</v>
          </cell>
        </row>
        <row r="13">
          <cell r="B13" t="str">
            <v>卸売業，小売業</v>
          </cell>
          <cell r="C13">
            <v>81.8</v>
          </cell>
          <cell r="D13">
            <v>4.2</v>
          </cell>
          <cell r="E13">
            <v>93.1</v>
          </cell>
          <cell r="F13">
            <v>4.0999999999999996</v>
          </cell>
          <cell r="G13">
            <v>92.6</v>
          </cell>
          <cell r="H13">
            <v>4.9000000000000004</v>
          </cell>
          <cell r="I13">
            <v>93</v>
          </cell>
          <cell r="J13">
            <v>-0.7</v>
          </cell>
          <cell r="K13">
            <v>91.5</v>
          </cell>
          <cell r="L13">
            <v>-0.2</v>
          </cell>
          <cell r="M13">
            <v>123.7</v>
          </cell>
          <cell r="N13">
            <v>-8.8000000000000007</v>
          </cell>
          <cell r="O13">
            <v>104.7</v>
          </cell>
          <cell r="P13">
            <v>-0.6</v>
          </cell>
          <cell r="Q13">
            <v>61</v>
          </cell>
          <cell r="R13">
            <v>-0.3</v>
          </cell>
          <cell r="S13">
            <v>2.4</v>
          </cell>
          <cell r="T13">
            <v>1.23</v>
          </cell>
          <cell r="U13">
            <v>2.73</v>
          </cell>
          <cell r="V13">
            <v>1.1599999999999999</v>
          </cell>
          <cell r="W13">
            <v>75.900000000000006</v>
          </cell>
          <cell r="X13">
            <v>0.4</v>
          </cell>
          <cell r="Y13">
            <v>86.4</v>
          </cell>
          <cell r="Z13">
            <v>0.5</v>
          </cell>
          <cell r="AA13">
            <v>102.4</v>
          </cell>
          <cell r="AB13">
            <v>-6.1</v>
          </cell>
          <cell r="AC13">
            <v>7</v>
          </cell>
          <cell r="AD13">
            <v>-1.1000000000000001</v>
          </cell>
        </row>
        <row r="14">
          <cell r="B14" t="str">
            <v>金融業，保険業</v>
          </cell>
          <cell r="C14">
            <v>88.5</v>
          </cell>
          <cell r="D14">
            <v>-9.5</v>
          </cell>
          <cell r="E14">
            <v>113.1</v>
          </cell>
          <cell r="F14">
            <v>-9.6</v>
          </cell>
          <cell r="G14">
            <v>116.8</v>
          </cell>
          <cell r="H14">
            <v>-2.7</v>
          </cell>
          <cell r="I14">
            <v>101.5</v>
          </cell>
          <cell r="J14">
            <v>-6.1</v>
          </cell>
          <cell r="K14">
            <v>101.6</v>
          </cell>
          <cell r="L14">
            <v>-1.4</v>
          </cell>
          <cell r="M14">
            <v>102.3</v>
          </cell>
          <cell r="N14">
            <v>-62.4</v>
          </cell>
          <cell r="O14">
            <v>108.4</v>
          </cell>
          <cell r="P14">
            <v>7.6</v>
          </cell>
          <cell r="Q14">
            <v>0.3</v>
          </cell>
          <cell r="R14">
            <v>-5.7</v>
          </cell>
          <cell r="S14">
            <v>0.91</v>
          </cell>
          <cell r="T14">
            <v>0.35</v>
          </cell>
          <cell r="U14">
            <v>0.32</v>
          </cell>
          <cell r="V14">
            <v>-1.06</v>
          </cell>
          <cell r="W14">
            <v>82.1</v>
          </cell>
          <cell r="X14">
            <v>-12.8</v>
          </cell>
          <cell r="Y14">
            <v>104.9</v>
          </cell>
          <cell r="Z14">
            <v>-12.9</v>
          </cell>
          <cell r="AA14">
            <v>25.3</v>
          </cell>
          <cell r="AB14">
            <v>-89.8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109.1</v>
          </cell>
          <cell r="D15">
            <v>1.5</v>
          </cell>
          <cell r="E15">
            <v>133</v>
          </cell>
          <cell r="F15">
            <v>1.5</v>
          </cell>
          <cell r="G15">
            <v>134.19999999999999</v>
          </cell>
          <cell r="H15">
            <v>11.1</v>
          </cell>
          <cell r="I15">
            <v>108.7</v>
          </cell>
          <cell r="J15">
            <v>13.8</v>
          </cell>
          <cell r="K15">
            <v>108.2</v>
          </cell>
          <cell r="L15">
            <v>15.7</v>
          </cell>
          <cell r="M15">
            <v>131.30000000000001</v>
          </cell>
          <cell r="N15">
            <v>-28.8</v>
          </cell>
          <cell r="O15">
            <v>110.4</v>
          </cell>
          <cell r="P15">
            <v>13</v>
          </cell>
          <cell r="Q15">
            <v>29.1</v>
          </cell>
          <cell r="R15">
            <v>-12.3</v>
          </cell>
          <cell r="S15">
            <v>0.64</v>
          </cell>
          <cell r="T15">
            <v>0.1</v>
          </cell>
          <cell r="U15">
            <v>0.56000000000000005</v>
          </cell>
          <cell r="V15">
            <v>0.02</v>
          </cell>
          <cell r="W15">
            <v>101.2</v>
          </cell>
          <cell r="X15">
            <v>-2.2000000000000002</v>
          </cell>
          <cell r="Y15">
            <v>123.4</v>
          </cell>
          <cell r="Z15">
            <v>-2.1</v>
          </cell>
          <cell r="AA15">
            <v>90.1</v>
          </cell>
          <cell r="AB15">
            <v>-82.6</v>
          </cell>
          <cell r="AC15">
            <v>0</v>
          </cell>
          <cell r="AD15">
            <v>-100</v>
          </cell>
        </row>
        <row r="16">
          <cell r="B16" t="str">
            <v>学術研究，専門・技術サービス業</v>
          </cell>
          <cell r="C16">
            <v>97.5</v>
          </cell>
          <cell r="D16">
            <v>0.7</v>
          </cell>
          <cell r="E16">
            <v>117.4</v>
          </cell>
          <cell r="F16">
            <v>0.7</v>
          </cell>
          <cell r="G16">
            <v>116.4</v>
          </cell>
          <cell r="H16">
            <v>1.9</v>
          </cell>
          <cell r="I16">
            <v>108.9</v>
          </cell>
          <cell r="J16">
            <v>4.2</v>
          </cell>
          <cell r="K16">
            <v>108.4</v>
          </cell>
          <cell r="L16">
            <v>4.0999999999999996</v>
          </cell>
          <cell r="M16">
            <v>115.1</v>
          </cell>
          <cell r="N16">
            <v>5.9</v>
          </cell>
          <cell r="O16">
            <v>103.6</v>
          </cell>
          <cell r="P16">
            <v>1.6</v>
          </cell>
          <cell r="Q16">
            <v>7</v>
          </cell>
          <cell r="R16">
            <v>-4.9000000000000004</v>
          </cell>
          <cell r="S16">
            <v>0.79</v>
          </cell>
          <cell r="T16">
            <v>0.39</v>
          </cell>
          <cell r="U16">
            <v>1.08</v>
          </cell>
          <cell r="V16">
            <v>-0.35</v>
          </cell>
          <cell r="W16">
            <v>90.4</v>
          </cell>
          <cell r="X16">
            <v>-3</v>
          </cell>
          <cell r="Y16">
            <v>108.9</v>
          </cell>
          <cell r="Z16">
            <v>-2.9</v>
          </cell>
          <cell r="AA16">
            <v>134.6</v>
          </cell>
          <cell r="AB16">
            <v>-15.3</v>
          </cell>
          <cell r="AC16">
            <v>0.1</v>
          </cell>
          <cell r="AD16">
            <v>0</v>
          </cell>
        </row>
        <row r="17">
          <cell r="B17" t="str">
            <v>宿泊業，飲食サービス業</v>
          </cell>
          <cell r="C17">
            <v>98.7</v>
          </cell>
          <cell r="D17">
            <v>10.3</v>
          </cell>
          <cell r="E17">
            <v>103</v>
          </cell>
          <cell r="F17">
            <v>10.199999999999999</v>
          </cell>
          <cell r="G17">
            <v>102.3</v>
          </cell>
          <cell r="H17">
            <v>8.6</v>
          </cell>
          <cell r="I17">
            <v>104.4</v>
          </cell>
          <cell r="J17">
            <v>9.3000000000000007</v>
          </cell>
          <cell r="K17">
            <v>102.1</v>
          </cell>
          <cell r="L17">
            <v>8.6999999999999993</v>
          </cell>
          <cell r="M17">
            <v>158.5</v>
          </cell>
          <cell r="N17">
            <v>18.2</v>
          </cell>
          <cell r="O17">
            <v>105.7</v>
          </cell>
          <cell r="P17">
            <v>20.3</v>
          </cell>
          <cell r="Q17">
            <v>73.400000000000006</v>
          </cell>
          <cell r="R17">
            <v>-10.6</v>
          </cell>
          <cell r="S17">
            <v>3.64</v>
          </cell>
          <cell r="T17">
            <v>1.33</v>
          </cell>
          <cell r="U17">
            <v>2.79</v>
          </cell>
          <cell r="V17">
            <v>1.56</v>
          </cell>
          <cell r="W17">
            <v>91.6</v>
          </cell>
          <cell r="X17">
            <v>6.4</v>
          </cell>
          <cell r="Y17">
            <v>95.5</v>
          </cell>
          <cell r="Z17">
            <v>6.1</v>
          </cell>
          <cell r="AA17">
            <v>117.2</v>
          </cell>
          <cell r="AB17">
            <v>45.7</v>
          </cell>
          <cell r="AC17">
            <v>0.3</v>
          </cell>
          <cell r="AD17">
            <v>0</v>
          </cell>
        </row>
        <row r="18">
          <cell r="B18" t="str">
            <v>生活関連サービス業，娯楽業</v>
          </cell>
          <cell r="C18">
            <v>97.1</v>
          </cell>
          <cell r="D18">
            <v>30</v>
          </cell>
          <cell r="E18">
            <v>106.5</v>
          </cell>
          <cell r="F18">
            <v>30.2</v>
          </cell>
          <cell r="G18">
            <v>106.3</v>
          </cell>
          <cell r="H18">
            <v>26.8</v>
          </cell>
          <cell r="I18">
            <v>113</v>
          </cell>
          <cell r="J18">
            <v>22.3</v>
          </cell>
          <cell r="K18">
            <v>113.4</v>
          </cell>
          <cell r="L18">
            <v>19.5</v>
          </cell>
          <cell r="M18">
            <v>106.3</v>
          </cell>
          <cell r="N18">
            <v>97.6</v>
          </cell>
          <cell r="O18">
            <v>93.2</v>
          </cell>
          <cell r="P18">
            <v>0.1</v>
          </cell>
          <cell r="Q18">
            <v>25</v>
          </cell>
          <cell r="R18">
            <v>-8.6999999999999993</v>
          </cell>
          <cell r="S18">
            <v>1.42</v>
          </cell>
          <cell r="T18">
            <v>0.46</v>
          </cell>
          <cell r="U18">
            <v>0.95</v>
          </cell>
          <cell r="V18">
            <v>-0.88</v>
          </cell>
          <cell r="W18">
            <v>90.1</v>
          </cell>
          <cell r="X18">
            <v>25.3</v>
          </cell>
          <cell r="Y18">
            <v>98.8</v>
          </cell>
          <cell r="Z18">
            <v>25.5</v>
          </cell>
          <cell r="AA18">
            <v>108.8</v>
          </cell>
          <cell r="AB18">
            <v>126.8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94.3</v>
          </cell>
          <cell r="D19">
            <v>-3.1</v>
          </cell>
          <cell r="E19">
            <v>115.2</v>
          </cell>
          <cell r="F19">
            <v>-3</v>
          </cell>
          <cell r="G19">
            <v>118.1</v>
          </cell>
          <cell r="H19">
            <v>-3</v>
          </cell>
          <cell r="I19">
            <v>131.5</v>
          </cell>
          <cell r="J19">
            <v>-1.6</v>
          </cell>
          <cell r="K19">
            <v>115.3</v>
          </cell>
          <cell r="L19">
            <v>0.7</v>
          </cell>
          <cell r="M19">
            <v>388.3</v>
          </cell>
          <cell r="N19">
            <v>-11</v>
          </cell>
          <cell r="O19">
            <v>113.3</v>
          </cell>
          <cell r="P19">
            <v>5.4</v>
          </cell>
          <cell r="Q19">
            <v>18.100000000000001</v>
          </cell>
          <cell r="R19">
            <v>1.6</v>
          </cell>
          <cell r="S19">
            <v>0.71</v>
          </cell>
          <cell r="T19">
            <v>-0.2</v>
          </cell>
          <cell r="U19">
            <v>0.13</v>
          </cell>
          <cell r="V19">
            <v>-0.75</v>
          </cell>
          <cell r="W19">
            <v>87.5</v>
          </cell>
          <cell r="X19">
            <v>-6.5</v>
          </cell>
          <cell r="Y19">
            <v>106.9</v>
          </cell>
          <cell r="Z19">
            <v>-6.5</v>
          </cell>
          <cell r="AA19">
            <v>21</v>
          </cell>
          <cell r="AB19">
            <v>-7.6</v>
          </cell>
          <cell r="AC19">
            <v>0</v>
          </cell>
          <cell r="AD19">
            <v>-100</v>
          </cell>
        </row>
        <row r="20">
          <cell r="B20" t="str">
            <v>医療，福祉</v>
          </cell>
          <cell r="C20">
            <v>77.3</v>
          </cell>
          <cell r="D20">
            <v>-2.5</v>
          </cell>
          <cell r="E20">
            <v>94.4</v>
          </cell>
          <cell r="F20">
            <v>-2.5</v>
          </cell>
          <cell r="G20">
            <v>93.1</v>
          </cell>
          <cell r="H20">
            <v>-0.7</v>
          </cell>
          <cell r="I20">
            <v>96.5</v>
          </cell>
          <cell r="J20">
            <v>4</v>
          </cell>
          <cell r="K20">
            <v>96.9</v>
          </cell>
          <cell r="L20">
            <v>4.8</v>
          </cell>
          <cell r="M20">
            <v>85.1</v>
          </cell>
          <cell r="N20">
            <v>-16.7</v>
          </cell>
          <cell r="O20">
            <v>98.4</v>
          </cell>
          <cell r="P20">
            <v>-1.2</v>
          </cell>
          <cell r="Q20">
            <v>21</v>
          </cell>
          <cell r="R20">
            <v>-0.2</v>
          </cell>
          <cell r="S20">
            <v>0.88</v>
          </cell>
          <cell r="T20">
            <v>-0.24</v>
          </cell>
          <cell r="U20">
            <v>1.03</v>
          </cell>
          <cell r="V20">
            <v>-0.39</v>
          </cell>
          <cell r="W20">
            <v>71.7</v>
          </cell>
          <cell r="X20">
            <v>-6</v>
          </cell>
          <cell r="Y20">
            <v>87.6</v>
          </cell>
          <cell r="Z20">
            <v>-6</v>
          </cell>
          <cell r="AA20">
            <v>130</v>
          </cell>
          <cell r="AB20">
            <v>-28.3</v>
          </cell>
          <cell r="AC20">
            <v>0.2</v>
          </cell>
          <cell r="AD20">
            <v>9</v>
          </cell>
        </row>
        <row r="21">
          <cell r="B21" t="str">
            <v>複合サービス事業</v>
          </cell>
          <cell r="C21">
            <v>76.8</v>
          </cell>
          <cell r="D21">
            <v>2.1</v>
          </cell>
          <cell r="E21">
            <v>91.7</v>
          </cell>
          <cell r="F21">
            <v>2</v>
          </cell>
          <cell r="G21">
            <v>94.7</v>
          </cell>
          <cell r="H21">
            <v>4.5999999999999996</v>
          </cell>
          <cell r="I21">
            <v>95.3</v>
          </cell>
          <cell r="J21">
            <v>-3.6</v>
          </cell>
          <cell r="K21">
            <v>98.8</v>
          </cell>
          <cell r="L21">
            <v>-0.6</v>
          </cell>
          <cell r="M21">
            <v>39.799999999999997</v>
          </cell>
          <cell r="N21">
            <v>-55.9</v>
          </cell>
          <cell r="O21">
            <v>96.5</v>
          </cell>
          <cell r="P21">
            <v>3.4</v>
          </cell>
          <cell r="Q21">
            <v>5</v>
          </cell>
          <cell r="R21">
            <v>0.7</v>
          </cell>
          <cell r="S21">
            <v>2.7</v>
          </cell>
          <cell r="T21">
            <v>2.27</v>
          </cell>
          <cell r="U21">
            <v>1.33</v>
          </cell>
          <cell r="V21">
            <v>0.37</v>
          </cell>
          <cell r="W21">
            <v>71.2</v>
          </cell>
          <cell r="X21">
            <v>-1.7</v>
          </cell>
          <cell r="Y21">
            <v>85.1</v>
          </cell>
          <cell r="Z21">
            <v>-1.6</v>
          </cell>
          <cell r="AA21">
            <v>42</v>
          </cell>
          <cell r="AB21">
            <v>-46.7</v>
          </cell>
          <cell r="AC21">
            <v>8.5</v>
          </cell>
          <cell r="AD21">
            <v>6.4</v>
          </cell>
        </row>
        <row r="22">
          <cell r="B22" t="str">
            <v>サービス業（他に分類されないもの）</v>
          </cell>
          <cell r="C22">
            <v>93.4</v>
          </cell>
          <cell r="D22">
            <v>1.2</v>
          </cell>
          <cell r="E22">
            <v>104.9</v>
          </cell>
          <cell r="F22">
            <v>1.4</v>
          </cell>
          <cell r="G22">
            <v>104.1</v>
          </cell>
          <cell r="H22">
            <v>1.2</v>
          </cell>
          <cell r="I22">
            <v>104.3</v>
          </cell>
          <cell r="J22">
            <v>0.2</v>
          </cell>
          <cell r="K22">
            <v>103.2</v>
          </cell>
          <cell r="L22">
            <v>-0.1</v>
          </cell>
          <cell r="M22">
            <v>121.5</v>
          </cell>
          <cell r="N22">
            <v>3.2</v>
          </cell>
          <cell r="O22">
            <v>97.6</v>
          </cell>
          <cell r="P22">
            <v>-1.8</v>
          </cell>
          <cell r="Q22">
            <v>29.4</v>
          </cell>
          <cell r="R22">
            <v>0.6</v>
          </cell>
          <cell r="S22">
            <v>3.24</v>
          </cell>
          <cell r="T22">
            <v>-0.45</v>
          </cell>
          <cell r="U22">
            <v>3.06</v>
          </cell>
          <cell r="V22">
            <v>-0.84</v>
          </cell>
          <cell r="W22">
            <v>86.6</v>
          </cell>
          <cell r="X22">
            <v>-2.5</v>
          </cell>
          <cell r="Y22">
            <v>97.3</v>
          </cell>
          <cell r="Z22">
            <v>-2.2999999999999998</v>
          </cell>
          <cell r="AA22">
            <v>114.3</v>
          </cell>
          <cell r="AB22">
            <v>2.8</v>
          </cell>
          <cell r="AC22">
            <v>1.2</v>
          </cell>
          <cell r="AD22">
            <v>-46</v>
          </cell>
        </row>
        <row r="23">
          <cell r="B23" t="str">
            <v>食料品・たばこ</v>
          </cell>
          <cell r="C23">
            <v>89.4</v>
          </cell>
          <cell r="D23">
            <v>-4.8</v>
          </cell>
          <cell r="E23">
            <v>107.6</v>
          </cell>
          <cell r="F23">
            <v>-4.9000000000000004</v>
          </cell>
          <cell r="G23">
            <v>107.2</v>
          </cell>
          <cell r="H23">
            <v>-4.0999999999999996</v>
          </cell>
          <cell r="I23">
            <v>98.4</v>
          </cell>
          <cell r="J23">
            <v>3.8</v>
          </cell>
          <cell r="K23">
            <v>99.1</v>
          </cell>
          <cell r="L23">
            <v>4.9000000000000004</v>
          </cell>
          <cell r="M23">
            <v>88.2</v>
          </cell>
          <cell r="N23">
            <v>-10.3</v>
          </cell>
          <cell r="O23">
            <v>92.9</v>
          </cell>
          <cell r="P23">
            <v>-3</v>
          </cell>
          <cell r="Q23">
            <v>16.3</v>
          </cell>
          <cell r="R23">
            <v>-4.9000000000000004</v>
          </cell>
          <cell r="S23">
            <v>1.51</v>
          </cell>
          <cell r="T23">
            <v>0.83</v>
          </cell>
          <cell r="U23">
            <v>1.1599999999999999</v>
          </cell>
          <cell r="V23">
            <v>0.26</v>
          </cell>
          <cell r="W23">
            <v>82.9</v>
          </cell>
          <cell r="X23">
            <v>-8.3000000000000007</v>
          </cell>
          <cell r="Y23">
            <v>99.8</v>
          </cell>
          <cell r="Z23">
            <v>-8.4</v>
          </cell>
          <cell r="AA23">
            <v>112.1</v>
          </cell>
          <cell r="AB23">
            <v>-13.1</v>
          </cell>
          <cell r="AC23">
            <v>0.5</v>
          </cell>
          <cell r="AD23">
            <v>0</v>
          </cell>
        </row>
        <row r="24">
          <cell r="B24" t="str">
            <v>繊維工業</v>
          </cell>
          <cell r="C24">
            <v>122.4</v>
          </cell>
          <cell r="D24">
            <v>6.2</v>
          </cell>
          <cell r="E24">
            <v>139.30000000000001</v>
          </cell>
          <cell r="F24">
            <v>5.8</v>
          </cell>
          <cell r="G24">
            <v>129.69999999999999</v>
          </cell>
          <cell r="H24">
            <v>3.6</v>
          </cell>
          <cell r="I24">
            <v>96.7</v>
          </cell>
          <cell r="J24">
            <v>6.3</v>
          </cell>
          <cell r="K24">
            <v>93.6</v>
          </cell>
          <cell r="L24">
            <v>5.4</v>
          </cell>
          <cell r="M24">
            <v>160.30000000000001</v>
          </cell>
          <cell r="N24">
            <v>16.8</v>
          </cell>
          <cell r="O24">
            <v>97.2</v>
          </cell>
          <cell r="P24">
            <v>0.6</v>
          </cell>
          <cell r="Q24">
            <v>12.4</v>
          </cell>
          <cell r="R24">
            <v>9.8000000000000007</v>
          </cell>
          <cell r="S24">
            <v>1.39</v>
          </cell>
          <cell r="T24">
            <v>0.06</v>
          </cell>
          <cell r="U24">
            <v>1.2</v>
          </cell>
          <cell r="V24">
            <v>0.17</v>
          </cell>
          <cell r="W24">
            <v>113.5</v>
          </cell>
          <cell r="X24">
            <v>2.2999999999999998</v>
          </cell>
          <cell r="Y24">
            <v>129.19999999999999</v>
          </cell>
          <cell r="Z24">
            <v>1.9</v>
          </cell>
          <cell r="AA24">
            <v>341.4</v>
          </cell>
          <cell r="AB24">
            <v>27.4</v>
          </cell>
          <cell r="AC24">
            <v>2</v>
          </cell>
          <cell r="AD24">
            <v>0</v>
          </cell>
        </row>
        <row r="25">
          <cell r="B25" t="str">
            <v>木材・木製品</v>
          </cell>
          <cell r="C25">
            <v>91.7</v>
          </cell>
          <cell r="D25">
            <v>-15.9</v>
          </cell>
          <cell r="E25">
            <v>107.9</v>
          </cell>
          <cell r="F25">
            <v>-7.8</v>
          </cell>
          <cell r="G25">
            <v>108.7</v>
          </cell>
          <cell r="H25">
            <v>-6.7</v>
          </cell>
          <cell r="I25">
            <v>91.7</v>
          </cell>
          <cell r="J25">
            <v>-12.7</v>
          </cell>
          <cell r="K25">
            <v>95.9</v>
          </cell>
          <cell r="L25">
            <v>-7.4</v>
          </cell>
          <cell r="M25">
            <v>60.1</v>
          </cell>
          <cell r="N25">
            <v>-48.3</v>
          </cell>
          <cell r="O25">
            <v>97.7</v>
          </cell>
          <cell r="P25">
            <v>2.6</v>
          </cell>
          <cell r="Q25">
            <v>13.1</v>
          </cell>
          <cell r="R25">
            <v>7.1</v>
          </cell>
          <cell r="S25">
            <v>3.01</v>
          </cell>
          <cell r="T25">
            <v>-1.34</v>
          </cell>
          <cell r="U25">
            <v>2.4700000000000002</v>
          </cell>
          <cell r="V25">
            <v>-1.41</v>
          </cell>
          <cell r="W25">
            <v>85.1</v>
          </cell>
          <cell r="X25">
            <v>-19</v>
          </cell>
          <cell r="Y25">
            <v>100.1</v>
          </cell>
          <cell r="Z25">
            <v>-11.1</v>
          </cell>
          <cell r="AA25">
            <v>101.1</v>
          </cell>
          <cell r="AB25">
            <v>-16.8</v>
          </cell>
          <cell r="AC25">
            <v>0</v>
          </cell>
          <cell r="AD25">
            <v>-100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79</v>
          </cell>
          <cell r="D28">
            <v>-39.9</v>
          </cell>
          <cell r="E28">
            <v>90.3</v>
          </cell>
          <cell r="F28">
            <v>-39.9</v>
          </cell>
          <cell r="G28">
            <v>83.3</v>
          </cell>
          <cell r="H28">
            <v>-42</v>
          </cell>
          <cell r="I28">
            <v>79.8</v>
          </cell>
          <cell r="J28">
            <v>0.5</v>
          </cell>
          <cell r="K28">
            <v>80.2</v>
          </cell>
          <cell r="L28">
            <v>-4.8</v>
          </cell>
          <cell r="M28">
            <v>73.900000000000006</v>
          </cell>
          <cell r="N28">
            <v>286.89999999999998</v>
          </cell>
          <cell r="O28">
            <v>102.2</v>
          </cell>
          <cell r="P28">
            <v>-0.2</v>
          </cell>
          <cell r="Q28">
            <v>35.700000000000003</v>
          </cell>
          <cell r="R28">
            <v>25.3</v>
          </cell>
          <cell r="S28">
            <v>1.32</v>
          </cell>
          <cell r="T28">
            <v>1.32</v>
          </cell>
          <cell r="U28">
            <v>0.44</v>
          </cell>
          <cell r="V28">
            <v>0.01</v>
          </cell>
          <cell r="W28">
            <v>73.3</v>
          </cell>
          <cell r="X28">
            <v>-42.1</v>
          </cell>
          <cell r="Y28">
            <v>83.8</v>
          </cell>
          <cell r="Z28">
            <v>-42</v>
          </cell>
          <cell r="AA28">
            <v>179.4</v>
          </cell>
          <cell r="AB28">
            <v>-23.8</v>
          </cell>
          <cell r="AC28">
            <v>0</v>
          </cell>
          <cell r="AD28">
            <v>0</v>
          </cell>
        </row>
        <row r="29">
          <cell r="B29" t="str">
            <v>化学、石油・石炭</v>
          </cell>
          <cell r="C29">
            <v>88.9</v>
          </cell>
          <cell r="D29">
            <v>5.3</v>
          </cell>
          <cell r="E29">
            <v>117.2</v>
          </cell>
          <cell r="F29">
            <v>6.5</v>
          </cell>
          <cell r="G29">
            <v>119.5</v>
          </cell>
          <cell r="H29">
            <v>12.3</v>
          </cell>
          <cell r="I29">
            <v>101.4</v>
          </cell>
          <cell r="J29">
            <v>-1.2</v>
          </cell>
          <cell r="K29">
            <v>101.7</v>
          </cell>
          <cell r="L29">
            <v>2.2000000000000002</v>
          </cell>
          <cell r="M29">
            <v>99.4</v>
          </cell>
          <cell r="N29">
            <v>-24.6</v>
          </cell>
          <cell r="O29">
            <v>106.9</v>
          </cell>
          <cell r="P29">
            <v>-1.5</v>
          </cell>
          <cell r="Q29">
            <v>2</v>
          </cell>
          <cell r="R29">
            <v>0.8</v>
          </cell>
          <cell r="S29">
            <v>2.2599999999999998</v>
          </cell>
          <cell r="T29">
            <v>1.74</v>
          </cell>
          <cell r="U29">
            <v>0.23</v>
          </cell>
          <cell r="V29">
            <v>-2.1</v>
          </cell>
          <cell r="W29">
            <v>82.5</v>
          </cell>
          <cell r="X29">
            <v>1.6</v>
          </cell>
          <cell r="Y29">
            <v>108.7</v>
          </cell>
          <cell r="Z29">
            <v>2.6</v>
          </cell>
          <cell r="AA29">
            <v>103.1</v>
          </cell>
          <cell r="AB29">
            <v>-22.6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99</v>
          </cell>
          <cell r="D30">
            <v>-18.7</v>
          </cell>
          <cell r="E30">
            <v>109</v>
          </cell>
          <cell r="F30">
            <v>-18.7</v>
          </cell>
          <cell r="G30">
            <v>105.6</v>
          </cell>
          <cell r="H30">
            <v>-16</v>
          </cell>
          <cell r="I30">
            <v>105.7</v>
          </cell>
          <cell r="J30">
            <v>0.2</v>
          </cell>
          <cell r="K30">
            <v>105.8</v>
          </cell>
          <cell r="L30">
            <v>3.7</v>
          </cell>
          <cell r="M30">
            <v>104.2</v>
          </cell>
          <cell r="N30">
            <v>-34</v>
          </cell>
          <cell r="O30">
            <v>311.10000000000002</v>
          </cell>
          <cell r="P30">
            <v>5.3</v>
          </cell>
          <cell r="Q30">
            <v>31.4</v>
          </cell>
          <cell r="R30">
            <v>27.5</v>
          </cell>
          <cell r="S30">
            <v>2.2200000000000002</v>
          </cell>
          <cell r="T30">
            <v>1.32</v>
          </cell>
          <cell r="U30">
            <v>0.81</v>
          </cell>
          <cell r="V30">
            <v>-0.26</v>
          </cell>
          <cell r="W30">
            <v>91.8</v>
          </cell>
          <cell r="X30">
            <v>-21.6</v>
          </cell>
          <cell r="Y30">
            <v>101.1</v>
          </cell>
          <cell r="Z30">
            <v>-21.6</v>
          </cell>
          <cell r="AA30">
            <v>151.69999999999999</v>
          </cell>
          <cell r="AB30">
            <v>-36.6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95.7</v>
          </cell>
          <cell r="D31">
            <v>2.7</v>
          </cell>
          <cell r="E31">
            <v>123.2</v>
          </cell>
          <cell r="F31">
            <v>2.7</v>
          </cell>
          <cell r="G31">
            <v>113.7</v>
          </cell>
          <cell r="H31">
            <v>-0.6</v>
          </cell>
          <cell r="I31">
            <v>111.8</v>
          </cell>
          <cell r="J31">
            <v>6.2</v>
          </cell>
          <cell r="K31">
            <v>106.2</v>
          </cell>
          <cell r="L31">
            <v>3</v>
          </cell>
          <cell r="M31">
            <v>172.1</v>
          </cell>
          <cell r="N31">
            <v>33</v>
          </cell>
          <cell r="O31">
            <v>98.2</v>
          </cell>
          <cell r="P31">
            <v>18.899999999999999</v>
          </cell>
          <cell r="Q31">
            <v>1.4</v>
          </cell>
          <cell r="R31">
            <v>-0.4</v>
          </cell>
          <cell r="S31">
            <v>0.35</v>
          </cell>
          <cell r="T31">
            <v>-0.12</v>
          </cell>
          <cell r="U31">
            <v>0.49</v>
          </cell>
          <cell r="V31">
            <v>-0.27</v>
          </cell>
          <cell r="W31">
            <v>88.8</v>
          </cell>
          <cell r="X31">
            <v>-1</v>
          </cell>
          <cell r="Y31">
            <v>114.3</v>
          </cell>
          <cell r="Z31">
            <v>-1</v>
          </cell>
          <cell r="AA31">
            <v>177.4</v>
          </cell>
          <cell r="AB31">
            <v>16.7</v>
          </cell>
          <cell r="AC31">
            <v>0</v>
          </cell>
          <cell r="AD31">
            <v>-100</v>
          </cell>
        </row>
        <row r="32">
          <cell r="B32" t="str">
            <v>窯業・土石製品</v>
          </cell>
          <cell r="C32">
            <v>84</v>
          </cell>
          <cell r="D32">
            <v>-2.1</v>
          </cell>
          <cell r="E32">
            <v>99.5</v>
          </cell>
          <cell r="F32">
            <v>-2.2000000000000002</v>
          </cell>
          <cell r="G32">
            <v>101.4</v>
          </cell>
          <cell r="H32">
            <v>-1.6</v>
          </cell>
          <cell r="I32">
            <v>96.1</v>
          </cell>
          <cell r="J32">
            <v>-4.7</v>
          </cell>
          <cell r="K32">
            <v>95.6</v>
          </cell>
          <cell r="L32">
            <v>-5.3</v>
          </cell>
          <cell r="M32">
            <v>103.6</v>
          </cell>
          <cell r="N32">
            <v>3.6</v>
          </cell>
          <cell r="O32">
            <v>76.5</v>
          </cell>
          <cell r="P32">
            <v>-0.5</v>
          </cell>
          <cell r="Q32">
            <v>12.5</v>
          </cell>
          <cell r="R32">
            <v>-1</v>
          </cell>
          <cell r="S32">
            <v>1.08</v>
          </cell>
          <cell r="T32">
            <v>0.81</v>
          </cell>
          <cell r="U32">
            <v>1.36</v>
          </cell>
          <cell r="V32">
            <v>0.28999999999999998</v>
          </cell>
          <cell r="W32">
            <v>77.900000000000006</v>
          </cell>
          <cell r="X32">
            <v>-5.7</v>
          </cell>
          <cell r="Y32">
            <v>92.3</v>
          </cell>
          <cell r="Z32">
            <v>-5.7</v>
          </cell>
          <cell r="AA32">
            <v>76.7</v>
          </cell>
          <cell r="AB32">
            <v>-10.4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84.8</v>
          </cell>
          <cell r="D35">
            <v>-2.2999999999999998</v>
          </cell>
          <cell r="E35">
            <v>94.4</v>
          </cell>
          <cell r="F35">
            <v>-1.3</v>
          </cell>
          <cell r="G35">
            <v>92.5</v>
          </cell>
          <cell r="H35">
            <v>0.8</v>
          </cell>
          <cell r="I35">
            <v>103.2</v>
          </cell>
          <cell r="J35">
            <v>-2.9</v>
          </cell>
          <cell r="K35">
            <v>103.3</v>
          </cell>
          <cell r="L35">
            <v>-0.4</v>
          </cell>
          <cell r="M35">
            <v>100.8</v>
          </cell>
          <cell r="N35">
            <v>-27.6</v>
          </cell>
          <cell r="O35">
            <v>154.69999999999999</v>
          </cell>
          <cell r="P35">
            <v>-1.5</v>
          </cell>
          <cell r="Q35">
            <v>17.8</v>
          </cell>
          <cell r="R35">
            <v>1.8</v>
          </cell>
          <cell r="S35">
            <v>0.86</v>
          </cell>
          <cell r="T35">
            <v>-1.34</v>
          </cell>
          <cell r="U35">
            <v>1.29</v>
          </cell>
          <cell r="V35">
            <v>-1.5</v>
          </cell>
          <cell r="W35">
            <v>78.7</v>
          </cell>
          <cell r="X35">
            <v>-5.7</v>
          </cell>
          <cell r="Y35">
            <v>87.6</v>
          </cell>
          <cell r="Z35">
            <v>-4.8</v>
          </cell>
          <cell r="AA35">
            <v>129.1</v>
          </cell>
          <cell r="AB35">
            <v>-23.1</v>
          </cell>
          <cell r="AC35">
            <v>0</v>
          </cell>
          <cell r="AD35">
            <v>-100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94.5</v>
          </cell>
          <cell r="D38">
            <v>-17</v>
          </cell>
          <cell r="E38">
            <v>115.1</v>
          </cell>
          <cell r="F38">
            <v>-17</v>
          </cell>
          <cell r="G38">
            <v>114.7</v>
          </cell>
          <cell r="H38">
            <v>-9.9</v>
          </cell>
          <cell r="I38">
            <v>103.7</v>
          </cell>
          <cell r="J38">
            <v>0.1</v>
          </cell>
          <cell r="K38">
            <v>103</v>
          </cell>
          <cell r="L38">
            <v>5.6</v>
          </cell>
          <cell r="M38">
            <v>116</v>
          </cell>
          <cell r="N38">
            <v>-45.7</v>
          </cell>
          <cell r="O38">
            <v>208.7</v>
          </cell>
          <cell r="P38">
            <v>0</v>
          </cell>
          <cell r="Q38">
            <v>2</v>
          </cell>
          <cell r="R38">
            <v>-8.6</v>
          </cell>
          <cell r="S38">
            <v>0.83</v>
          </cell>
          <cell r="T38">
            <v>0.66</v>
          </cell>
          <cell r="U38">
            <v>1.66</v>
          </cell>
          <cell r="V38">
            <v>1.66</v>
          </cell>
          <cell r="W38">
            <v>87.7</v>
          </cell>
          <cell r="X38">
            <v>-19.899999999999999</v>
          </cell>
          <cell r="Y38">
            <v>106.8</v>
          </cell>
          <cell r="Z38">
            <v>-19.899999999999999</v>
          </cell>
          <cell r="AA38">
            <v>119.9</v>
          </cell>
          <cell r="AB38">
            <v>-54.6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72.3</v>
          </cell>
          <cell r="D39">
            <v>-1.5</v>
          </cell>
          <cell r="E39">
            <v>82.5</v>
          </cell>
          <cell r="F39">
            <v>-1.6</v>
          </cell>
          <cell r="G39">
            <v>82.1</v>
          </cell>
          <cell r="H39">
            <v>1.1000000000000001</v>
          </cell>
          <cell r="I39">
            <v>96.4</v>
          </cell>
          <cell r="J39">
            <v>-2.4</v>
          </cell>
          <cell r="K39">
            <v>97.7</v>
          </cell>
          <cell r="L39">
            <v>0</v>
          </cell>
          <cell r="M39">
            <v>84</v>
          </cell>
          <cell r="N39">
            <v>-23.1</v>
          </cell>
          <cell r="O39">
            <v>74.5</v>
          </cell>
          <cell r="P39">
            <v>-4</v>
          </cell>
          <cell r="Q39">
            <v>5.9</v>
          </cell>
          <cell r="R39">
            <v>1.3</v>
          </cell>
          <cell r="S39">
            <v>0.42</v>
          </cell>
          <cell r="T39">
            <v>-7.0000000000000007E-2</v>
          </cell>
          <cell r="U39">
            <v>0.93</v>
          </cell>
          <cell r="V39">
            <v>0.23</v>
          </cell>
          <cell r="W39">
            <v>67.099999999999994</v>
          </cell>
          <cell r="X39">
            <v>-5</v>
          </cell>
          <cell r="Y39">
            <v>76.5</v>
          </cell>
          <cell r="Z39">
            <v>-5.2</v>
          </cell>
          <cell r="AA39">
            <v>86</v>
          </cell>
          <cell r="AB39">
            <v>-18.5</v>
          </cell>
          <cell r="AC39">
            <v>0.2</v>
          </cell>
          <cell r="AD39">
            <v>250</v>
          </cell>
        </row>
        <row r="40">
          <cell r="B40" t="str">
            <v>電気機械器具</v>
          </cell>
          <cell r="C40">
            <v>131.6</v>
          </cell>
          <cell r="D40">
            <v>2.1</v>
          </cell>
          <cell r="E40">
            <v>148</v>
          </cell>
          <cell r="F40">
            <v>2.1</v>
          </cell>
          <cell r="G40">
            <v>147.19999999999999</v>
          </cell>
          <cell r="H40">
            <v>4.5999999999999996</v>
          </cell>
          <cell r="I40">
            <v>111.6</v>
          </cell>
          <cell r="J40">
            <v>7</v>
          </cell>
          <cell r="K40">
            <v>113</v>
          </cell>
          <cell r="L40">
            <v>14.6</v>
          </cell>
          <cell r="M40">
            <v>84.3</v>
          </cell>
          <cell r="N40">
            <v>-61.9</v>
          </cell>
          <cell r="O40">
            <v>89.1</v>
          </cell>
          <cell r="P40">
            <v>-3.3</v>
          </cell>
          <cell r="Q40">
            <v>4.0999999999999996</v>
          </cell>
          <cell r="R40">
            <v>-0.2</v>
          </cell>
          <cell r="S40">
            <v>0.39</v>
          </cell>
          <cell r="T40">
            <v>-0.97</v>
          </cell>
          <cell r="U40">
            <v>0.79</v>
          </cell>
          <cell r="V40">
            <v>0.4</v>
          </cell>
          <cell r="W40">
            <v>122.1</v>
          </cell>
          <cell r="X40">
            <v>-1.6</v>
          </cell>
          <cell r="Y40">
            <v>137.30000000000001</v>
          </cell>
          <cell r="Z40">
            <v>-1.6</v>
          </cell>
          <cell r="AA40">
            <v>173.2</v>
          </cell>
          <cell r="AB40">
            <v>-36.6</v>
          </cell>
          <cell r="AC40">
            <v>0</v>
          </cell>
          <cell r="AD40">
            <v>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103.2</v>
          </cell>
          <cell r="D42">
            <v>17.8</v>
          </cell>
          <cell r="E42">
            <v>133</v>
          </cell>
          <cell r="F42">
            <v>17.7</v>
          </cell>
          <cell r="G42">
            <v>119.6</v>
          </cell>
          <cell r="H42">
            <v>4.9000000000000004</v>
          </cell>
          <cell r="I42">
            <v>127.2</v>
          </cell>
          <cell r="J42">
            <v>20.3</v>
          </cell>
          <cell r="K42">
            <v>116.3</v>
          </cell>
          <cell r="L42">
            <v>8.3000000000000007</v>
          </cell>
          <cell r="M42">
            <v>266.10000000000002</v>
          </cell>
          <cell r="N42">
            <v>222.2</v>
          </cell>
          <cell r="O42">
            <v>73.3</v>
          </cell>
          <cell r="P42">
            <v>-1.1000000000000001</v>
          </cell>
          <cell r="Q42">
            <v>0.6</v>
          </cell>
          <cell r="R42">
            <v>-0.8</v>
          </cell>
          <cell r="S42">
            <v>1.32</v>
          </cell>
          <cell r="T42">
            <v>-0.01</v>
          </cell>
          <cell r="U42">
            <v>0.85</v>
          </cell>
          <cell r="V42">
            <v>-1.54</v>
          </cell>
          <cell r="W42">
            <v>95.7</v>
          </cell>
          <cell r="X42">
            <v>13.5</v>
          </cell>
          <cell r="Y42">
            <v>123.4</v>
          </cell>
          <cell r="Z42">
            <v>13.4</v>
          </cell>
          <cell r="AA42">
            <v>342.3</v>
          </cell>
          <cell r="AB42">
            <v>250</v>
          </cell>
          <cell r="AC42">
            <v>0.1</v>
          </cell>
          <cell r="AD42">
            <v>0</v>
          </cell>
        </row>
        <row r="43">
          <cell r="B43" t="str">
            <v>その他の製造業</v>
          </cell>
          <cell r="C43">
            <v>116.4</v>
          </cell>
          <cell r="D43">
            <v>12</v>
          </cell>
          <cell r="E43">
            <v>135.1</v>
          </cell>
          <cell r="F43">
            <v>12.1</v>
          </cell>
          <cell r="G43">
            <v>126.8</v>
          </cell>
          <cell r="H43">
            <v>10.6</v>
          </cell>
          <cell r="I43">
            <v>114.2</v>
          </cell>
          <cell r="J43">
            <v>7</v>
          </cell>
          <cell r="K43">
            <v>103.5</v>
          </cell>
          <cell r="L43">
            <v>5.6</v>
          </cell>
          <cell r="M43">
            <v>260.60000000000002</v>
          </cell>
          <cell r="N43">
            <v>15.3</v>
          </cell>
          <cell r="O43">
            <v>87.5</v>
          </cell>
          <cell r="P43">
            <v>-0.7</v>
          </cell>
          <cell r="Q43">
            <v>5.2</v>
          </cell>
          <cell r="R43">
            <v>-8.6999999999999993</v>
          </cell>
          <cell r="S43">
            <v>0.4</v>
          </cell>
          <cell r="T43">
            <v>-0.6</v>
          </cell>
          <cell r="U43">
            <v>0.8</v>
          </cell>
          <cell r="V43">
            <v>0.2</v>
          </cell>
          <cell r="W43">
            <v>108</v>
          </cell>
          <cell r="X43">
            <v>8</v>
          </cell>
          <cell r="Y43">
            <v>125.3</v>
          </cell>
          <cell r="Z43">
            <v>8</v>
          </cell>
          <cell r="AA43">
            <v>250.3</v>
          </cell>
          <cell r="AB43">
            <v>23.4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76.400000000000006</v>
          </cell>
          <cell r="D44">
            <v>-1.3</v>
          </cell>
          <cell r="E44">
            <v>91.4</v>
          </cell>
          <cell r="F44">
            <v>-1.3</v>
          </cell>
          <cell r="G44">
            <v>90.6</v>
          </cell>
          <cell r="H44">
            <v>3.2</v>
          </cell>
          <cell r="I44">
            <v>100.4</v>
          </cell>
          <cell r="J44">
            <v>-2</v>
          </cell>
          <cell r="K44">
            <v>102.5</v>
          </cell>
          <cell r="L44">
            <v>0.5</v>
          </cell>
          <cell r="M44">
            <v>74.8</v>
          </cell>
          <cell r="N44">
            <v>-31.2</v>
          </cell>
          <cell r="O44">
            <v>135.30000000000001</v>
          </cell>
          <cell r="P44">
            <v>-0.4</v>
          </cell>
          <cell r="Q44">
            <v>2.6</v>
          </cell>
          <cell r="R44">
            <v>0.8</v>
          </cell>
          <cell r="S44">
            <v>0</v>
          </cell>
          <cell r="T44">
            <v>-0.28999999999999998</v>
          </cell>
          <cell r="U44">
            <v>2.14</v>
          </cell>
          <cell r="V44">
            <v>-1.38</v>
          </cell>
          <cell r="W44">
            <v>70.900000000000006</v>
          </cell>
          <cell r="X44">
            <v>-4.8</v>
          </cell>
          <cell r="Y44">
            <v>84.8</v>
          </cell>
          <cell r="Z44">
            <v>-4.8</v>
          </cell>
          <cell r="AA44">
            <v>100</v>
          </cell>
          <cell r="AB44">
            <v>-31.5</v>
          </cell>
          <cell r="AC44">
            <v>0</v>
          </cell>
          <cell r="AD44">
            <v>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93.7</v>
          </cell>
          <cell r="D47">
            <v>1.1000000000000001</v>
          </cell>
          <cell r="E47">
            <v>114.3</v>
          </cell>
          <cell r="F47">
            <v>1.1000000000000001</v>
          </cell>
          <cell r="G47">
            <v>114</v>
          </cell>
          <cell r="H47">
            <v>1.7</v>
          </cell>
          <cell r="I47">
            <v>105.9</v>
          </cell>
          <cell r="J47">
            <v>0.8</v>
          </cell>
          <cell r="K47">
            <v>104.2</v>
          </cell>
          <cell r="L47">
            <v>1.4</v>
          </cell>
          <cell r="M47">
            <v>143.30000000000001</v>
          </cell>
          <cell r="N47">
            <v>-9.4</v>
          </cell>
          <cell r="O47">
            <v>98.4</v>
          </cell>
          <cell r="P47">
            <v>0</v>
          </cell>
          <cell r="Q47">
            <v>23.5</v>
          </cell>
          <cell r="R47">
            <v>12</v>
          </cell>
          <cell r="S47">
            <v>0.54</v>
          </cell>
          <cell r="T47">
            <v>-0.72</v>
          </cell>
          <cell r="U47">
            <v>2.06</v>
          </cell>
          <cell r="V47">
            <v>0.7</v>
          </cell>
          <cell r="W47">
            <v>86.9</v>
          </cell>
          <cell r="X47">
            <v>-2.6</v>
          </cell>
          <cell r="Y47">
            <v>106</v>
          </cell>
          <cell r="Z47">
            <v>-2.7</v>
          </cell>
          <cell r="AA47">
            <v>119.3</v>
          </cell>
          <cell r="AB47">
            <v>-6.6</v>
          </cell>
          <cell r="AC47">
            <v>8.1</v>
          </cell>
          <cell r="AD47">
            <v>1.3</v>
          </cell>
        </row>
        <row r="48">
          <cell r="B48" t="str">
            <v>小売業</v>
          </cell>
          <cell r="C48">
            <v>75.400000000000006</v>
          </cell>
          <cell r="D48">
            <v>5.5</v>
          </cell>
          <cell r="E48">
            <v>83.7</v>
          </cell>
          <cell r="F48">
            <v>5.4</v>
          </cell>
          <cell r="G48">
            <v>83.2</v>
          </cell>
          <cell r="H48">
            <v>6.3</v>
          </cell>
          <cell r="I48">
            <v>88.4</v>
          </cell>
          <cell r="J48">
            <v>-1.6</v>
          </cell>
          <cell r="K48">
            <v>87</v>
          </cell>
          <cell r="L48">
            <v>-1.1000000000000001</v>
          </cell>
          <cell r="M48">
            <v>119.6</v>
          </cell>
          <cell r="N48">
            <v>-8.3000000000000007</v>
          </cell>
          <cell r="O48">
            <v>107.1</v>
          </cell>
          <cell r="P48">
            <v>-0.8</v>
          </cell>
          <cell r="Q48">
            <v>71.8</v>
          </cell>
          <cell r="R48">
            <v>-3.6</v>
          </cell>
          <cell r="S48">
            <v>2.93</v>
          </cell>
          <cell r="T48">
            <v>1.79</v>
          </cell>
          <cell r="U48">
            <v>2.92</v>
          </cell>
          <cell r="V48">
            <v>1.29</v>
          </cell>
          <cell r="W48">
            <v>69.900000000000006</v>
          </cell>
          <cell r="X48">
            <v>1.6</v>
          </cell>
          <cell r="Y48">
            <v>77.599999999999994</v>
          </cell>
          <cell r="Z48">
            <v>1.6</v>
          </cell>
          <cell r="AA48">
            <v>93</v>
          </cell>
          <cell r="AB48">
            <v>-6.3</v>
          </cell>
          <cell r="AC48">
            <v>0</v>
          </cell>
          <cell r="AD48">
            <v>-96</v>
          </cell>
        </row>
        <row r="49">
          <cell r="B49" t="str">
            <v>宿泊業</v>
          </cell>
          <cell r="C49">
            <v>97.6</v>
          </cell>
          <cell r="D49">
            <v>1.1000000000000001</v>
          </cell>
          <cell r="E49">
            <v>103.8</v>
          </cell>
          <cell r="F49">
            <v>1.1000000000000001</v>
          </cell>
          <cell r="G49">
            <v>103.3</v>
          </cell>
          <cell r="H49">
            <v>-0.8</v>
          </cell>
          <cell r="I49">
            <v>118</v>
          </cell>
          <cell r="J49">
            <v>6.4</v>
          </cell>
          <cell r="K49">
            <v>114.4</v>
          </cell>
          <cell r="L49">
            <v>5.7</v>
          </cell>
          <cell r="M49">
            <v>189.3</v>
          </cell>
          <cell r="N49">
            <v>14</v>
          </cell>
          <cell r="O49">
            <v>102.3</v>
          </cell>
          <cell r="P49">
            <v>51.1</v>
          </cell>
          <cell r="Q49">
            <v>54</v>
          </cell>
          <cell r="R49">
            <v>-8</v>
          </cell>
          <cell r="S49">
            <v>3.98</v>
          </cell>
          <cell r="T49">
            <v>1.62</v>
          </cell>
          <cell r="U49">
            <v>3.29</v>
          </cell>
          <cell r="V49">
            <v>2.8</v>
          </cell>
          <cell r="W49">
            <v>90.5</v>
          </cell>
          <cell r="X49">
            <v>-2.6</v>
          </cell>
          <cell r="Y49">
            <v>96.3</v>
          </cell>
          <cell r="Z49">
            <v>-2.5</v>
          </cell>
          <cell r="AA49">
            <v>111.5</v>
          </cell>
          <cell r="AB49">
            <v>41.5</v>
          </cell>
          <cell r="AC49">
            <v>0.1</v>
          </cell>
          <cell r="AD49">
            <v>0</v>
          </cell>
        </row>
        <row r="50">
          <cell r="B50" t="str">
            <v>Ｍ一括分</v>
          </cell>
          <cell r="C50">
            <v>102.4</v>
          </cell>
          <cell r="D50">
            <v>7.9</v>
          </cell>
          <cell r="E50">
            <v>104</v>
          </cell>
          <cell r="F50">
            <v>7.9</v>
          </cell>
          <cell r="G50">
            <v>102.7</v>
          </cell>
          <cell r="H50">
            <v>6.8</v>
          </cell>
          <cell r="I50">
            <v>91.3</v>
          </cell>
          <cell r="J50">
            <v>1.8</v>
          </cell>
          <cell r="K50">
            <v>90.2</v>
          </cell>
          <cell r="L50">
            <v>2</v>
          </cell>
          <cell r="M50">
            <v>122.2</v>
          </cell>
          <cell r="N50">
            <v>-5.7</v>
          </cell>
          <cell r="O50">
            <v>108.6</v>
          </cell>
          <cell r="P50">
            <v>3.4</v>
          </cell>
          <cell r="Q50">
            <v>88.9</v>
          </cell>
          <cell r="R50">
            <v>-7.2</v>
          </cell>
          <cell r="S50">
            <v>3.36</v>
          </cell>
          <cell r="T50">
            <v>1.07</v>
          </cell>
          <cell r="U50">
            <v>2.39</v>
          </cell>
          <cell r="V50">
            <v>0.76</v>
          </cell>
          <cell r="W50">
            <v>95</v>
          </cell>
          <cell r="X50">
            <v>4.0999999999999996</v>
          </cell>
          <cell r="Y50">
            <v>96.5</v>
          </cell>
          <cell r="Z50">
            <v>4</v>
          </cell>
          <cell r="AA50">
            <v>132.80000000000001</v>
          </cell>
          <cell r="AB50">
            <v>32.799999999999997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76.099999999999994</v>
          </cell>
          <cell r="D51">
            <v>0.3</v>
          </cell>
          <cell r="E51">
            <v>91.8</v>
          </cell>
          <cell r="F51">
            <v>0.2</v>
          </cell>
          <cell r="G51">
            <v>88.9</v>
          </cell>
          <cell r="H51">
            <v>1.6</v>
          </cell>
          <cell r="I51">
            <v>96.3</v>
          </cell>
          <cell r="J51">
            <v>3.3</v>
          </cell>
          <cell r="K51">
            <v>96.2</v>
          </cell>
          <cell r="L51">
            <v>3.7</v>
          </cell>
          <cell r="M51">
            <v>100</v>
          </cell>
          <cell r="N51">
            <v>-4</v>
          </cell>
          <cell r="O51">
            <v>95.7</v>
          </cell>
          <cell r="P51">
            <v>-1</v>
          </cell>
          <cell r="Q51">
            <v>20.8</v>
          </cell>
          <cell r="R51">
            <v>-3.9</v>
          </cell>
          <cell r="S51">
            <v>0.88</v>
          </cell>
          <cell r="T51">
            <v>0.14000000000000001</v>
          </cell>
          <cell r="U51">
            <v>1.1299999999999999</v>
          </cell>
          <cell r="V51">
            <v>-0.11</v>
          </cell>
          <cell r="W51">
            <v>70.599999999999994</v>
          </cell>
          <cell r="X51">
            <v>-3.4</v>
          </cell>
          <cell r="Y51">
            <v>85.2</v>
          </cell>
          <cell r="Z51">
            <v>-3.4</v>
          </cell>
          <cell r="AA51">
            <v>181.7</v>
          </cell>
          <cell r="AB51">
            <v>-15.9</v>
          </cell>
          <cell r="AC51">
            <v>0</v>
          </cell>
          <cell r="AD51">
            <v>0</v>
          </cell>
        </row>
        <row r="52">
          <cell r="B52" t="str">
            <v>Ｐ一括分</v>
          </cell>
          <cell r="C52">
            <v>81.5</v>
          </cell>
          <cell r="D52">
            <v>-6.8</v>
          </cell>
          <cell r="E52">
            <v>102.2</v>
          </cell>
          <cell r="F52">
            <v>-6.8</v>
          </cell>
          <cell r="G52">
            <v>104</v>
          </cell>
          <cell r="H52">
            <v>-4.0999999999999996</v>
          </cell>
          <cell r="I52">
            <v>97.1</v>
          </cell>
          <cell r="J52">
            <v>4.9000000000000004</v>
          </cell>
          <cell r="K52">
            <v>98.4</v>
          </cell>
          <cell r="L52">
            <v>6.4</v>
          </cell>
          <cell r="M52">
            <v>59.6</v>
          </cell>
          <cell r="N52">
            <v>-39.1</v>
          </cell>
          <cell r="O52">
            <v>102.1</v>
          </cell>
          <cell r="P52">
            <v>-1.4</v>
          </cell>
          <cell r="Q52">
            <v>21.3</v>
          </cell>
          <cell r="R52">
            <v>4.5999999999999996</v>
          </cell>
          <cell r="S52">
            <v>0.87</v>
          </cell>
          <cell r="T52">
            <v>-0.77</v>
          </cell>
          <cell r="U52">
            <v>0.89</v>
          </cell>
          <cell r="V52">
            <v>-0.78</v>
          </cell>
          <cell r="W52">
            <v>75.599999999999994</v>
          </cell>
          <cell r="X52">
            <v>-10.1</v>
          </cell>
          <cell r="Y52">
            <v>94.8</v>
          </cell>
          <cell r="Z52">
            <v>-10.1</v>
          </cell>
          <cell r="AA52">
            <v>60</v>
          </cell>
          <cell r="AB52">
            <v>-55.3</v>
          </cell>
          <cell r="AC52">
            <v>0.5</v>
          </cell>
          <cell r="AD52">
            <v>-6.4</v>
          </cell>
        </row>
        <row r="53">
          <cell r="B53" t="str">
            <v>職業紹介・派遣業</v>
          </cell>
          <cell r="C53">
            <v>109.1</v>
          </cell>
          <cell r="D53">
            <v>6.5</v>
          </cell>
          <cell r="E53">
            <v>111.7</v>
          </cell>
          <cell r="F53">
            <v>7</v>
          </cell>
          <cell r="G53">
            <v>112</v>
          </cell>
          <cell r="H53">
            <v>3.8</v>
          </cell>
          <cell r="I53">
            <v>111.1</v>
          </cell>
          <cell r="J53">
            <v>8.9</v>
          </cell>
          <cell r="K53">
            <v>111.2</v>
          </cell>
          <cell r="L53">
            <v>7.5</v>
          </cell>
          <cell r="M53">
            <v>109.1</v>
          </cell>
          <cell r="N53">
            <v>37.799999999999997</v>
          </cell>
          <cell r="O53">
            <v>120.4</v>
          </cell>
          <cell r="P53">
            <v>-3.5</v>
          </cell>
          <cell r="Q53">
            <v>18.3</v>
          </cell>
          <cell r="R53">
            <v>-5.4</v>
          </cell>
          <cell r="S53">
            <v>8.3699999999999992</v>
          </cell>
          <cell r="T53">
            <v>-0.97</v>
          </cell>
          <cell r="U53">
            <v>7.96</v>
          </cell>
          <cell r="V53">
            <v>-2.39</v>
          </cell>
          <cell r="W53">
            <v>101.2</v>
          </cell>
          <cell r="X53">
            <v>2.6</v>
          </cell>
          <cell r="Y53">
            <v>103.6</v>
          </cell>
          <cell r="Z53">
            <v>3.1</v>
          </cell>
          <cell r="AA53">
            <v>108.1</v>
          </cell>
          <cell r="AB53">
            <v>62.8</v>
          </cell>
          <cell r="AC53">
            <v>8.1999999999999993</v>
          </cell>
          <cell r="AD53">
            <v>-65.3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90.3</v>
          </cell>
          <cell r="D55">
            <v>-0.2</v>
          </cell>
          <cell r="E55">
            <v>103.3</v>
          </cell>
          <cell r="F55">
            <v>-0.2</v>
          </cell>
          <cell r="G55">
            <v>102.3</v>
          </cell>
          <cell r="H55">
            <v>0.5</v>
          </cell>
          <cell r="I55">
            <v>102.4</v>
          </cell>
          <cell r="J55">
            <v>-2.1</v>
          </cell>
          <cell r="K55">
            <v>101</v>
          </cell>
          <cell r="L55">
            <v>-2.1</v>
          </cell>
          <cell r="M55">
            <v>125</v>
          </cell>
          <cell r="N55">
            <v>-2</v>
          </cell>
          <cell r="O55">
            <v>92.6</v>
          </cell>
          <cell r="P55">
            <v>-1.4</v>
          </cell>
          <cell r="Q55">
            <v>32.4</v>
          </cell>
          <cell r="R55">
            <v>2.2000000000000002</v>
          </cell>
          <cell r="S55">
            <v>1.85</v>
          </cell>
          <cell r="T55">
            <v>-0.25</v>
          </cell>
          <cell r="U55">
            <v>1.73</v>
          </cell>
          <cell r="V55">
            <v>-0.36</v>
          </cell>
          <cell r="W55">
            <v>83.8</v>
          </cell>
          <cell r="X55">
            <v>-3.8</v>
          </cell>
          <cell r="Y55">
            <v>95.8</v>
          </cell>
          <cell r="Z55">
            <v>-3.8</v>
          </cell>
          <cell r="AA55">
            <v>115.5</v>
          </cell>
          <cell r="AB55">
            <v>-7.3</v>
          </cell>
          <cell r="AC55">
            <v>0.9</v>
          </cell>
          <cell r="AD55">
            <v>-27.4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84</v>
          </cell>
          <cell r="D198">
            <v>-2.4</v>
          </cell>
          <cell r="E198">
            <v>102.1</v>
          </cell>
          <cell r="F198">
            <v>-2.2999999999999998</v>
          </cell>
          <cell r="G198">
            <v>101.7</v>
          </cell>
          <cell r="H198">
            <v>-0.6</v>
          </cell>
          <cell r="I198">
            <v>102.6</v>
          </cell>
          <cell r="J198">
            <v>2.1</v>
          </cell>
          <cell r="K198">
            <v>101</v>
          </cell>
          <cell r="L198">
            <v>3.7</v>
          </cell>
          <cell r="M198">
            <v>125</v>
          </cell>
          <cell r="N198">
            <v>-12</v>
          </cell>
          <cell r="O198">
            <v>94.8</v>
          </cell>
          <cell r="P198">
            <v>0</v>
          </cell>
          <cell r="Q198" t="str">
            <v>-</v>
          </cell>
          <cell r="R198" t="str">
            <v>-</v>
          </cell>
          <cell r="S198">
            <v>1.34</v>
          </cell>
          <cell r="T198">
            <v>0.31</v>
          </cell>
          <cell r="U198">
            <v>1.24</v>
          </cell>
          <cell r="V198">
            <v>-0.22</v>
          </cell>
          <cell r="W198">
            <v>77.900000000000006</v>
          </cell>
          <cell r="X198">
            <v>-6</v>
          </cell>
          <cell r="Y198">
            <v>94.7</v>
          </cell>
          <cell r="Z198">
            <v>-5.9</v>
          </cell>
          <cell r="AA198">
            <v>107.1</v>
          </cell>
          <cell r="AB198">
            <v>-20.7</v>
          </cell>
          <cell r="AC198">
            <v>0.9</v>
          </cell>
          <cell r="AD198">
            <v>-35.4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60</v>
          </cell>
          <cell r="D200">
            <v>-16.100000000000001</v>
          </cell>
          <cell r="E200">
            <v>75.900000000000006</v>
          </cell>
          <cell r="F200">
            <v>-16.100000000000001</v>
          </cell>
          <cell r="G200">
            <v>77.8</v>
          </cell>
          <cell r="H200">
            <v>-10.3</v>
          </cell>
          <cell r="I200">
            <v>102.3</v>
          </cell>
          <cell r="J200">
            <v>-4.4000000000000004</v>
          </cell>
          <cell r="K200">
            <v>104.9</v>
          </cell>
          <cell r="L200">
            <v>1.4</v>
          </cell>
          <cell r="M200">
            <v>73.8</v>
          </cell>
          <cell r="N200">
            <v>-48.5</v>
          </cell>
          <cell r="O200">
            <v>89.3</v>
          </cell>
          <cell r="P200">
            <v>5.8</v>
          </cell>
          <cell r="Q200" t="str">
            <v>-</v>
          </cell>
          <cell r="R200" t="str">
            <v>-</v>
          </cell>
          <cell r="S200">
            <v>1.07</v>
          </cell>
          <cell r="T200">
            <v>1.07</v>
          </cell>
          <cell r="U200">
            <v>0.26</v>
          </cell>
          <cell r="V200">
            <v>-0.04</v>
          </cell>
          <cell r="W200">
            <v>55.7</v>
          </cell>
          <cell r="X200">
            <v>-19</v>
          </cell>
          <cell r="Y200">
            <v>70.400000000000006</v>
          </cell>
          <cell r="Z200">
            <v>-19.2</v>
          </cell>
          <cell r="AA200">
            <v>52.5</v>
          </cell>
          <cell r="AB200">
            <v>-62</v>
          </cell>
          <cell r="AC200">
            <v>0.1</v>
          </cell>
          <cell r="AD200">
            <v>0</v>
          </cell>
        </row>
        <row r="201">
          <cell r="B201" t="str">
            <v>製造業</v>
          </cell>
          <cell r="C201">
            <v>89.4</v>
          </cell>
          <cell r="D201">
            <v>-1.7</v>
          </cell>
          <cell r="E201">
            <v>108.8</v>
          </cell>
          <cell r="F201">
            <v>-1.2</v>
          </cell>
          <cell r="G201">
            <v>106.6</v>
          </cell>
          <cell r="H201">
            <v>-0.7</v>
          </cell>
          <cell r="I201">
            <v>101.8</v>
          </cell>
          <cell r="J201">
            <v>3.4</v>
          </cell>
          <cell r="K201">
            <v>101.3</v>
          </cell>
          <cell r="L201">
            <v>4.2</v>
          </cell>
          <cell r="M201">
            <v>106.8</v>
          </cell>
          <cell r="N201">
            <v>-5.9</v>
          </cell>
          <cell r="O201">
            <v>92.3</v>
          </cell>
          <cell r="P201">
            <v>-1.2</v>
          </cell>
          <cell r="Q201" t="str">
            <v>-</v>
          </cell>
          <cell r="R201" t="str">
            <v>-</v>
          </cell>
          <cell r="S201">
            <v>1.0900000000000001</v>
          </cell>
          <cell r="T201">
            <v>0.23</v>
          </cell>
          <cell r="U201">
            <v>1.07</v>
          </cell>
          <cell r="V201">
            <v>-0.11</v>
          </cell>
          <cell r="W201">
            <v>82.9</v>
          </cell>
          <cell r="X201">
            <v>-5.3</v>
          </cell>
          <cell r="Y201">
            <v>100.9</v>
          </cell>
          <cell r="Z201">
            <v>-4.8</v>
          </cell>
          <cell r="AA201">
            <v>130</v>
          </cell>
          <cell r="AB201">
            <v>-5.2</v>
          </cell>
          <cell r="AC201">
            <v>0.4</v>
          </cell>
          <cell r="AD201">
            <v>-83.7</v>
          </cell>
        </row>
        <row r="202">
          <cell r="B202" t="str">
            <v>電気・ガス・熱供給・水道業</v>
          </cell>
          <cell r="C202">
            <v>95.9</v>
          </cell>
          <cell r="D202">
            <v>2.2000000000000002</v>
          </cell>
          <cell r="E202">
            <v>121.6</v>
          </cell>
          <cell r="F202">
            <v>2.5</v>
          </cell>
          <cell r="G202">
            <v>110.9</v>
          </cell>
          <cell r="H202">
            <v>-1.6</v>
          </cell>
          <cell r="I202">
            <v>105.9</v>
          </cell>
          <cell r="J202">
            <v>12.8</v>
          </cell>
          <cell r="K202">
            <v>101.7</v>
          </cell>
          <cell r="L202">
            <v>7.1</v>
          </cell>
          <cell r="M202">
            <v>159.6</v>
          </cell>
          <cell r="N202">
            <v>100</v>
          </cell>
          <cell r="O202">
            <v>105.2</v>
          </cell>
          <cell r="P202">
            <v>2.8</v>
          </cell>
          <cell r="Q202" t="str">
            <v>-</v>
          </cell>
          <cell r="R202" t="str">
            <v>-</v>
          </cell>
          <cell r="S202">
            <v>0</v>
          </cell>
          <cell r="T202">
            <v>-0.16</v>
          </cell>
          <cell r="U202">
            <v>0.51</v>
          </cell>
          <cell r="V202">
            <v>0.19</v>
          </cell>
          <cell r="W202">
            <v>89</v>
          </cell>
          <cell r="X202">
            <v>-1.4</v>
          </cell>
          <cell r="Y202">
            <v>112.8</v>
          </cell>
          <cell r="Z202">
            <v>-1.1000000000000001</v>
          </cell>
          <cell r="AA202">
            <v>251.5</v>
          </cell>
          <cell r="AB202">
            <v>32.200000000000003</v>
          </cell>
          <cell r="AC202">
            <v>0</v>
          </cell>
          <cell r="AD202">
            <v>-100</v>
          </cell>
        </row>
        <row r="203">
          <cell r="B203" t="str">
            <v>情報通信業</v>
          </cell>
          <cell r="C203">
            <v>110.2</v>
          </cell>
          <cell r="D203">
            <v>-6.7</v>
          </cell>
          <cell r="E203">
            <v>140</v>
          </cell>
          <cell r="F203">
            <v>-6.5</v>
          </cell>
          <cell r="G203">
            <v>134.30000000000001</v>
          </cell>
          <cell r="H203">
            <v>-4.5</v>
          </cell>
          <cell r="I203">
            <v>99.6</v>
          </cell>
          <cell r="J203">
            <v>4.3</v>
          </cell>
          <cell r="K203">
            <v>98.4</v>
          </cell>
          <cell r="L203">
            <v>4.5</v>
          </cell>
          <cell r="M203">
            <v>115.5</v>
          </cell>
          <cell r="N203">
            <v>3</v>
          </cell>
          <cell r="O203">
            <v>120.3</v>
          </cell>
          <cell r="P203">
            <v>-2</v>
          </cell>
          <cell r="Q203" t="str">
            <v>-</v>
          </cell>
          <cell r="R203" t="str">
            <v>-</v>
          </cell>
          <cell r="S203">
            <v>0.44</v>
          </cell>
          <cell r="T203">
            <v>-0.36</v>
          </cell>
          <cell r="U203">
            <v>1.03</v>
          </cell>
          <cell r="V203">
            <v>0.78</v>
          </cell>
          <cell r="W203">
            <v>102.2</v>
          </cell>
          <cell r="X203">
            <v>-10.1</v>
          </cell>
          <cell r="Y203">
            <v>129.9</v>
          </cell>
          <cell r="Z203">
            <v>-9.9</v>
          </cell>
          <cell r="AA203">
            <v>228.4</v>
          </cell>
          <cell r="AB203">
            <v>-21.7</v>
          </cell>
          <cell r="AC203">
            <v>0.5</v>
          </cell>
          <cell r="AD203">
            <v>-67.2</v>
          </cell>
        </row>
        <row r="204">
          <cell r="B204" t="str">
            <v>運輸業，郵便業</v>
          </cell>
          <cell r="C204">
            <v>75.599999999999994</v>
          </cell>
          <cell r="D204">
            <v>-6.4</v>
          </cell>
          <cell r="E204">
            <v>86.8</v>
          </cell>
          <cell r="F204">
            <v>-6.6</v>
          </cell>
          <cell r="G204">
            <v>93.3</v>
          </cell>
          <cell r="H204">
            <v>0.8</v>
          </cell>
          <cell r="I204">
            <v>97.2</v>
          </cell>
          <cell r="J204">
            <v>-0.9</v>
          </cell>
          <cell r="K204">
            <v>102.9</v>
          </cell>
          <cell r="L204">
            <v>3.4</v>
          </cell>
          <cell r="M204">
            <v>73</v>
          </cell>
          <cell r="N204">
            <v>-20.9</v>
          </cell>
          <cell r="O204">
            <v>103.3</v>
          </cell>
          <cell r="P204">
            <v>-18.2</v>
          </cell>
          <cell r="Q204" t="str">
            <v>-</v>
          </cell>
          <cell r="R204" t="str">
            <v>-</v>
          </cell>
          <cell r="S204">
            <v>1.21</v>
          </cell>
          <cell r="T204">
            <v>0.55000000000000004</v>
          </cell>
          <cell r="U204">
            <v>1.56</v>
          </cell>
          <cell r="V204">
            <v>1.03</v>
          </cell>
          <cell r="W204">
            <v>70.099999999999994</v>
          </cell>
          <cell r="X204">
            <v>-9.9</v>
          </cell>
          <cell r="Y204">
            <v>80.5</v>
          </cell>
          <cell r="Z204">
            <v>-10</v>
          </cell>
          <cell r="AA204">
            <v>59.4</v>
          </cell>
          <cell r="AB204">
            <v>-36.700000000000003</v>
          </cell>
          <cell r="AC204">
            <v>0.5</v>
          </cell>
          <cell r="AD204">
            <v>-6.4</v>
          </cell>
        </row>
        <row r="205">
          <cell r="B205" t="str">
            <v>卸売業，小売業</v>
          </cell>
          <cell r="C205">
            <v>84.2</v>
          </cell>
          <cell r="D205">
            <v>-1.2</v>
          </cell>
          <cell r="E205">
            <v>99.5</v>
          </cell>
          <cell r="F205">
            <v>-1.2</v>
          </cell>
          <cell r="G205">
            <v>97.2</v>
          </cell>
          <cell r="H205">
            <v>-0.3</v>
          </cell>
          <cell r="I205">
            <v>99.7</v>
          </cell>
          <cell r="J205">
            <v>-5.7</v>
          </cell>
          <cell r="K205">
            <v>95.3</v>
          </cell>
          <cell r="L205">
            <v>-5.6</v>
          </cell>
          <cell r="M205">
            <v>171.9</v>
          </cell>
          <cell r="N205">
            <v>-7.3</v>
          </cell>
          <cell r="O205">
            <v>79.900000000000006</v>
          </cell>
          <cell r="P205">
            <v>0.1</v>
          </cell>
          <cell r="Q205" t="str">
            <v>-</v>
          </cell>
          <cell r="R205" t="str">
            <v>-</v>
          </cell>
          <cell r="S205">
            <v>3.42</v>
          </cell>
          <cell r="T205">
            <v>2.5499999999999998</v>
          </cell>
          <cell r="U205">
            <v>3.54</v>
          </cell>
          <cell r="V205">
            <v>2.06</v>
          </cell>
          <cell r="W205">
            <v>78.099999999999994</v>
          </cell>
          <cell r="X205">
            <v>-4.8</v>
          </cell>
          <cell r="Y205">
            <v>92.3</v>
          </cell>
          <cell r="Z205">
            <v>-4.7</v>
          </cell>
          <cell r="AA205">
            <v>132.30000000000001</v>
          </cell>
          <cell r="AB205">
            <v>-8.9</v>
          </cell>
          <cell r="AC205">
            <v>9.1</v>
          </cell>
          <cell r="AD205">
            <v>-1.9</v>
          </cell>
        </row>
        <row r="206">
          <cell r="B206" t="str">
            <v>金融業，保険業</v>
          </cell>
          <cell r="C206">
            <v>86.1</v>
          </cell>
          <cell r="D206">
            <v>-12.9</v>
          </cell>
          <cell r="E206">
            <v>110.6</v>
          </cell>
          <cell r="F206">
            <v>-12.8</v>
          </cell>
          <cell r="G206">
            <v>114.1</v>
          </cell>
          <cell r="H206">
            <v>-6.3</v>
          </cell>
          <cell r="I206">
            <v>101.1</v>
          </cell>
          <cell r="J206">
            <v>-7.6</v>
          </cell>
          <cell r="K206">
            <v>101</v>
          </cell>
          <cell r="L206">
            <v>-3.2</v>
          </cell>
          <cell r="M206">
            <v>104.8</v>
          </cell>
          <cell r="N206">
            <v>-61.7</v>
          </cell>
          <cell r="O206">
            <v>113.4</v>
          </cell>
          <cell r="P206">
            <v>14.1</v>
          </cell>
          <cell r="Q206" t="str">
            <v>-</v>
          </cell>
          <cell r="R206" t="str">
            <v>-</v>
          </cell>
          <cell r="S206">
            <v>0.92</v>
          </cell>
          <cell r="T206">
            <v>0.32</v>
          </cell>
          <cell r="U206">
            <v>0.33</v>
          </cell>
          <cell r="V206">
            <v>-0.94</v>
          </cell>
          <cell r="W206">
            <v>79.900000000000006</v>
          </cell>
          <cell r="X206">
            <v>-16</v>
          </cell>
          <cell r="Y206">
            <v>102.6</v>
          </cell>
          <cell r="Z206">
            <v>-16</v>
          </cell>
          <cell r="AA206">
            <v>24.9</v>
          </cell>
          <cell r="AB206">
            <v>-90.1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99.2</v>
          </cell>
          <cell r="D207">
            <v>-11.9</v>
          </cell>
          <cell r="E207">
            <v>125.3</v>
          </cell>
          <cell r="F207">
            <v>-11.8</v>
          </cell>
          <cell r="G207">
            <v>125.8</v>
          </cell>
          <cell r="H207">
            <v>-1.9</v>
          </cell>
          <cell r="I207">
            <v>108.7</v>
          </cell>
          <cell r="J207">
            <v>12.1</v>
          </cell>
          <cell r="K207">
            <v>107.3</v>
          </cell>
          <cell r="L207">
            <v>14.8</v>
          </cell>
          <cell r="M207">
            <v>173.5</v>
          </cell>
          <cell r="N207">
            <v>-33</v>
          </cell>
          <cell r="O207">
            <v>113.7</v>
          </cell>
          <cell r="P207">
            <v>36.799999999999997</v>
          </cell>
          <cell r="Q207" t="str">
            <v>-</v>
          </cell>
          <cell r="R207" t="str">
            <v>-</v>
          </cell>
          <cell r="S207">
            <v>0.91</v>
          </cell>
          <cell r="T207">
            <v>0.91</v>
          </cell>
          <cell r="U207">
            <v>0.79</v>
          </cell>
          <cell r="V207">
            <v>0.48</v>
          </cell>
          <cell r="W207">
            <v>92</v>
          </cell>
          <cell r="X207">
            <v>-15.1</v>
          </cell>
          <cell r="Y207">
            <v>116.2</v>
          </cell>
          <cell r="Z207">
            <v>-15.1</v>
          </cell>
          <cell r="AA207">
            <v>105</v>
          </cell>
          <cell r="AB207">
            <v>-85.1</v>
          </cell>
          <cell r="AC207">
            <v>0</v>
          </cell>
          <cell r="AD207">
            <v>-100</v>
          </cell>
        </row>
        <row r="208">
          <cell r="B208" t="str">
            <v>学術研究，専門・技術サービス業</v>
          </cell>
          <cell r="C208">
            <v>88.8</v>
          </cell>
          <cell r="D208">
            <v>-0.3</v>
          </cell>
          <cell r="E208">
            <v>108.5</v>
          </cell>
          <cell r="F208">
            <v>-0.4</v>
          </cell>
          <cell r="G208">
            <v>107.7</v>
          </cell>
          <cell r="H208">
            <v>1</v>
          </cell>
          <cell r="I208">
            <v>107.8</v>
          </cell>
          <cell r="J208">
            <v>5.7</v>
          </cell>
          <cell r="K208">
            <v>107.5</v>
          </cell>
          <cell r="L208">
            <v>5.2</v>
          </cell>
          <cell r="M208">
            <v>110.6</v>
          </cell>
          <cell r="N208">
            <v>11.4</v>
          </cell>
          <cell r="O208">
            <v>123.1</v>
          </cell>
          <cell r="P208">
            <v>7.1</v>
          </cell>
          <cell r="Q208" t="str">
            <v>-</v>
          </cell>
          <cell r="R208" t="str">
            <v>-</v>
          </cell>
          <cell r="S208">
            <v>0.86</v>
          </cell>
          <cell r="T208">
            <v>0.54</v>
          </cell>
          <cell r="U208">
            <v>0.55000000000000004</v>
          </cell>
          <cell r="V208">
            <v>-0.94</v>
          </cell>
          <cell r="W208">
            <v>82.4</v>
          </cell>
          <cell r="X208">
            <v>-4</v>
          </cell>
          <cell r="Y208">
            <v>100.6</v>
          </cell>
          <cell r="Z208">
            <v>-4</v>
          </cell>
          <cell r="AA208">
            <v>123.5</v>
          </cell>
          <cell r="AB208">
            <v>-17.5</v>
          </cell>
          <cell r="AC208">
            <v>0.1</v>
          </cell>
          <cell r="AD208">
            <v>0</v>
          </cell>
        </row>
        <row r="209">
          <cell r="B209" t="str">
            <v>宿泊業，飲食サービス業</v>
          </cell>
          <cell r="C209">
            <v>107.3</v>
          </cell>
          <cell r="D209">
            <v>-6.9</v>
          </cell>
          <cell r="E209">
            <v>115.2</v>
          </cell>
          <cell r="F209">
            <v>-6.9</v>
          </cell>
          <cell r="G209">
            <v>114</v>
          </cell>
          <cell r="H209">
            <v>-8.5</v>
          </cell>
          <cell r="I209">
            <v>121.1</v>
          </cell>
          <cell r="J209">
            <v>7.9</v>
          </cell>
          <cell r="K209">
            <v>116.6</v>
          </cell>
          <cell r="L209">
            <v>9.6</v>
          </cell>
          <cell r="M209">
            <v>184.3</v>
          </cell>
          <cell r="N209">
            <v>-5.5</v>
          </cell>
          <cell r="O209">
            <v>101.2</v>
          </cell>
          <cell r="P209">
            <v>100.4</v>
          </cell>
          <cell r="Q209" t="str">
            <v>-</v>
          </cell>
          <cell r="R209" t="str">
            <v>-</v>
          </cell>
          <cell r="S209">
            <v>3.74</v>
          </cell>
          <cell r="T209">
            <v>3.1</v>
          </cell>
          <cell r="U209">
            <v>2.16</v>
          </cell>
          <cell r="V209">
            <v>-0.8</v>
          </cell>
          <cell r="W209">
            <v>99.5</v>
          </cell>
          <cell r="X209">
            <v>-10.3</v>
          </cell>
          <cell r="Y209">
            <v>106.9</v>
          </cell>
          <cell r="Z209">
            <v>-10.3</v>
          </cell>
          <cell r="AA209">
            <v>130.1</v>
          </cell>
          <cell r="AB209">
            <v>14.7</v>
          </cell>
          <cell r="AC209">
            <v>0.4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75.400000000000006</v>
          </cell>
          <cell r="D210">
            <v>23.8</v>
          </cell>
          <cell r="E210">
            <v>84.8</v>
          </cell>
          <cell r="F210">
            <v>24</v>
          </cell>
          <cell r="G210">
            <v>84.5</v>
          </cell>
          <cell r="H210">
            <v>20.9</v>
          </cell>
          <cell r="I210">
            <v>94.5</v>
          </cell>
          <cell r="J210">
            <v>20.399999999999999</v>
          </cell>
          <cell r="K210">
            <v>97.1</v>
          </cell>
          <cell r="L210">
            <v>17.7</v>
          </cell>
          <cell r="M210">
            <v>66.400000000000006</v>
          </cell>
          <cell r="N210">
            <v>86.5</v>
          </cell>
          <cell r="O210">
            <v>151.9</v>
          </cell>
          <cell r="P210">
            <v>13.1</v>
          </cell>
          <cell r="Q210" t="str">
            <v>-</v>
          </cell>
          <cell r="R210" t="str">
            <v>-</v>
          </cell>
          <cell r="S210">
            <v>0.81</v>
          </cell>
          <cell r="T210">
            <v>0.77</v>
          </cell>
          <cell r="U210">
            <v>0.81</v>
          </cell>
          <cell r="V210">
            <v>-1.1299999999999999</v>
          </cell>
          <cell r="W210">
            <v>69.900000000000006</v>
          </cell>
          <cell r="X210">
            <v>19.3</v>
          </cell>
          <cell r="Y210">
            <v>78.7</v>
          </cell>
          <cell r="Z210">
            <v>19.600000000000001</v>
          </cell>
          <cell r="AA210">
            <v>89.9</v>
          </cell>
          <cell r="AB210">
            <v>104.9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84.1</v>
          </cell>
          <cell r="D211">
            <v>-2.1</v>
          </cell>
          <cell r="E211">
            <v>104.6</v>
          </cell>
          <cell r="F211">
            <v>-2.1</v>
          </cell>
          <cell r="G211">
            <v>107.3</v>
          </cell>
          <cell r="H211">
            <v>-2.1</v>
          </cell>
          <cell r="I211">
            <v>120.1</v>
          </cell>
          <cell r="J211">
            <v>0.8</v>
          </cell>
          <cell r="K211">
            <v>103.5</v>
          </cell>
          <cell r="L211">
            <v>3.6</v>
          </cell>
          <cell r="M211">
            <v>360.4</v>
          </cell>
          <cell r="N211">
            <v>-9</v>
          </cell>
          <cell r="O211">
            <v>117.3</v>
          </cell>
          <cell r="P211">
            <v>3.4</v>
          </cell>
          <cell r="Q211" t="str">
            <v>-</v>
          </cell>
          <cell r="R211" t="str">
            <v>-</v>
          </cell>
          <cell r="S211">
            <v>0.18</v>
          </cell>
          <cell r="T211">
            <v>0.05</v>
          </cell>
          <cell r="U211">
            <v>0.08</v>
          </cell>
          <cell r="V211">
            <v>-0.92</v>
          </cell>
          <cell r="W211">
            <v>78</v>
          </cell>
          <cell r="X211">
            <v>-5.7</v>
          </cell>
          <cell r="Y211">
            <v>97</v>
          </cell>
          <cell r="Z211">
            <v>-5.6</v>
          </cell>
          <cell r="AA211">
            <v>18.899999999999999</v>
          </cell>
          <cell r="AB211">
            <v>-5</v>
          </cell>
          <cell r="AC211">
            <v>0</v>
          </cell>
          <cell r="AD211">
            <v>-100</v>
          </cell>
        </row>
        <row r="212">
          <cell r="B212" t="str">
            <v>医療，福祉</v>
          </cell>
          <cell r="C212">
            <v>80.5</v>
          </cell>
          <cell r="D212">
            <v>-1.6</v>
          </cell>
          <cell r="E212">
            <v>99.1</v>
          </cell>
          <cell r="F212">
            <v>-1.7</v>
          </cell>
          <cell r="G212">
            <v>97.6</v>
          </cell>
          <cell r="H212">
            <v>-0.4</v>
          </cell>
          <cell r="I212">
            <v>99.2</v>
          </cell>
          <cell r="J212">
            <v>5.4</v>
          </cell>
          <cell r="K212">
            <v>99.5</v>
          </cell>
          <cell r="L212">
            <v>6.1</v>
          </cell>
          <cell r="M212">
            <v>88.9</v>
          </cell>
          <cell r="N212">
            <v>-14.3</v>
          </cell>
          <cell r="O212">
            <v>85.6</v>
          </cell>
          <cell r="P212">
            <v>-0.9</v>
          </cell>
          <cell r="Q212" t="str">
            <v>-</v>
          </cell>
          <cell r="R212" t="str">
            <v>-</v>
          </cell>
          <cell r="S212">
            <v>0.89</v>
          </cell>
          <cell r="T212">
            <v>-0.35</v>
          </cell>
          <cell r="U212">
            <v>1.04</v>
          </cell>
          <cell r="V212">
            <v>-0.65</v>
          </cell>
          <cell r="W212">
            <v>74.7</v>
          </cell>
          <cell r="X212">
            <v>-5.0999999999999996</v>
          </cell>
          <cell r="Y212">
            <v>91.9</v>
          </cell>
          <cell r="Z212">
            <v>-5.3</v>
          </cell>
          <cell r="AA212">
            <v>138.69999999999999</v>
          </cell>
          <cell r="AB212">
            <v>-21.2</v>
          </cell>
          <cell r="AC212">
            <v>0.3</v>
          </cell>
          <cell r="AD212">
            <v>3.6</v>
          </cell>
        </row>
        <row r="213">
          <cell r="B213" t="str">
            <v>複合サービス事業</v>
          </cell>
          <cell r="C213">
            <v>77.7</v>
          </cell>
          <cell r="D213">
            <v>3.1</v>
          </cell>
          <cell r="E213">
            <v>92.8</v>
          </cell>
          <cell r="F213">
            <v>3</v>
          </cell>
          <cell r="G213">
            <v>95.8</v>
          </cell>
          <cell r="H213">
            <v>5.6</v>
          </cell>
          <cell r="I213">
            <v>96.3</v>
          </cell>
          <cell r="J213">
            <v>-2.8</v>
          </cell>
          <cell r="K213">
            <v>99.7</v>
          </cell>
          <cell r="L213">
            <v>0.2</v>
          </cell>
          <cell r="M213">
            <v>41.1</v>
          </cell>
          <cell r="N213">
            <v>-54.6</v>
          </cell>
          <cell r="O213">
            <v>95.5</v>
          </cell>
          <cell r="P213">
            <v>2.8</v>
          </cell>
          <cell r="Q213" t="str">
            <v>-</v>
          </cell>
          <cell r="R213" t="str">
            <v>-</v>
          </cell>
          <cell r="S213">
            <v>2.85</v>
          </cell>
          <cell r="T213">
            <v>2.4</v>
          </cell>
          <cell r="U213">
            <v>1.41</v>
          </cell>
          <cell r="V213">
            <v>0.4</v>
          </cell>
          <cell r="W213">
            <v>72.099999999999994</v>
          </cell>
          <cell r="X213">
            <v>-0.7</v>
          </cell>
          <cell r="Y213">
            <v>86.1</v>
          </cell>
          <cell r="Z213">
            <v>-0.7</v>
          </cell>
          <cell r="AA213">
            <v>43.1</v>
          </cell>
          <cell r="AB213">
            <v>-46</v>
          </cell>
          <cell r="AC213">
            <v>8.6999999999999993</v>
          </cell>
          <cell r="AD213">
            <v>7.3</v>
          </cell>
        </row>
        <row r="214">
          <cell r="B214" t="str">
            <v>サービス業（他に分類されないもの）</v>
          </cell>
          <cell r="C214">
            <v>89.4</v>
          </cell>
          <cell r="D214">
            <v>2.5</v>
          </cell>
          <cell r="E214">
            <v>102.4</v>
          </cell>
          <cell r="F214">
            <v>2.7</v>
          </cell>
          <cell r="G214">
            <v>101.5</v>
          </cell>
          <cell r="H214">
            <v>2.2999999999999998</v>
          </cell>
          <cell r="I214">
            <v>104</v>
          </cell>
          <cell r="J214">
            <v>1.5</v>
          </cell>
          <cell r="K214">
            <v>102.7</v>
          </cell>
          <cell r="L214">
            <v>1</v>
          </cell>
          <cell r="M214">
            <v>123.3</v>
          </cell>
          <cell r="N214">
            <v>7.6</v>
          </cell>
          <cell r="O214">
            <v>100.4</v>
          </cell>
          <cell r="P214">
            <v>-2.7</v>
          </cell>
          <cell r="Q214" t="str">
            <v>-</v>
          </cell>
          <cell r="R214" t="str">
            <v>-</v>
          </cell>
          <cell r="S214">
            <v>3.42</v>
          </cell>
          <cell r="T214">
            <v>-0.2</v>
          </cell>
          <cell r="U214">
            <v>2.7</v>
          </cell>
          <cell r="V214">
            <v>-1.2</v>
          </cell>
          <cell r="W214">
            <v>82.9</v>
          </cell>
          <cell r="X214">
            <v>-1.2</v>
          </cell>
          <cell r="Y214">
            <v>95</v>
          </cell>
          <cell r="Z214">
            <v>-1</v>
          </cell>
          <cell r="AA214">
            <v>112.1</v>
          </cell>
          <cell r="AB214">
            <v>6.5</v>
          </cell>
          <cell r="AC214">
            <v>1.1000000000000001</v>
          </cell>
          <cell r="AD214">
            <v>-39.6</v>
          </cell>
        </row>
        <row r="215">
          <cell r="B215" t="str">
            <v>食料品・たばこ</v>
          </cell>
          <cell r="C215">
            <v>84.8</v>
          </cell>
          <cell r="D215">
            <v>-8</v>
          </cell>
          <cell r="E215">
            <v>104.5</v>
          </cell>
          <cell r="F215">
            <v>-8.1999999999999993</v>
          </cell>
          <cell r="G215">
            <v>104.1</v>
          </cell>
          <cell r="H215">
            <v>-7.4</v>
          </cell>
          <cell r="I215">
            <v>98.4</v>
          </cell>
          <cell r="J215">
            <v>4.3</v>
          </cell>
          <cell r="K215">
            <v>99.2</v>
          </cell>
          <cell r="L215">
            <v>6.1</v>
          </cell>
          <cell r="M215">
            <v>88.5</v>
          </cell>
          <cell r="N215">
            <v>-13.5</v>
          </cell>
          <cell r="O215">
            <v>98.9</v>
          </cell>
          <cell r="P215">
            <v>2.9</v>
          </cell>
          <cell r="Q215" t="str">
            <v>-</v>
          </cell>
          <cell r="R215" t="str">
            <v>-</v>
          </cell>
          <cell r="S215">
            <v>1.25</v>
          </cell>
          <cell r="T215">
            <v>0.63</v>
          </cell>
          <cell r="U215">
            <v>0.98</v>
          </cell>
          <cell r="V215">
            <v>0.47</v>
          </cell>
          <cell r="W215">
            <v>78.7</v>
          </cell>
          <cell r="X215">
            <v>-11.3</v>
          </cell>
          <cell r="Y215">
            <v>96.9</v>
          </cell>
          <cell r="Z215">
            <v>-11.5</v>
          </cell>
          <cell r="AA215">
            <v>110</v>
          </cell>
          <cell r="AB215">
            <v>-15.3</v>
          </cell>
          <cell r="AC215">
            <v>0.4</v>
          </cell>
          <cell r="AD215">
            <v>0</v>
          </cell>
        </row>
        <row r="216">
          <cell r="B216" t="str">
            <v>繊維工業</v>
          </cell>
          <cell r="C216">
            <v>124</v>
          </cell>
          <cell r="D216">
            <v>10.1</v>
          </cell>
          <cell r="E216">
            <v>141.6</v>
          </cell>
          <cell r="F216">
            <v>9.8000000000000007</v>
          </cell>
          <cell r="G216">
            <v>130.9</v>
          </cell>
          <cell r="H216">
            <v>6.7</v>
          </cell>
          <cell r="I216">
            <v>95.8</v>
          </cell>
          <cell r="J216">
            <v>7.2</v>
          </cell>
          <cell r="K216">
            <v>92.1</v>
          </cell>
          <cell r="L216">
            <v>5.6</v>
          </cell>
          <cell r="M216">
            <v>166.7</v>
          </cell>
          <cell r="N216">
            <v>27.3</v>
          </cell>
          <cell r="O216">
            <v>90.9</v>
          </cell>
          <cell r="P216">
            <v>-9.6</v>
          </cell>
          <cell r="Q216" t="str">
            <v>-</v>
          </cell>
          <cell r="R216" t="str">
            <v>-</v>
          </cell>
          <cell r="S216">
            <v>1.27</v>
          </cell>
          <cell r="T216">
            <v>-0.01</v>
          </cell>
          <cell r="U216">
            <v>1.3</v>
          </cell>
          <cell r="V216">
            <v>0.43</v>
          </cell>
          <cell r="W216">
            <v>115</v>
          </cell>
          <cell r="X216">
            <v>6.1</v>
          </cell>
          <cell r="Y216">
            <v>131.4</v>
          </cell>
          <cell r="Z216">
            <v>5.8</v>
          </cell>
          <cell r="AA216">
            <v>358.3</v>
          </cell>
          <cell r="AB216">
            <v>39.700000000000003</v>
          </cell>
          <cell r="AC216">
            <v>2.1</v>
          </cell>
          <cell r="AD216">
            <v>0</v>
          </cell>
        </row>
        <row r="217">
          <cell r="B217" t="str">
            <v>木材・木製品</v>
          </cell>
          <cell r="C217">
            <v>88.4</v>
          </cell>
          <cell r="D217">
            <v>-11.9</v>
          </cell>
          <cell r="E217">
            <v>104.6</v>
          </cell>
          <cell r="F217">
            <v>-3.1</v>
          </cell>
          <cell r="G217">
            <v>105.7</v>
          </cell>
          <cell r="H217">
            <v>-1.8</v>
          </cell>
          <cell r="I217">
            <v>88.6</v>
          </cell>
          <cell r="J217">
            <v>-10.1</v>
          </cell>
          <cell r="K217">
            <v>92.5</v>
          </cell>
          <cell r="L217">
            <v>-4.9000000000000004</v>
          </cell>
          <cell r="M217">
            <v>59.8</v>
          </cell>
          <cell r="N217">
            <v>-43.9</v>
          </cell>
          <cell r="O217">
            <v>98.2</v>
          </cell>
          <cell r="P217">
            <v>-5.2</v>
          </cell>
          <cell r="Q217" t="str">
            <v>-</v>
          </cell>
          <cell r="R217" t="str">
            <v>-</v>
          </cell>
          <cell r="S217">
            <v>3.47</v>
          </cell>
          <cell r="T217">
            <v>-0.28999999999999998</v>
          </cell>
          <cell r="U217">
            <v>2.84</v>
          </cell>
          <cell r="V217">
            <v>-1.25</v>
          </cell>
          <cell r="W217">
            <v>82</v>
          </cell>
          <cell r="X217">
            <v>-15</v>
          </cell>
          <cell r="Y217">
            <v>97</v>
          </cell>
          <cell r="Z217">
            <v>-6.6</v>
          </cell>
          <cell r="AA217">
            <v>96</v>
          </cell>
          <cell r="AB217">
            <v>-13.9</v>
          </cell>
          <cell r="AC217">
            <v>0</v>
          </cell>
          <cell r="AD217">
            <v>-100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105.6</v>
          </cell>
          <cell r="D220">
            <v>-21.4</v>
          </cell>
          <cell r="E220">
            <v>121.8</v>
          </cell>
          <cell r="F220">
            <v>-21.4</v>
          </cell>
          <cell r="G220">
            <v>110.4</v>
          </cell>
          <cell r="H220">
            <v>-25.2</v>
          </cell>
          <cell r="I220">
            <v>98.5</v>
          </cell>
          <cell r="J220">
            <v>24.7</v>
          </cell>
          <cell r="K220">
            <v>97.5</v>
          </cell>
          <cell r="L220">
            <v>16.600000000000001</v>
          </cell>
          <cell r="M220">
            <v>110.8</v>
          </cell>
          <cell r="N220">
            <v>432.7</v>
          </cell>
          <cell r="O220">
            <v>79.099999999999994</v>
          </cell>
          <cell r="P220">
            <v>-28.4</v>
          </cell>
          <cell r="Q220" t="str">
            <v>-</v>
          </cell>
          <cell r="R220" t="str">
            <v>-</v>
          </cell>
          <cell r="S220">
            <v>2.08</v>
          </cell>
          <cell r="T220">
            <v>2.08</v>
          </cell>
          <cell r="U220">
            <v>0</v>
          </cell>
          <cell r="V220">
            <v>-0.48</v>
          </cell>
          <cell r="W220">
            <v>98</v>
          </cell>
          <cell r="X220">
            <v>-24.2</v>
          </cell>
          <cell r="Y220">
            <v>113</v>
          </cell>
          <cell r="Z220">
            <v>-24.3</v>
          </cell>
          <cell r="AA220">
            <v>264.60000000000002</v>
          </cell>
          <cell r="AB220">
            <v>6.8</v>
          </cell>
          <cell r="AC220">
            <v>0</v>
          </cell>
          <cell r="AD220">
            <v>0</v>
          </cell>
        </row>
        <row r="221">
          <cell r="B221" t="str">
            <v>化学、石油・石炭</v>
          </cell>
          <cell r="C221">
            <v>89.4</v>
          </cell>
          <cell r="D221">
            <v>5.4</v>
          </cell>
          <cell r="E221">
            <v>117.9</v>
          </cell>
          <cell r="F221">
            <v>6.5</v>
          </cell>
          <cell r="G221">
            <v>120.1</v>
          </cell>
          <cell r="H221">
            <v>12.2</v>
          </cell>
          <cell r="I221">
            <v>101.6</v>
          </cell>
          <cell r="J221">
            <v>-1.4</v>
          </cell>
          <cell r="K221">
            <v>101.6</v>
          </cell>
          <cell r="L221">
            <v>1.8</v>
          </cell>
          <cell r="M221">
            <v>100.6</v>
          </cell>
          <cell r="N221">
            <v>-24</v>
          </cell>
          <cell r="O221">
            <v>106</v>
          </cell>
          <cell r="P221">
            <v>-2.2000000000000002</v>
          </cell>
          <cell r="Q221" t="str">
            <v>-</v>
          </cell>
          <cell r="R221" t="str">
            <v>-</v>
          </cell>
          <cell r="S221">
            <v>2.15</v>
          </cell>
          <cell r="T221">
            <v>1.63</v>
          </cell>
          <cell r="U221">
            <v>0.24</v>
          </cell>
          <cell r="V221">
            <v>-2.12</v>
          </cell>
          <cell r="W221">
            <v>82.9</v>
          </cell>
          <cell r="X221">
            <v>1.6</v>
          </cell>
          <cell r="Y221">
            <v>109.4</v>
          </cell>
          <cell r="Z221">
            <v>2.7</v>
          </cell>
          <cell r="AA221">
            <v>104.5</v>
          </cell>
          <cell r="AB221">
            <v>-22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111.9</v>
          </cell>
          <cell r="D222">
            <v>-4</v>
          </cell>
          <cell r="E222">
            <v>123.2</v>
          </cell>
          <cell r="F222">
            <v>-4</v>
          </cell>
          <cell r="G222">
            <v>117.4</v>
          </cell>
          <cell r="H222">
            <v>-2.7</v>
          </cell>
          <cell r="I222">
            <v>107.7</v>
          </cell>
          <cell r="J222">
            <v>7.3</v>
          </cell>
          <cell r="K222">
            <v>106</v>
          </cell>
          <cell r="L222">
            <v>9.1</v>
          </cell>
          <cell r="M222">
            <v>132.69999999999999</v>
          </cell>
          <cell r="N222">
            <v>-9.8000000000000007</v>
          </cell>
          <cell r="O222">
            <v>100.5</v>
          </cell>
          <cell r="P222">
            <v>-24.8</v>
          </cell>
          <cell r="Q222" t="str">
            <v>-</v>
          </cell>
          <cell r="R222" t="str">
            <v>-</v>
          </cell>
          <cell r="S222">
            <v>0.46</v>
          </cell>
          <cell r="T222">
            <v>-0.48</v>
          </cell>
          <cell r="U222">
            <v>1.1599999999999999</v>
          </cell>
          <cell r="V222">
            <v>0.05</v>
          </cell>
          <cell r="W222">
            <v>103.8</v>
          </cell>
          <cell r="X222">
            <v>-7.5</v>
          </cell>
          <cell r="Y222">
            <v>114.3</v>
          </cell>
          <cell r="Z222">
            <v>-7.4</v>
          </cell>
          <cell r="AA222">
            <v>194.4</v>
          </cell>
          <cell r="AB222">
            <v>-13.1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94.5</v>
          </cell>
          <cell r="D223">
            <v>2.5</v>
          </cell>
          <cell r="E223">
            <v>121.8</v>
          </cell>
          <cell r="F223">
            <v>2.5</v>
          </cell>
          <cell r="G223">
            <v>112.5</v>
          </cell>
          <cell r="H223">
            <v>-0.7</v>
          </cell>
          <cell r="I223">
            <v>111.1</v>
          </cell>
          <cell r="J223">
            <v>6.1</v>
          </cell>
          <cell r="K223">
            <v>105.5</v>
          </cell>
          <cell r="L223">
            <v>3</v>
          </cell>
          <cell r="M223">
            <v>168.6</v>
          </cell>
          <cell r="N223">
            <v>31.8</v>
          </cell>
          <cell r="O223">
            <v>99.7</v>
          </cell>
          <cell r="P223">
            <v>19.3</v>
          </cell>
          <cell r="Q223" t="str">
            <v>-</v>
          </cell>
          <cell r="R223" t="str">
            <v>-</v>
          </cell>
          <cell r="S223">
            <v>0.35</v>
          </cell>
          <cell r="T223">
            <v>-0.13</v>
          </cell>
          <cell r="U223">
            <v>0.45</v>
          </cell>
          <cell r="V223">
            <v>-0.32</v>
          </cell>
          <cell r="W223">
            <v>87.7</v>
          </cell>
          <cell r="X223">
            <v>-1.1000000000000001</v>
          </cell>
          <cell r="Y223">
            <v>113</v>
          </cell>
          <cell r="Z223">
            <v>-1.1000000000000001</v>
          </cell>
          <cell r="AA223">
            <v>174.5</v>
          </cell>
          <cell r="AB223">
            <v>16.3</v>
          </cell>
          <cell r="AC223">
            <v>0</v>
          </cell>
          <cell r="AD223">
            <v>-100</v>
          </cell>
        </row>
        <row r="224">
          <cell r="B224" t="str">
            <v>窯業・土石製品</v>
          </cell>
          <cell r="C224">
            <v>86.9</v>
          </cell>
          <cell r="D224">
            <v>-3.3</v>
          </cell>
          <cell r="E224">
            <v>103.3</v>
          </cell>
          <cell r="F224">
            <v>-3.4</v>
          </cell>
          <cell r="G224">
            <v>105.2</v>
          </cell>
          <cell r="H224">
            <v>-2.6</v>
          </cell>
          <cell r="I224">
            <v>98.5</v>
          </cell>
          <cell r="J224">
            <v>-5.6</v>
          </cell>
          <cell r="K224">
            <v>97.6</v>
          </cell>
          <cell r="L224">
            <v>-6.1</v>
          </cell>
          <cell r="M224">
            <v>109.4</v>
          </cell>
          <cell r="N224">
            <v>0</v>
          </cell>
          <cell r="O224">
            <v>85.6</v>
          </cell>
          <cell r="P224">
            <v>0.6</v>
          </cell>
          <cell r="Q224" t="str">
            <v>-</v>
          </cell>
          <cell r="R224" t="str">
            <v>-</v>
          </cell>
          <cell r="S224">
            <v>1.24</v>
          </cell>
          <cell r="T224">
            <v>0.93</v>
          </cell>
          <cell r="U224">
            <v>0.93</v>
          </cell>
          <cell r="V224">
            <v>0</v>
          </cell>
          <cell r="W224">
            <v>80.599999999999994</v>
          </cell>
          <cell r="X224">
            <v>-6.8</v>
          </cell>
          <cell r="Y224">
            <v>95.8</v>
          </cell>
          <cell r="Z224">
            <v>-6.9</v>
          </cell>
          <cell r="AA224">
            <v>80.8</v>
          </cell>
          <cell r="AB224">
            <v>-13.1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85.9</v>
          </cell>
          <cell r="D227">
            <v>-0.2</v>
          </cell>
          <cell r="E227">
            <v>95.7</v>
          </cell>
          <cell r="F227">
            <v>0.7</v>
          </cell>
          <cell r="G227">
            <v>94.6</v>
          </cell>
          <cell r="H227">
            <v>1.4</v>
          </cell>
          <cell r="I227">
            <v>102.7</v>
          </cell>
          <cell r="J227">
            <v>-0.2</v>
          </cell>
          <cell r="K227">
            <v>103.9</v>
          </cell>
          <cell r="L227">
            <v>0.6</v>
          </cell>
          <cell r="M227">
            <v>87.7</v>
          </cell>
          <cell r="N227">
            <v>-11</v>
          </cell>
          <cell r="O227">
            <v>149.1</v>
          </cell>
          <cell r="P227">
            <v>-3.6</v>
          </cell>
          <cell r="Q227" t="str">
            <v>-</v>
          </cell>
          <cell r="R227" t="str">
            <v>-</v>
          </cell>
          <cell r="S227">
            <v>1.05</v>
          </cell>
          <cell r="T227">
            <v>-0.88</v>
          </cell>
          <cell r="U227">
            <v>1.58</v>
          </cell>
          <cell r="V227">
            <v>-0.14000000000000001</v>
          </cell>
          <cell r="W227">
            <v>79.7</v>
          </cell>
          <cell r="X227">
            <v>-3.9</v>
          </cell>
          <cell r="Y227">
            <v>88.8</v>
          </cell>
          <cell r="Z227">
            <v>-2.8</v>
          </cell>
          <cell r="AA227">
            <v>116.5</v>
          </cell>
          <cell r="AB227">
            <v>-7.8</v>
          </cell>
          <cell r="AC227">
            <v>0</v>
          </cell>
          <cell r="AD227">
            <v>-100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91.4</v>
          </cell>
          <cell r="D230">
            <v>-21.6</v>
          </cell>
          <cell r="E230">
            <v>111.6</v>
          </cell>
          <cell r="F230">
            <v>-21.6</v>
          </cell>
          <cell r="G230">
            <v>111.5</v>
          </cell>
          <cell r="H230">
            <v>-14.4</v>
          </cell>
          <cell r="I230">
            <v>101.8</v>
          </cell>
          <cell r="J230">
            <v>-2.4</v>
          </cell>
          <cell r="K230">
            <v>101.3</v>
          </cell>
          <cell r="L230">
            <v>3.8</v>
          </cell>
          <cell r="M230">
            <v>109.1</v>
          </cell>
          <cell r="N230">
            <v>-50</v>
          </cell>
          <cell r="O230">
            <v>106.6</v>
          </cell>
          <cell r="P230">
            <v>9.6</v>
          </cell>
          <cell r="Q230" t="str">
            <v>-</v>
          </cell>
          <cell r="R230" t="str">
            <v>-</v>
          </cell>
          <cell r="S230">
            <v>0.85</v>
          </cell>
          <cell r="T230">
            <v>0.66</v>
          </cell>
          <cell r="U230">
            <v>1.58</v>
          </cell>
          <cell r="V230">
            <v>1.58</v>
          </cell>
          <cell r="W230">
            <v>84.8</v>
          </cell>
          <cell r="X230">
            <v>-24.4</v>
          </cell>
          <cell r="Y230">
            <v>103.5</v>
          </cell>
          <cell r="Z230">
            <v>-24.5</v>
          </cell>
          <cell r="AA230">
            <v>112.8</v>
          </cell>
          <cell r="AB230">
            <v>-58.5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74.5</v>
          </cell>
          <cell r="D231">
            <v>-0.8</v>
          </cell>
          <cell r="E231">
            <v>85</v>
          </cell>
          <cell r="F231">
            <v>-0.8</v>
          </cell>
          <cell r="G231">
            <v>84.3</v>
          </cell>
          <cell r="H231">
            <v>1.8</v>
          </cell>
          <cell r="I231">
            <v>98.8</v>
          </cell>
          <cell r="J231">
            <v>-1.6</v>
          </cell>
          <cell r="K231">
            <v>99.7</v>
          </cell>
          <cell r="L231">
            <v>0.8</v>
          </cell>
          <cell r="M231">
            <v>88.7</v>
          </cell>
          <cell r="N231">
            <v>-22.1</v>
          </cell>
          <cell r="O231">
            <v>71.900000000000006</v>
          </cell>
          <cell r="P231">
            <v>-5.0999999999999996</v>
          </cell>
          <cell r="Q231" t="str">
            <v>-</v>
          </cell>
          <cell r="R231" t="str">
            <v>-</v>
          </cell>
          <cell r="S231">
            <v>0.35</v>
          </cell>
          <cell r="T231">
            <v>-0.04</v>
          </cell>
          <cell r="U231">
            <v>0.89</v>
          </cell>
          <cell r="V231">
            <v>0.16</v>
          </cell>
          <cell r="W231">
            <v>69.099999999999994</v>
          </cell>
          <cell r="X231">
            <v>-4.4000000000000004</v>
          </cell>
          <cell r="Y231">
            <v>78.8</v>
          </cell>
          <cell r="Z231">
            <v>-4.5</v>
          </cell>
          <cell r="AA231">
            <v>90.6</v>
          </cell>
          <cell r="AB231">
            <v>-17.399999999999999</v>
          </cell>
          <cell r="AC231">
            <v>0.2</v>
          </cell>
          <cell r="AD231">
            <v>258.60000000000002</v>
          </cell>
        </row>
        <row r="232">
          <cell r="B232" t="str">
            <v>電気機械器具</v>
          </cell>
          <cell r="C232">
            <v>103.8</v>
          </cell>
          <cell r="D232">
            <v>1.4</v>
          </cell>
          <cell r="E232">
            <v>120.7</v>
          </cell>
          <cell r="F232">
            <v>1.3</v>
          </cell>
          <cell r="G232">
            <v>121.2</v>
          </cell>
          <cell r="H232">
            <v>3.9</v>
          </cell>
          <cell r="I232">
            <v>99.9</v>
          </cell>
          <cell r="J232">
            <v>6.2</v>
          </cell>
          <cell r="K232">
            <v>103.5</v>
          </cell>
          <cell r="L232">
            <v>14.1</v>
          </cell>
          <cell r="M232">
            <v>52.1</v>
          </cell>
          <cell r="N232">
            <v>-62.4</v>
          </cell>
          <cell r="O232">
            <v>151.30000000000001</v>
          </cell>
          <cell r="P232">
            <v>-3</v>
          </cell>
          <cell r="Q232" t="str">
            <v>-</v>
          </cell>
          <cell r="R232" t="str">
            <v>-</v>
          </cell>
          <cell r="S232">
            <v>0.41</v>
          </cell>
          <cell r="T232">
            <v>-1.01</v>
          </cell>
          <cell r="U232">
            <v>0.82</v>
          </cell>
          <cell r="V232">
            <v>0.52</v>
          </cell>
          <cell r="W232">
            <v>96.3</v>
          </cell>
          <cell r="X232">
            <v>-2.2999999999999998</v>
          </cell>
          <cell r="Y232">
            <v>112</v>
          </cell>
          <cell r="Z232">
            <v>-2.2999999999999998</v>
          </cell>
          <cell r="AA232">
            <v>108.9</v>
          </cell>
          <cell r="AB232">
            <v>-36.700000000000003</v>
          </cell>
          <cell r="AC232">
            <v>0</v>
          </cell>
          <cell r="AD232">
            <v>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94.5</v>
          </cell>
          <cell r="D234">
            <v>17.100000000000001</v>
          </cell>
          <cell r="E234">
            <v>123.2</v>
          </cell>
          <cell r="F234">
            <v>16.899999999999999</v>
          </cell>
          <cell r="G234">
            <v>111</v>
          </cell>
          <cell r="H234">
            <v>4.0999999999999996</v>
          </cell>
          <cell r="I234">
            <v>121.6</v>
          </cell>
          <cell r="J234">
            <v>19.8</v>
          </cell>
          <cell r="K234">
            <v>111.8</v>
          </cell>
          <cell r="L234">
            <v>7.8</v>
          </cell>
          <cell r="M234">
            <v>238.5</v>
          </cell>
          <cell r="N234">
            <v>219.7</v>
          </cell>
          <cell r="O234">
            <v>81.099999999999994</v>
          </cell>
          <cell r="P234">
            <v>-0.4</v>
          </cell>
          <cell r="Q234" t="str">
            <v>-</v>
          </cell>
          <cell r="R234" t="str">
            <v>-</v>
          </cell>
          <cell r="S234">
            <v>1.33</v>
          </cell>
          <cell r="T234">
            <v>-0.03</v>
          </cell>
          <cell r="U234">
            <v>0.86</v>
          </cell>
          <cell r="V234">
            <v>-1.1499999999999999</v>
          </cell>
          <cell r="W234">
            <v>87.7</v>
          </cell>
          <cell r="X234">
            <v>12.9</v>
          </cell>
          <cell r="Y234">
            <v>114.3</v>
          </cell>
          <cell r="Z234">
            <v>12.7</v>
          </cell>
          <cell r="AA234">
            <v>304.5</v>
          </cell>
          <cell r="AB234">
            <v>246.6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111.3</v>
          </cell>
          <cell r="D235">
            <v>5.2</v>
          </cell>
          <cell r="E235">
            <v>129.69999999999999</v>
          </cell>
          <cell r="F235">
            <v>5.2</v>
          </cell>
          <cell r="G235">
            <v>121.7</v>
          </cell>
          <cell r="H235">
            <v>4.3</v>
          </cell>
          <cell r="I235">
            <v>112.3</v>
          </cell>
          <cell r="J235">
            <v>3.7</v>
          </cell>
          <cell r="K235">
            <v>101.8</v>
          </cell>
          <cell r="L235">
            <v>3.6</v>
          </cell>
          <cell r="M235">
            <v>246.6</v>
          </cell>
          <cell r="N235">
            <v>4.8</v>
          </cell>
          <cell r="O235">
            <v>94</v>
          </cell>
          <cell r="P235">
            <v>9.4</v>
          </cell>
          <cell r="Q235" t="str">
            <v>-</v>
          </cell>
          <cell r="R235" t="str">
            <v>-</v>
          </cell>
          <cell r="S235">
            <v>0</v>
          </cell>
          <cell r="T235">
            <v>-1.1599999999999999</v>
          </cell>
          <cell r="U235">
            <v>0.21</v>
          </cell>
          <cell r="V235">
            <v>-0.49</v>
          </cell>
          <cell r="W235">
            <v>103.2</v>
          </cell>
          <cell r="X235">
            <v>1.4</v>
          </cell>
          <cell r="Y235">
            <v>120.3</v>
          </cell>
          <cell r="Z235">
            <v>1.3</v>
          </cell>
          <cell r="AA235">
            <v>236.4</v>
          </cell>
          <cell r="AB235">
            <v>12.1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76.400000000000006</v>
          </cell>
          <cell r="D236">
            <v>-0.7</v>
          </cell>
          <cell r="E236">
            <v>91.4</v>
          </cell>
          <cell r="F236">
            <v>-0.8</v>
          </cell>
          <cell r="G236">
            <v>90.6</v>
          </cell>
          <cell r="H236">
            <v>3.9</v>
          </cell>
          <cell r="I236">
            <v>100.7</v>
          </cell>
          <cell r="J236">
            <v>-1.3</v>
          </cell>
          <cell r="K236">
            <v>102.9</v>
          </cell>
          <cell r="L236">
            <v>1.4</v>
          </cell>
          <cell r="M236">
            <v>74.8</v>
          </cell>
          <cell r="N236">
            <v>-30.5</v>
          </cell>
          <cell r="O236">
            <v>106.7</v>
          </cell>
          <cell r="P236">
            <v>-1.1000000000000001</v>
          </cell>
          <cell r="Q236" t="str">
            <v>-</v>
          </cell>
          <cell r="R236" t="str">
            <v>-</v>
          </cell>
          <cell r="S236">
            <v>0</v>
          </cell>
          <cell r="T236">
            <v>-0.3</v>
          </cell>
          <cell r="U236">
            <v>2.2000000000000002</v>
          </cell>
          <cell r="V236">
            <v>-1.38</v>
          </cell>
          <cell r="W236">
            <v>70.900000000000006</v>
          </cell>
          <cell r="X236">
            <v>-4.2</v>
          </cell>
          <cell r="Y236">
            <v>84.8</v>
          </cell>
          <cell r="Z236">
            <v>-4.3</v>
          </cell>
          <cell r="AA236">
            <v>100.1</v>
          </cell>
          <cell r="AB236">
            <v>-31</v>
          </cell>
          <cell r="AC236">
            <v>0</v>
          </cell>
          <cell r="AD236">
            <v>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91</v>
          </cell>
          <cell r="D239">
            <v>3.3</v>
          </cell>
          <cell r="E239">
            <v>111.3</v>
          </cell>
          <cell r="F239">
            <v>2.9</v>
          </cell>
          <cell r="G239">
            <v>109.8</v>
          </cell>
          <cell r="H239">
            <v>2.2999999999999998</v>
          </cell>
          <cell r="I239">
            <v>101.2</v>
          </cell>
          <cell r="J239">
            <v>-0.5</v>
          </cell>
          <cell r="K239">
            <v>98.2</v>
          </cell>
          <cell r="L239">
            <v>-1.1000000000000001</v>
          </cell>
          <cell r="M239">
            <v>162.30000000000001</v>
          </cell>
          <cell r="N239">
            <v>7.8</v>
          </cell>
          <cell r="O239">
            <v>92.9</v>
          </cell>
          <cell r="P239">
            <v>-13.5</v>
          </cell>
          <cell r="Q239" t="str">
            <v>-</v>
          </cell>
          <cell r="R239" t="str">
            <v>-</v>
          </cell>
          <cell r="S239">
            <v>0.3</v>
          </cell>
          <cell r="T239">
            <v>-0.47</v>
          </cell>
          <cell r="U239">
            <v>1.98</v>
          </cell>
          <cell r="V239">
            <v>0.45</v>
          </cell>
          <cell r="W239">
            <v>84.4</v>
          </cell>
          <cell r="X239">
            <v>-0.5</v>
          </cell>
          <cell r="Y239">
            <v>103.2</v>
          </cell>
          <cell r="Z239">
            <v>-0.9</v>
          </cell>
          <cell r="AA239">
            <v>133.4</v>
          </cell>
          <cell r="AB239">
            <v>9.5</v>
          </cell>
          <cell r="AC239">
            <v>8.9</v>
          </cell>
          <cell r="AD239">
            <v>17.399999999999999</v>
          </cell>
        </row>
        <row r="240">
          <cell r="B240" t="str">
            <v>小売業</v>
          </cell>
          <cell r="C240">
            <v>76.5</v>
          </cell>
          <cell r="D240">
            <v>-2.2000000000000002</v>
          </cell>
          <cell r="E240">
            <v>89.1</v>
          </cell>
          <cell r="F240">
            <v>-2</v>
          </cell>
          <cell r="G240">
            <v>85.8</v>
          </cell>
          <cell r="H240">
            <v>1.2</v>
          </cell>
          <cell r="I240">
            <v>98.7</v>
          </cell>
          <cell r="J240">
            <v>-10.4</v>
          </cell>
          <cell r="K240">
            <v>93</v>
          </cell>
          <cell r="L240">
            <v>-9.1</v>
          </cell>
          <cell r="M240">
            <v>183.2</v>
          </cell>
          <cell r="N240">
            <v>-19</v>
          </cell>
          <cell r="O240">
            <v>71.599999999999994</v>
          </cell>
          <cell r="P240">
            <v>13.8</v>
          </cell>
          <cell r="Q240" t="str">
            <v>-</v>
          </cell>
          <cell r="R240" t="str">
            <v>-</v>
          </cell>
          <cell r="S240">
            <v>5.91</v>
          </cell>
          <cell r="T240">
            <v>4.93</v>
          </cell>
          <cell r="U240">
            <v>4.78</v>
          </cell>
          <cell r="V240">
            <v>3.35</v>
          </cell>
          <cell r="W240">
            <v>71</v>
          </cell>
          <cell r="X240">
            <v>-5.7</v>
          </cell>
          <cell r="Y240">
            <v>82.7</v>
          </cell>
          <cell r="Z240">
            <v>-5.5</v>
          </cell>
          <cell r="AA240">
            <v>132.69999999999999</v>
          </cell>
          <cell r="AB240">
            <v>-22.2</v>
          </cell>
          <cell r="AC240">
            <v>0</v>
          </cell>
          <cell r="AD240">
            <v>-96</v>
          </cell>
        </row>
        <row r="241">
          <cell r="B241" t="str">
            <v>宿泊業</v>
          </cell>
          <cell r="C241">
            <v>105.1</v>
          </cell>
          <cell r="D241">
            <v>-6.1</v>
          </cell>
          <cell r="E241">
            <v>112.8</v>
          </cell>
          <cell r="F241">
            <v>-6</v>
          </cell>
          <cell r="G241">
            <v>111.5</v>
          </cell>
          <cell r="H241">
            <v>-8.6</v>
          </cell>
          <cell r="I241">
            <v>126.2</v>
          </cell>
          <cell r="J241">
            <v>9.3000000000000007</v>
          </cell>
          <cell r="K241">
            <v>120.6</v>
          </cell>
          <cell r="L241">
            <v>10</v>
          </cell>
          <cell r="M241">
            <v>214.6</v>
          </cell>
          <cell r="N241">
            <v>2.7</v>
          </cell>
          <cell r="O241">
            <v>85.4</v>
          </cell>
          <cell r="P241">
            <v>83.3</v>
          </cell>
          <cell r="Q241" t="str">
            <v>-</v>
          </cell>
          <cell r="R241" t="str">
            <v>-</v>
          </cell>
          <cell r="S241">
            <v>1.77</v>
          </cell>
          <cell r="T241">
            <v>1.77</v>
          </cell>
          <cell r="U241">
            <v>1.07</v>
          </cell>
          <cell r="V241">
            <v>-0.18</v>
          </cell>
          <cell r="W241">
            <v>97.5</v>
          </cell>
          <cell r="X241">
            <v>-9.5</v>
          </cell>
          <cell r="Y241">
            <v>104.6</v>
          </cell>
          <cell r="Z241">
            <v>-9.4</v>
          </cell>
          <cell r="AA241">
            <v>131.69999999999999</v>
          </cell>
          <cell r="AB241">
            <v>45</v>
          </cell>
          <cell r="AC241">
            <v>0.2</v>
          </cell>
          <cell r="AD241">
            <v>0</v>
          </cell>
        </row>
        <row r="242">
          <cell r="B242" t="str">
            <v>Ｍ一括分</v>
          </cell>
          <cell r="C242">
            <v>108.6</v>
          </cell>
          <cell r="D242">
            <v>-14.8</v>
          </cell>
          <cell r="E242">
            <v>117.8</v>
          </cell>
          <cell r="F242">
            <v>-14.7</v>
          </cell>
          <cell r="G242">
            <v>124.4</v>
          </cell>
          <cell r="H242">
            <v>-10.8</v>
          </cell>
          <cell r="I242">
            <v>94.8</v>
          </cell>
          <cell r="J242">
            <v>3.7</v>
          </cell>
          <cell r="K242">
            <v>95.7</v>
          </cell>
          <cell r="L242">
            <v>10.3</v>
          </cell>
          <cell r="M242">
            <v>87.3</v>
          </cell>
          <cell r="N242">
            <v>-32.5</v>
          </cell>
          <cell r="O242">
            <v>235.4</v>
          </cell>
          <cell r="P242">
            <v>192.8</v>
          </cell>
          <cell r="Q242" t="str">
            <v>-</v>
          </cell>
          <cell r="R242" t="str">
            <v>-</v>
          </cell>
          <cell r="S242">
            <v>10.56</v>
          </cell>
          <cell r="T242">
            <v>6.73</v>
          </cell>
          <cell r="U242">
            <v>5.93</v>
          </cell>
          <cell r="V242">
            <v>-5.55</v>
          </cell>
          <cell r="W242">
            <v>100.7</v>
          </cell>
          <cell r="X242">
            <v>-17.899999999999999</v>
          </cell>
          <cell r="Y242">
            <v>109.3</v>
          </cell>
          <cell r="Z242">
            <v>-17.8</v>
          </cell>
          <cell r="AA242">
            <v>85.3</v>
          </cell>
          <cell r="AB242">
            <v>-35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81.099999999999994</v>
          </cell>
          <cell r="D243">
            <v>-1.1000000000000001</v>
          </cell>
          <cell r="E243">
            <v>98.6</v>
          </cell>
          <cell r="F243">
            <v>-1</v>
          </cell>
          <cell r="G243">
            <v>95.1</v>
          </cell>
          <cell r="H243">
            <v>-0.6</v>
          </cell>
          <cell r="I243">
            <v>99.9</v>
          </cell>
          <cell r="J243">
            <v>3.2</v>
          </cell>
          <cell r="K243">
            <v>99.5</v>
          </cell>
          <cell r="L243">
            <v>3.2</v>
          </cell>
          <cell r="M243">
            <v>109.6</v>
          </cell>
          <cell r="N243">
            <v>0</v>
          </cell>
          <cell r="O243">
            <v>78.400000000000006</v>
          </cell>
          <cell r="P243">
            <v>4</v>
          </cell>
          <cell r="Q243" t="str">
            <v>-</v>
          </cell>
          <cell r="R243" t="str">
            <v>-</v>
          </cell>
          <cell r="S243">
            <v>0.82</v>
          </cell>
          <cell r="T243">
            <v>0.1</v>
          </cell>
          <cell r="U243">
            <v>1.04</v>
          </cell>
          <cell r="V243">
            <v>-0.5</v>
          </cell>
          <cell r="W243">
            <v>75.2</v>
          </cell>
          <cell r="X243">
            <v>-4.7</v>
          </cell>
          <cell r="Y243">
            <v>91.5</v>
          </cell>
          <cell r="Z243">
            <v>-4.5999999999999996</v>
          </cell>
          <cell r="AA243">
            <v>203.4</v>
          </cell>
          <cell r="AB243">
            <v>-6.6</v>
          </cell>
          <cell r="AC243">
            <v>0</v>
          </cell>
          <cell r="AD243">
            <v>0</v>
          </cell>
        </row>
        <row r="244">
          <cell r="B244" t="str">
            <v>Ｐ一括分</v>
          </cell>
          <cell r="C244">
            <v>81.599999999999994</v>
          </cell>
          <cell r="D244">
            <v>-3.5</v>
          </cell>
          <cell r="E244">
            <v>103.5</v>
          </cell>
          <cell r="F244">
            <v>-3.6</v>
          </cell>
          <cell r="G244">
            <v>105.6</v>
          </cell>
          <cell r="H244">
            <v>-0.8</v>
          </cell>
          <cell r="I244">
            <v>98.4</v>
          </cell>
          <cell r="J244">
            <v>7.9</v>
          </cell>
          <cell r="K244">
            <v>99.9</v>
          </cell>
          <cell r="L244">
            <v>9.6999999999999993</v>
          </cell>
          <cell r="M244">
            <v>60.3</v>
          </cell>
          <cell r="N244">
            <v>-35.200000000000003</v>
          </cell>
          <cell r="O244">
            <v>97.8</v>
          </cell>
          <cell r="P244">
            <v>-6.9</v>
          </cell>
          <cell r="Q244" t="str">
            <v>-</v>
          </cell>
          <cell r="R244" t="str">
            <v>-</v>
          </cell>
          <cell r="S244">
            <v>0.98</v>
          </cell>
          <cell r="T244">
            <v>-0.89</v>
          </cell>
          <cell r="U244">
            <v>1.03</v>
          </cell>
          <cell r="V244">
            <v>-0.83</v>
          </cell>
          <cell r="W244">
            <v>75.7</v>
          </cell>
          <cell r="X244">
            <v>-7</v>
          </cell>
          <cell r="Y244">
            <v>96</v>
          </cell>
          <cell r="Z244">
            <v>-7.2</v>
          </cell>
          <cell r="AA244">
            <v>59.7</v>
          </cell>
          <cell r="AB244">
            <v>-53</v>
          </cell>
          <cell r="AC244">
            <v>0.5</v>
          </cell>
          <cell r="AD244">
            <v>0</v>
          </cell>
        </row>
        <row r="245">
          <cell r="B245" t="str">
            <v>職業紹介・派遣業</v>
          </cell>
          <cell r="C245">
            <v>103.4</v>
          </cell>
          <cell r="D245">
            <v>3.4</v>
          </cell>
          <cell r="E245">
            <v>106.4</v>
          </cell>
          <cell r="F245">
            <v>3.8</v>
          </cell>
          <cell r="G245">
            <v>107</v>
          </cell>
          <cell r="H245">
            <v>0.3</v>
          </cell>
          <cell r="I245">
            <v>108.8</v>
          </cell>
          <cell r="J245">
            <v>7.2</v>
          </cell>
          <cell r="K245">
            <v>109.4</v>
          </cell>
          <cell r="L245">
            <v>6</v>
          </cell>
          <cell r="M245">
            <v>100</v>
          </cell>
          <cell r="N245">
            <v>33.9</v>
          </cell>
          <cell r="O245">
            <v>131.69999999999999</v>
          </cell>
          <cell r="P245">
            <v>3.3</v>
          </cell>
          <cell r="Q245" t="str">
            <v>-</v>
          </cell>
          <cell r="R245" t="str">
            <v>-</v>
          </cell>
          <cell r="S245">
            <v>8.61</v>
          </cell>
          <cell r="T245">
            <v>-1.1299999999999999</v>
          </cell>
          <cell r="U245">
            <v>8.18</v>
          </cell>
          <cell r="V245">
            <v>-3.12</v>
          </cell>
          <cell r="W245">
            <v>95.9</v>
          </cell>
          <cell r="X245">
            <v>-0.3</v>
          </cell>
          <cell r="Y245">
            <v>98.7</v>
          </cell>
          <cell r="Z245">
            <v>0</v>
          </cell>
          <cell r="AA245">
            <v>99.9</v>
          </cell>
          <cell r="AB245">
            <v>62.3</v>
          </cell>
          <cell r="AC245">
            <v>7.5</v>
          </cell>
          <cell r="AD245">
            <v>-62.3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87.5</v>
          </cell>
          <cell r="D247">
            <v>2.6</v>
          </cell>
          <cell r="E247">
            <v>102.3</v>
          </cell>
          <cell r="F247">
            <v>2.6</v>
          </cell>
          <cell r="G247">
            <v>101.1</v>
          </cell>
          <cell r="H247">
            <v>3.2</v>
          </cell>
          <cell r="I247">
            <v>103.2</v>
          </cell>
          <cell r="J247">
            <v>0</v>
          </cell>
          <cell r="K247">
            <v>101.3</v>
          </cell>
          <cell r="L247">
            <v>-0.4</v>
          </cell>
          <cell r="M247">
            <v>130.5</v>
          </cell>
          <cell r="N247">
            <v>3.8</v>
          </cell>
          <cell r="O247">
            <v>92.9</v>
          </cell>
          <cell r="P247">
            <v>-4.5</v>
          </cell>
          <cell r="Q247" t="str">
            <v>-</v>
          </cell>
          <cell r="R247" t="str">
            <v>-</v>
          </cell>
          <cell r="S247">
            <v>1.71</v>
          </cell>
          <cell r="T247">
            <v>-0.02</v>
          </cell>
          <cell r="U247">
            <v>0.89</v>
          </cell>
          <cell r="V247">
            <v>-0.72</v>
          </cell>
          <cell r="W247">
            <v>81.2</v>
          </cell>
          <cell r="X247">
            <v>-1.1000000000000001</v>
          </cell>
          <cell r="Y247">
            <v>94.9</v>
          </cell>
          <cell r="Z247">
            <v>-1.1000000000000001</v>
          </cell>
          <cell r="AA247">
            <v>116.1</v>
          </cell>
          <cell r="AB247">
            <v>-2.4</v>
          </cell>
          <cell r="AC247">
            <v>0.9</v>
          </cell>
          <cell r="AD247">
            <v>-20.7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100.9</v>
          </cell>
          <cell r="D262">
            <v>-0.4</v>
          </cell>
          <cell r="E262">
            <v>104.7</v>
          </cell>
          <cell r="F262">
            <v>-0.4</v>
          </cell>
          <cell r="G262">
            <v>105.6</v>
          </cell>
          <cell r="H262">
            <v>1.9</v>
          </cell>
          <cell r="I262">
            <v>99.6</v>
          </cell>
          <cell r="J262">
            <v>-2.9</v>
          </cell>
          <cell r="K262">
            <v>100.2</v>
          </cell>
          <cell r="L262">
            <v>-2.1</v>
          </cell>
          <cell r="M262">
            <v>77.3</v>
          </cell>
          <cell r="N262">
            <v>-32</v>
          </cell>
          <cell r="O262">
            <v>99.6</v>
          </cell>
          <cell r="P262">
            <v>0.8</v>
          </cell>
          <cell r="Q262" t="str">
            <v>-</v>
          </cell>
          <cell r="R262" t="str">
            <v>-</v>
          </cell>
          <cell r="S262">
            <v>2.06</v>
          </cell>
          <cell r="T262">
            <v>0.2</v>
          </cell>
          <cell r="U262">
            <v>2.0099999999999998</v>
          </cell>
          <cell r="V262">
            <v>0.54</v>
          </cell>
          <cell r="W262">
            <v>93.6</v>
          </cell>
          <cell r="X262">
            <v>-4</v>
          </cell>
          <cell r="Y262">
            <v>97.1</v>
          </cell>
          <cell r="Z262">
            <v>-4.0999999999999996</v>
          </cell>
          <cell r="AA262">
            <v>71</v>
          </cell>
          <cell r="AB262">
            <v>-57.3</v>
          </cell>
          <cell r="AC262">
            <v>0.7</v>
          </cell>
          <cell r="AD262">
            <v>-54.1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145.19999999999999</v>
          </cell>
          <cell r="D264">
            <v>10.1</v>
          </cell>
          <cell r="E264">
            <v>147.6</v>
          </cell>
          <cell r="F264">
            <v>10.1</v>
          </cell>
          <cell r="G264">
            <v>138.5</v>
          </cell>
          <cell r="H264">
            <v>9.6999999999999993</v>
          </cell>
          <cell r="I264">
            <v>129.69999999999999</v>
          </cell>
          <cell r="J264">
            <v>6.7</v>
          </cell>
          <cell r="K264">
            <v>124.6</v>
          </cell>
          <cell r="L264">
            <v>7.5</v>
          </cell>
          <cell r="M264">
            <v>666.7</v>
          </cell>
          <cell r="N264">
            <v>-7.7</v>
          </cell>
          <cell r="O264">
            <v>20.7</v>
          </cell>
          <cell r="P264">
            <v>-68.400000000000006</v>
          </cell>
          <cell r="Q264" t="str">
            <v>-</v>
          </cell>
          <cell r="R264" t="str">
            <v>-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134.69999999999999</v>
          </cell>
          <cell r="X264">
            <v>6.1</v>
          </cell>
          <cell r="Y264">
            <v>136.9</v>
          </cell>
          <cell r="Z264">
            <v>6</v>
          </cell>
          <cell r="AA264">
            <v>1053.9000000000001</v>
          </cell>
          <cell r="AB264">
            <v>14.7</v>
          </cell>
          <cell r="AC264">
            <v>0</v>
          </cell>
          <cell r="AD264">
            <v>0</v>
          </cell>
        </row>
        <row r="265">
          <cell r="B265" t="str">
            <v>製造業</v>
          </cell>
          <cell r="C265">
            <v>104.4</v>
          </cell>
          <cell r="D265">
            <v>-0.6</v>
          </cell>
          <cell r="E265">
            <v>108.3</v>
          </cell>
          <cell r="F265">
            <v>-0.5</v>
          </cell>
          <cell r="G265">
            <v>109.3</v>
          </cell>
          <cell r="H265">
            <v>2.1</v>
          </cell>
          <cell r="I265">
            <v>96.6</v>
          </cell>
          <cell r="J265">
            <v>-5.5</v>
          </cell>
          <cell r="K265">
            <v>98</v>
          </cell>
          <cell r="L265">
            <v>-3.7</v>
          </cell>
          <cell r="M265">
            <v>65.400000000000006</v>
          </cell>
          <cell r="N265">
            <v>-40.299999999999997</v>
          </cell>
          <cell r="O265">
            <v>85.1</v>
          </cell>
          <cell r="P265">
            <v>6.5</v>
          </cell>
          <cell r="Q265" t="str">
            <v>-</v>
          </cell>
          <cell r="R265" t="str">
            <v>-</v>
          </cell>
          <cell r="S265">
            <v>2.75</v>
          </cell>
          <cell r="T265">
            <v>1.49</v>
          </cell>
          <cell r="U265">
            <v>1.39</v>
          </cell>
          <cell r="V265">
            <v>-1.1100000000000001</v>
          </cell>
          <cell r="W265">
            <v>96.8</v>
          </cell>
          <cell r="X265">
            <v>-4.3</v>
          </cell>
          <cell r="Y265">
            <v>100.5</v>
          </cell>
          <cell r="Z265">
            <v>-4</v>
          </cell>
          <cell r="AA265">
            <v>77.7</v>
          </cell>
          <cell r="AB265">
            <v>-52.9</v>
          </cell>
          <cell r="AC265">
            <v>0</v>
          </cell>
          <cell r="AD265">
            <v>-100</v>
          </cell>
        </row>
        <row r="266">
          <cell r="B266" t="str">
            <v>電気・ガス・熱供給・水道業</v>
          </cell>
          <cell r="C266">
            <v>78.8</v>
          </cell>
          <cell r="D266">
            <v>-9.8000000000000007</v>
          </cell>
          <cell r="E266">
            <v>87.1</v>
          </cell>
          <cell r="F266">
            <v>-9.8000000000000007</v>
          </cell>
          <cell r="G266">
            <v>87.4</v>
          </cell>
          <cell r="H266">
            <v>-9.5</v>
          </cell>
          <cell r="I266">
            <v>95.3</v>
          </cell>
          <cell r="J266">
            <v>1.1000000000000001</v>
          </cell>
          <cell r="K266">
            <v>95.4</v>
          </cell>
          <cell r="L266">
            <v>1.2</v>
          </cell>
          <cell r="M266">
            <v>50</v>
          </cell>
          <cell r="N266">
            <v>-33.299999999999997</v>
          </cell>
          <cell r="O266">
            <v>70.5</v>
          </cell>
          <cell r="P266">
            <v>-27.2</v>
          </cell>
          <cell r="Q266" t="str">
            <v>-</v>
          </cell>
          <cell r="R266" t="str">
            <v>-</v>
          </cell>
          <cell r="S266">
            <v>0</v>
          </cell>
          <cell r="T266">
            <v>-1.38</v>
          </cell>
          <cell r="U266">
            <v>0</v>
          </cell>
          <cell r="V266">
            <v>-1.38</v>
          </cell>
          <cell r="W266">
            <v>73.099999999999994</v>
          </cell>
          <cell r="X266">
            <v>-13.1</v>
          </cell>
          <cell r="Y266">
            <v>80.8</v>
          </cell>
          <cell r="Z266">
            <v>-13.1</v>
          </cell>
          <cell r="AA266">
            <v>5.7</v>
          </cell>
          <cell r="AB266">
            <v>-93.9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86.5</v>
          </cell>
          <cell r="D267">
            <v>-17</v>
          </cell>
          <cell r="E267">
            <v>87.4</v>
          </cell>
          <cell r="F267">
            <v>-14.6</v>
          </cell>
          <cell r="G267">
            <v>88.7</v>
          </cell>
          <cell r="H267">
            <v>-2.6</v>
          </cell>
          <cell r="I267">
            <v>83.9</v>
          </cell>
          <cell r="J267">
            <v>-12.8</v>
          </cell>
          <cell r="K267">
            <v>84.2</v>
          </cell>
          <cell r="L267">
            <v>-6.1</v>
          </cell>
          <cell r="M267">
            <v>64.3</v>
          </cell>
          <cell r="N267">
            <v>-87.5</v>
          </cell>
          <cell r="O267">
            <v>12.7</v>
          </cell>
          <cell r="P267">
            <v>-11.8</v>
          </cell>
          <cell r="Q267" t="str">
            <v>-</v>
          </cell>
          <cell r="R267" t="str">
            <v>-</v>
          </cell>
          <cell r="S267">
            <v>0</v>
          </cell>
          <cell r="T267">
            <v>0</v>
          </cell>
          <cell r="U267">
            <v>3.36</v>
          </cell>
          <cell r="V267">
            <v>1.57</v>
          </cell>
          <cell r="W267">
            <v>80.2</v>
          </cell>
          <cell r="X267">
            <v>-20</v>
          </cell>
          <cell r="Y267">
            <v>81.099999999999994</v>
          </cell>
          <cell r="Z267">
            <v>-17.7</v>
          </cell>
          <cell r="AA267">
            <v>34</v>
          </cell>
          <cell r="AB267">
            <v>-93.8</v>
          </cell>
          <cell r="AC267">
            <v>15.8</v>
          </cell>
          <cell r="AD267">
            <v>-75.400000000000006</v>
          </cell>
        </row>
        <row r="268">
          <cell r="B268" t="str">
            <v>運輸業，郵便業</v>
          </cell>
          <cell r="C268">
            <v>94.9</v>
          </cell>
          <cell r="D268">
            <v>11</v>
          </cell>
          <cell r="E268">
            <v>97.6</v>
          </cell>
          <cell r="F268">
            <v>11</v>
          </cell>
          <cell r="G268">
            <v>105.7</v>
          </cell>
          <cell r="H268">
            <v>12</v>
          </cell>
          <cell r="I268">
            <v>70.099999999999994</v>
          </cell>
          <cell r="J268">
            <v>-8.1999999999999993</v>
          </cell>
          <cell r="K268">
            <v>73.8</v>
          </cell>
          <cell r="L268">
            <v>-7.6</v>
          </cell>
          <cell r="M268">
            <v>0</v>
          </cell>
          <cell r="N268">
            <v>-100</v>
          </cell>
          <cell r="O268">
            <v>81.599999999999994</v>
          </cell>
          <cell r="P268">
            <v>137.19999999999999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1.55</v>
          </cell>
          <cell r="V268">
            <v>1.55</v>
          </cell>
          <cell r="W268">
            <v>88</v>
          </cell>
          <cell r="X268">
            <v>6.9</v>
          </cell>
          <cell r="Y268">
            <v>90.5</v>
          </cell>
          <cell r="Z268">
            <v>7</v>
          </cell>
          <cell r="AA268">
            <v>0</v>
          </cell>
          <cell r="AB268">
            <v>-100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109.1</v>
          </cell>
          <cell r="D269">
            <v>12.6</v>
          </cell>
          <cell r="E269">
            <v>111</v>
          </cell>
          <cell r="F269">
            <v>12.7</v>
          </cell>
          <cell r="G269">
            <v>111.3</v>
          </cell>
          <cell r="H269">
            <v>12.4</v>
          </cell>
          <cell r="I269">
            <v>96.6</v>
          </cell>
          <cell r="J269">
            <v>4.8</v>
          </cell>
          <cell r="K269">
            <v>97.1</v>
          </cell>
          <cell r="L269">
            <v>5.0999999999999996</v>
          </cell>
          <cell r="M269">
            <v>75</v>
          </cell>
          <cell r="N269">
            <v>-16.7</v>
          </cell>
          <cell r="O269">
            <v>133.4</v>
          </cell>
          <cell r="P269">
            <v>-1</v>
          </cell>
          <cell r="Q269" t="str">
            <v>-</v>
          </cell>
          <cell r="R269" t="str">
            <v>-</v>
          </cell>
          <cell r="S269">
            <v>1.74</v>
          </cell>
          <cell r="T269">
            <v>0.39</v>
          </cell>
          <cell r="U269">
            <v>2.21</v>
          </cell>
          <cell r="V269">
            <v>0.57999999999999996</v>
          </cell>
          <cell r="W269">
            <v>101.2</v>
          </cell>
          <cell r="X269">
            <v>8.5</v>
          </cell>
          <cell r="Y269">
            <v>103</v>
          </cell>
          <cell r="Z269">
            <v>8.6</v>
          </cell>
          <cell r="AA269">
            <v>86.6</v>
          </cell>
          <cell r="AB269">
            <v>35.9</v>
          </cell>
          <cell r="AC269">
            <v>3.1</v>
          </cell>
          <cell r="AD269">
            <v>8.3000000000000007</v>
          </cell>
        </row>
        <row r="270">
          <cell r="B270" t="str">
            <v>金融業，保険業</v>
          </cell>
          <cell r="C270">
            <v>75</v>
          </cell>
          <cell r="D270">
            <v>-28.9</v>
          </cell>
          <cell r="E270">
            <v>77.400000000000006</v>
          </cell>
          <cell r="F270">
            <v>-28.9</v>
          </cell>
          <cell r="G270">
            <v>81.599999999999994</v>
          </cell>
          <cell r="H270">
            <v>-19.899999999999999</v>
          </cell>
          <cell r="I270">
            <v>69.099999999999994</v>
          </cell>
          <cell r="J270">
            <v>-24.1</v>
          </cell>
          <cell r="K270">
            <v>67</v>
          </cell>
          <cell r="L270">
            <v>-20.100000000000001</v>
          </cell>
          <cell r="M270">
            <v>92.8</v>
          </cell>
          <cell r="N270">
            <v>-49.6</v>
          </cell>
          <cell r="O270">
            <v>7.4</v>
          </cell>
          <cell r="P270">
            <v>-94.2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-3.05</v>
          </cell>
          <cell r="W270">
            <v>69.599999999999994</v>
          </cell>
          <cell r="X270">
            <v>-31.4</v>
          </cell>
          <cell r="Y270">
            <v>71.8</v>
          </cell>
          <cell r="Z270">
            <v>-31.4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129.69999999999999</v>
          </cell>
          <cell r="D271">
            <v>12.6</v>
          </cell>
          <cell r="E271">
            <v>130.9</v>
          </cell>
          <cell r="F271">
            <v>12.6</v>
          </cell>
          <cell r="G271">
            <v>135.30000000000001</v>
          </cell>
          <cell r="H271">
            <v>14.9</v>
          </cell>
          <cell r="I271">
            <v>97</v>
          </cell>
          <cell r="J271">
            <v>-1</v>
          </cell>
          <cell r="K271">
            <v>99.5</v>
          </cell>
          <cell r="L271">
            <v>0.6</v>
          </cell>
          <cell r="M271">
            <v>0</v>
          </cell>
          <cell r="N271">
            <v>-100</v>
          </cell>
          <cell r="O271">
            <v>96.5</v>
          </cell>
          <cell r="P271">
            <v>-20.6</v>
          </cell>
          <cell r="Q271" t="str">
            <v>-</v>
          </cell>
          <cell r="R271" t="str">
            <v>-</v>
          </cell>
          <cell r="S271">
            <v>0</v>
          </cell>
          <cell r="T271">
            <v>-1.32</v>
          </cell>
          <cell r="U271">
            <v>0</v>
          </cell>
          <cell r="V271">
            <v>-0.88</v>
          </cell>
          <cell r="W271">
            <v>120.3</v>
          </cell>
          <cell r="X271">
            <v>8.5</v>
          </cell>
          <cell r="Y271">
            <v>121.4</v>
          </cell>
          <cell r="Z271">
            <v>8.5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63.7</v>
          </cell>
          <cell r="D272">
            <v>-41.7</v>
          </cell>
          <cell r="E272">
            <v>68.599999999999994</v>
          </cell>
          <cell r="F272">
            <v>-41.7</v>
          </cell>
          <cell r="G272">
            <v>71.400000000000006</v>
          </cell>
          <cell r="H272">
            <v>-40</v>
          </cell>
          <cell r="I272">
            <v>68.900000000000006</v>
          </cell>
          <cell r="J272">
            <v>-33.799999999999997</v>
          </cell>
          <cell r="K272">
            <v>72.8</v>
          </cell>
          <cell r="L272">
            <v>-28</v>
          </cell>
          <cell r="M272">
            <v>0</v>
          </cell>
          <cell r="N272">
            <v>-100</v>
          </cell>
          <cell r="O272">
            <v>33.9</v>
          </cell>
          <cell r="P272">
            <v>-39.799999999999997</v>
          </cell>
          <cell r="Q272" t="str">
            <v>-</v>
          </cell>
          <cell r="R272" t="str">
            <v>-</v>
          </cell>
          <cell r="S272">
            <v>0</v>
          </cell>
          <cell r="T272">
            <v>-0.98</v>
          </cell>
          <cell r="U272">
            <v>7.52</v>
          </cell>
          <cell r="V272">
            <v>6.54</v>
          </cell>
          <cell r="W272">
            <v>59.1</v>
          </cell>
          <cell r="X272">
            <v>-43.8</v>
          </cell>
          <cell r="Y272">
            <v>63.6</v>
          </cell>
          <cell r="Z272">
            <v>-43.8</v>
          </cell>
          <cell r="AA272">
            <v>2.1</v>
          </cell>
          <cell r="AB272">
            <v>-97.5</v>
          </cell>
          <cell r="AC272">
            <v>0</v>
          </cell>
          <cell r="AD272">
            <v>0</v>
          </cell>
        </row>
        <row r="273">
          <cell r="B273" t="str">
            <v>宿泊業，飲食サービス業</v>
          </cell>
          <cell r="C273">
            <v>103.2</v>
          </cell>
          <cell r="D273">
            <v>-4.4000000000000004</v>
          </cell>
          <cell r="E273">
            <v>103.4</v>
          </cell>
          <cell r="F273">
            <v>-4.3</v>
          </cell>
          <cell r="G273">
            <v>102.6</v>
          </cell>
          <cell r="H273">
            <v>-4.2</v>
          </cell>
          <cell r="I273">
            <v>99.4</v>
          </cell>
          <cell r="J273">
            <v>-6.7</v>
          </cell>
          <cell r="K273">
            <v>98.3</v>
          </cell>
          <cell r="L273">
            <v>-6.1</v>
          </cell>
          <cell r="M273">
            <v>161.5</v>
          </cell>
          <cell r="N273">
            <v>-22.2</v>
          </cell>
          <cell r="O273">
            <v>109.8</v>
          </cell>
          <cell r="P273">
            <v>5.2</v>
          </cell>
          <cell r="Q273" t="str">
            <v>-</v>
          </cell>
          <cell r="R273" t="str">
            <v>-</v>
          </cell>
          <cell r="S273">
            <v>3.6</v>
          </cell>
          <cell r="T273">
            <v>0.95</v>
          </cell>
          <cell r="U273">
            <v>3.02</v>
          </cell>
          <cell r="V273">
            <v>2.13</v>
          </cell>
          <cell r="W273">
            <v>95.7</v>
          </cell>
          <cell r="X273">
            <v>-7.8</v>
          </cell>
          <cell r="Y273">
            <v>95.9</v>
          </cell>
          <cell r="Z273">
            <v>-7.8</v>
          </cell>
          <cell r="AA273">
            <v>143.5</v>
          </cell>
          <cell r="AB273">
            <v>-12.4</v>
          </cell>
          <cell r="AC273">
            <v>0</v>
          </cell>
          <cell r="AD273">
            <v>0</v>
          </cell>
        </row>
        <row r="274">
          <cell r="B274" t="str">
            <v>生活関連サービス業，娯楽業</v>
          </cell>
          <cell r="C274">
            <v>85</v>
          </cell>
          <cell r="D274">
            <v>-2.6</v>
          </cell>
          <cell r="E274">
            <v>85.1</v>
          </cell>
          <cell r="F274">
            <v>-2.5</v>
          </cell>
          <cell r="G274">
            <v>88.2</v>
          </cell>
          <cell r="H274">
            <v>-3.5</v>
          </cell>
          <cell r="I274">
            <v>95.7</v>
          </cell>
          <cell r="J274">
            <v>-6.6</v>
          </cell>
          <cell r="K274">
            <v>89.4</v>
          </cell>
          <cell r="L274">
            <v>-10.1</v>
          </cell>
          <cell r="M274">
            <v>1466.7</v>
          </cell>
          <cell r="N274">
            <v>91.3</v>
          </cell>
          <cell r="O274">
            <v>40.299999999999997</v>
          </cell>
          <cell r="P274">
            <v>-25.5</v>
          </cell>
          <cell r="Q274" t="str">
            <v>-</v>
          </cell>
          <cell r="R274" t="str">
            <v>-</v>
          </cell>
          <cell r="S274">
            <v>3.26</v>
          </cell>
          <cell r="T274">
            <v>0.41</v>
          </cell>
          <cell r="U274">
            <v>1.38</v>
          </cell>
          <cell r="V274">
            <v>-0.23</v>
          </cell>
          <cell r="W274">
            <v>78.8</v>
          </cell>
          <cell r="X274">
            <v>-6.2</v>
          </cell>
          <cell r="Y274">
            <v>78.900000000000006</v>
          </cell>
          <cell r="Z274">
            <v>-6.1</v>
          </cell>
          <cell r="AA274">
            <v>29.7</v>
          </cell>
          <cell r="AB274">
            <v>84.7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170.8</v>
          </cell>
          <cell r="D275">
            <v>1.7</v>
          </cell>
          <cell r="E275">
            <v>175</v>
          </cell>
          <cell r="F275">
            <v>1.7</v>
          </cell>
          <cell r="G275">
            <v>175.8</v>
          </cell>
          <cell r="H275">
            <v>1.9</v>
          </cell>
          <cell r="I275">
            <v>185.2</v>
          </cell>
          <cell r="J275">
            <v>-14.1</v>
          </cell>
          <cell r="K275">
            <v>186.9</v>
          </cell>
          <cell r="L275">
            <v>-14</v>
          </cell>
          <cell r="M275">
            <v>60</v>
          </cell>
          <cell r="N275">
            <v>-25</v>
          </cell>
          <cell r="O275">
            <v>101.3</v>
          </cell>
          <cell r="P275">
            <v>15.4</v>
          </cell>
          <cell r="Q275" t="str">
            <v>-</v>
          </cell>
          <cell r="R275" t="str">
            <v>-</v>
          </cell>
          <cell r="S275">
            <v>3.13</v>
          </cell>
          <cell r="T275">
            <v>-1.97</v>
          </cell>
          <cell r="U275">
            <v>0.34</v>
          </cell>
          <cell r="V275">
            <v>0.1</v>
          </cell>
          <cell r="W275">
            <v>158.4</v>
          </cell>
          <cell r="X275">
            <v>-2</v>
          </cell>
          <cell r="Y275">
            <v>162.30000000000001</v>
          </cell>
          <cell r="Z275">
            <v>-1.9</v>
          </cell>
          <cell r="AA275">
            <v>57.6</v>
          </cell>
          <cell r="AB275">
            <v>-31.1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77.2</v>
          </cell>
          <cell r="D276">
            <v>-10.5</v>
          </cell>
          <cell r="E276">
            <v>84.2</v>
          </cell>
          <cell r="F276">
            <v>-10.6</v>
          </cell>
          <cell r="G276">
            <v>84</v>
          </cell>
          <cell r="H276">
            <v>-4.8</v>
          </cell>
          <cell r="I276">
            <v>94.4</v>
          </cell>
          <cell r="J276">
            <v>-4</v>
          </cell>
          <cell r="K276">
            <v>94.5</v>
          </cell>
          <cell r="L276">
            <v>-3</v>
          </cell>
          <cell r="M276">
            <v>90</v>
          </cell>
          <cell r="N276">
            <v>-52.6</v>
          </cell>
          <cell r="O276">
            <v>95.2</v>
          </cell>
          <cell r="P276">
            <v>-2.1</v>
          </cell>
          <cell r="Q276" t="str">
            <v>-</v>
          </cell>
          <cell r="R276" t="str">
            <v>-</v>
          </cell>
          <cell r="S276">
            <v>0.83</v>
          </cell>
          <cell r="T276">
            <v>0.15</v>
          </cell>
          <cell r="U276">
            <v>0.98</v>
          </cell>
          <cell r="V276">
            <v>0.54</v>
          </cell>
          <cell r="W276">
            <v>71.599999999999994</v>
          </cell>
          <cell r="X276">
            <v>-13.8</v>
          </cell>
          <cell r="Y276">
            <v>78.099999999999994</v>
          </cell>
          <cell r="Z276">
            <v>-13.9</v>
          </cell>
          <cell r="AA276">
            <v>100.4</v>
          </cell>
          <cell r="AB276">
            <v>-77.599999999999994</v>
          </cell>
          <cell r="AC276">
            <v>0.3</v>
          </cell>
          <cell r="AD276">
            <v>550</v>
          </cell>
        </row>
        <row r="277">
          <cell r="B277" t="str">
            <v>複合サービス事業</v>
          </cell>
          <cell r="C277">
            <v>72.8</v>
          </cell>
          <cell r="D277">
            <v>-21</v>
          </cell>
          <cell r="E277">
            <v>78.599999999999994</v>
          </cell>
          <cell r="F277">
            <v>-21</v>
          </cell>
          <cell r="G277">
            <v>82.4</v>
          </cell>
          <cell r="H277">
            <v>-19.5</v>
          </cell>
          <cell r="I277">
            <v>85.6</v>
          </cell>
          <cell r="J277">
            <v>-15.2</v>
          </cell>
          <cell r="K277">
            <v>89.1</v>
          </cell>
          <cell r="L277">
            <v>-13.8</v>
          </cell>
          <cell r="M277">
            <v>2.1</v>
          </cell>
          <cell r="N277">
            <v>-95.3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67.5</v>
          </cell>
          <cell r="X277">
            <v>-23.8</v>
          </cell>
          <cell r="Y277">
            <v>72.900000000000006</v>
          </cell>
          <cell r="Z277">
            <v>-23.9</v>
          </cell>
          <cell r="AA277">
            <v>2.5</v>
          </cell>
          <cell r="AB277">
            <v>-94</v>
          </cell>
          <cell r="AC277">
            <v>0</v>
          </cell>
          <cell r="AD277">
            <v>0</v>
          </cell>
        </row>
        <row r="278">
          <cell r="B278" t="str">
            <v>サービス業（他に分類されないもの）</v>
          </cell>
          <cell r="C278">
            <v>101.5</v>
          </cell>
          <cell r="D278">
            <v>-2.8</v>
          </cell>
          <cell r="E278">
            <v>103.6</v>
          </cell>
          <cell r="F278">
            <v>-2.6</v>
          </cell>
          <cell r="G278">
            <v>104.2</v>
          </cell>
          <cell r="H278">
            <v>-1.6</v>
          </cell>
          <cell r="I278">
            <v>96.9</v>
          </cell>
          <cell r="J278">
            <v>-3.3</v>
          </cell>
          <cell r="K278">
            <v>97.5</v>
          </cell>
          <cell r="L278">
            <v>-2.4</v>
          </cell>
          <cell r="M278">
            <v>77.400000000000006</v>
          </cell>
          <cell r="N278">
            <v>-27.3</v>
          </cell>
          <cell r="O278">
            <v>91.5</v>
          </cell>
          <cell r="P278">
            <v>0.3</v>
          </cell>
          <cell r="Q278" t="str">
            <v>-</v>
          </cell>
          <cell r="R278" t="str">
            <v>-</v>
          </cell>
          <cell r="S278">
            <v>2.82</v>
          </cell>
          <cell r="T278">
            <v>-1.03</v>
          </cell>
          <cell r="U278">
            <v>3.91</v>
          </cell>
          <cell r="V278">
            <v>0.02</v>
          </cell>
          <cell r="W278">
            <v>94.2</v>
          </cell>
          <cell r="X278">
            <v>-6.3</v>
          </cell>
          <cell r="Y278">
            <v>96.1</v>
          </cell>
          <cell r="Z278">
            <v>-6.2</v>
          </cell>
          <cell r="AA278">
            <v>85.3</v>
          </cell>
          <cell r="AB278">
            <v>-28.4</v>
          </cell>
          <cell r="AC278">
            <v>0</v>
          </cell>
          <cell r="AD278">
            <v>-100</v>
          </cell>
        </row>
        <row r="279">
          <cell r="B279" t="str">
            <v>食料品・たばこ</v>
          </cell>
          <cell r="C279">
            <v>95.8</v>
          </cell>
          <cell r="D279">
            <v>-1.9</v>
          </cell>
          <cell r="E279">
            <v>99.3</v>
          </cell>
          <cell r="F279">
            <v>-1.9</v>
          </cell>
          <cell r="G279">
            <v>102</v>
          </cell>
          <cell r="H279">
            <v>0.5</v>
          </cell>
          <cell r="I279">
            <v>83.8</v>
          </cell>
          <cell r="J279">
            <v>-11.9</v>
          </cell>
          <cell r="K279">
            <v>85.6</v>
          </cell>
          <cell r="L279">
            <v>-11.8</v>
          </cell>
          <cell r="M279">
            <v>57.1</v>
          </cell>
          <cell r="N279">
            <v>-13.7</v>
          </cell>
          <cell r="O279">
            <v>70.900000000000006</v>
          </cell>
          <cell r="P279">
            <v>-25.4</v>
          </cell>
          <cell r="Q279" t="str">
            <v>-</v>
          </cell>
          <cell r="R279" t="str">
            <v>-</v>
          </cell>
          <cell r="S279">
            <v>2.9</v>
          </cell>
          <cell r="T279">
            <v>1.99</v>
          </cell>
          <cell r="U279">
            <v>2.0699999999999998</v>
          </cell>
          <cell r="V279">
            <v>-0.27</v>
          </cell>
          <cell r="W279">
            <v>88.9</v>
          </cell>
          <cell r="X279">
            <v>-5.4</v>
          </cell>
          <cell r="Y279">
            <v>92.1</v>
          </cell>
          <cell r="Z279">
            <v>-5.4</v>
          </cell>
          <cell r="AA279">
            <v>32.700000000000003</v>
          </cell>
          <cell r="AB279">
            <v>-65.599999999999994</v>
          </cell>
          <cell r="AC279">
            <v>0</v>
          </cell>
          <cell r="AD279">
            <v>0</v>
          </cell>
        </row>
        <row r="280">
          <cell r="B280" t="str">
            <v>繊維工業</v>
          </cell>
          <cell r="C280">
            <v>149.5</v>
          </cell>
          <cell r="D280">
            <v>64.8</v>
          </cell>
          <cell r="E280">
            <v>155.19999999999999</v>
          </cell>
          <cell r="F280">
            <v>64.8</v>
          </cell>
          <cell r="G280">
            <v>154.6</v>
          </cell>
          <cell r="H280">
            <v>62.1</v>
          </cell>
          <cell r="I280">
            <v>129.1</v>
          </cell>
          <cell r="J280">
            <v>50.6</v>
          </cell>
          <cell r="K280">
            <v>128.4</v>
          </cell>
          <cell r="L280">
            <v>48.4</v>
          </cell>
          <cell r="M280">
            <v>200</v>
          </cell>
          <cell r="N280">
            <v>0</v>
          </cell>
          <cell r="O280">
            <v>214.6</v>
          </cell>
          <cell r="P280">
            <v>373.7</v>
          </cell>
          <cell r="Q280" t="str">
            <v>-</v>
          </cell>
          <cell r="R280" t="str">
            <v>-</v>
          </cell>
          <cell r="S280">
            <v>2.23</v>
          </cell>
          <cell r="T280">
            <v>-1.1399999999999999</v>
          </cell>
          <cell r="U280">
            <v>0.5</v>
          </cell>
          <cell r="V280">
            <v>-6.24</v>
          </cell>
          <cell r="W280">
            <v>138.69999999999999</v>
          </cell>
          <cell r="X280">
            <v>58.9</v>
          </cell>
          <cell r="Y280">
            <v>144</v>
          </cell>
          <cell r="Z280">
            <v>58.8</v>
          </cell>
          <cell r="AA280">
            <v>184.1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154.80000000000001</v>
          </cell>
          <cell r="D281">
            <v>-10.3</v>
          </cell>
          <cell r="E281">
            <v>161.19999999999999</v>
          </cell>
          <cell r="F281">
            <v>-8.8000000000000007</v>
          </cell>
          <cell r="G281">
            <v>152.1</v>
          </cell>
          <cell r="H281">
            <v>-16.2</v>
          </cell>
          <cell r="I281">
            <v>133</v>
          </cell>
          <cell r="J281">
            <v>6.8</v>
          </cell>
          <cell r="K281">
            <v>135.6</v>
          </cell>
          <cell r="L281">
            <v>6.9</v>
          </cell>
          <cell r="M281">
            <v>7.1</v>
          </cell>
          <cell r="N281">
            <v>-50.3</v>
          </cell>
          <cell r="O281">
            <v>111</v>
          </cell>
          <cell r="P281">
            <v>124.7</v>
          </cell>
          <cell r="Q281" t="str">
            <v>-</v>
          </cell>
          <cell r="R281" t="str">
            <v>-</v>
          </cell>
          <cell r="S281">
            <v>0</v>
          </cell>
          <cell r="T281">
            <v>-15.15</v>
          </cell>
          <cell r="U281">
            <v>0</v>
          </cell>
          <cell r="V281">
            <v>0</v>
          </cell>
          <cell r="W281">
            <v>143.6</v>
          </cell>
          <cell r="X281">
            <v>-13.5</v>
          </cell>
          <cell r="Y281">
            <v>149.5</v>
          </cell>
          <cell r="Z281">
            <v>-12.2</v>
          </cell>
          <cell r="AA281">
            <v>494.4</v>
          </cell>
          <cell r="AB281">
            <v>0</v>
          </cell>
          <cell r="AC281">
            <v>0</v>
          </cell>
          <cell r="AD281">
            <v>-100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46.3</v>
          </cell>
          <cell r="D284">
            <v>-49.4</v>
          </cell>
          <cell r="E284">
            <v>55.3</v>
          </cell>
          <cell r="F284">
            <v>-49.4</v>
          </cell>
          <cell r="G284">
            <v>56.8</v>
          </cell>
          <cell r="H284">
            <v>-49.6</v>
          </cell>
          <cell r="I284">
            <v>53.1</v>
          </cell>
          <cell r="J284">
            <v>-41.5</v>
          </cell>
          <cell r="K284">
            <v>54.8</v>
          </cell>
          <cell r="L284">
            <v>-41.3</v>
          </cell>
          <cell r="M284">
            <v>0</v>
          </cell>
          <cell r="N284">
            <v>-100</v>
          </cell>
          <cell r="O284">
            <v>256.3</v>
          </cell>
          <cell r="P284">
            <v>241.7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1.2</v>
          </cell>
          <cell r="V284">
            <v>1.2</v>
          </cell>
          <cell r="W284">
            <v>42.9</v>
          </cell>
          <cell r="X284">
            <v>-51.3</v>
          </cell>
          <cell r="Y284">
            <v>51.3</v>
          </cell>
          <cell r="Z284">
            <v>-51.2</v>
          </cell>
          <cell r="AA284">
            <v>7.8</v>
          </cell>
          <cell r="AB284">
            <v>-17.3</v>
          </cell>
          <cell r="AC284">
            <v>0</v>
          </cell>
          <cell r="AD284">
            <v>0</v>
          </cell>
        </row>
        <row r="285">
          <cell r="B285" t="str">
            <v>化学、石油・石炭</v>
          </cell>
          <cell r="C285">
            <v>99.5</v>
          </cell>
          <cell r="D285">
            <v>101.4</v>
          </cell>
          <cell r="E285">
            <v>112.4</v>
          </cell>
          <cell r="F285">
            <v>101.4</v>
          </cell>
          <cell r="G285">
            <v>117.8</v>
          </cell>
          <cell r="H285">
            <v>105.9</v>
          </cell>
          <cell r="I285">
            <v>136.69999999999999</v>
          </cell>
          <cell r="J285">
            <v>55.7</v>
          </cell>
          <cell r="K285">
            <v>138.30000000000001</v>
          </cell>
          <cell r="L285">
            <v>57.7</v>
          </cell>
          <cell r="M285">
            <v>13.3</v>
          </cell>
          <cell r="N285">
            <v>-83.4</v>
          </cell>
          <cell r="O285">
            <v>130.80000000000001</v>
          </cell>
          <cell r="P285">
            <v>54.6</v>
          </cell>
          <cell r="Q285" t="str">
            <v>-</v>
          </cell>
          <cell r="R285" t="str">
            <v>-</v>
          </cell>
          <cell r="S285">
            <v>8.51</v>
          </cell>
          <cell r="T285">
            <v>8.51</v>
          </cell>
          <cell r="U285">
            <v>0</v>
          </cell>
          <cell r="V285">
            <v>0</v>
          </cell>
          <cell r="W285">
            <v>92.3</v>
          </cell>
          <cell r="X285">
            <v>94.3</v>
          </cell>
          <cell r="Y285">
            <v>104.3</v>
          </cell>
          <cell r="Z285">
            <v>94.2</v>
          </cell>
          <cell r="AA285">
            <v>2.9</v>
          </cell>
          <cell r="AB285">
            <v>-89.3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146.9</v>
          </cell>
          <cell r="D286">
            <v>-13.5</v>
          </cell>
          <cell r="E286">
            <v>156.4</v>
          </cell>
          <cell r="F286">
            <v>-13.5</v>
          </cell>
          <cell r="G286">
            <v>155.1</v>
          </cell>
          <cell r="H286">
            <v>-6.7</v>
          </cell>
          <cell r="I286">
            <v>180.1</v>
          </cell>
          <cell r="J286">
            <v>-7.9</v>
          </cell>
          <cell r="K286">
            <v>179.9</v>
          </cell>
          <cell r="L286">
            <v>-4</v>
          </cell>
          <cell r="M286">
            <v>166.7</v>
          </cell>
          <cell r="N286">
            <v>-86.1</v>
          </cell>
          <cell r="O286">
            <v>638</v>
          </cell>
          <cell r="P286">
            <v>738.4</v>
          </cell>
          <cell r="Q286" t="str">
            <v>-</v>
          </cell>
          <cell r="R286" t="str">
            <v>-</v>
          </cell>
          <cell r="S286">
            <v>6.34</v>
          </cell>
          <cell r="T286">
            <v>6.34</v>
          </cell>
          <cell r="U286">
            <v>0</v>
          </cell>
          <cell r="V286">
            <v>0</v>
          </cell>
          <cell r="W286">
            <v>136.30000000000001</v>
          </cell>
          <cell r="X286">
            <v>-16.600000000000001</v>
          </cell>
          <cell r="Y286">
            <v>145.1</v>
          </cell>
          <cell r="Z286">
            <v>-16.600000000000001</v>
          </cell>
          <cell r="AA286">
            <v>296.10000000000002</v>
          </cell>
          <cell r="AB286">
            <v>-85.6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114.3</v>
          </cell>
          <cell r="D287">
            <v>-1.6</v>
          </cell>
          <cell r="E287">
            <v>127.5</v>
          </cell>
          <cell r="F287">
            <v>-1.6</v>
          </cell>
          <cell r="G287">
            <v>125.1</v>
          </cell>
          <cell r="H287">
            <v>-3.5</v>
          </cell>
          <cell r="I287">
            <v>114.2</v>
          </cell>
          <cell r="J287">
            <v>-1.6</v>
          </cell>
          <cell r="K287">
            <v>111.9</v>
          </cell>
          <cell r="L287">
            <v>-3.4</v>
          </cell>
          <cell r="M287">
            <v>362.5</v>
          </cell>
          <cell r="N287">
            <v>222.2</v>
          </cell>
          <cell r="O287">
            <v>48.3</v>
          </cell>
          <cell r="P287">
            <v>-6.6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3.45</v>
          </cell>
          <cell r="V287">
            <v>3.45</v>
          </cell>
          <cell r="W287">
            <v>106</v>
          </cell>
          <cell r="X287">
            <v>-5.2</v>
          </cell>
          <cell r="Y287">
            <v>118.3</v>
          </cell>
          <cell r="Z287">
            <v>-5.0999999999999996</v>
          </cell>
          <cell r="AA287">
            <v>342.3</v>
          </cell>
          <cell r="AB287">
            <v>250.9</v>
          </cell>
          <cell r="AC287">
            <v>0</v>
          </cell>
          <cell r="AD287">
            <v>0</v>
          </cell>
        </row>
        <row r="288">
          <cell r="B288" t="str">
            <v>窯業・土石製品</v>
          </cell>
          <cell r="C288">
            <v>115.4</v>
          </cell>
          <cell r="D288">
            <v>8.3000000000000007</v>
          </cell>
          <cell r="E288">
            <v>120.3</v>
          </cell>
          <cell r="F288">
            <v>8.3000000000000007</v>
          </cell>
          <cell r="G288">
            <v>119.9</v>
          </cell>
          <cell r="H288">
            <v>6.6</v>
          </cell>
          <cell r="I288">
            <v>109</v>
          </cell>
          <cell r="J288">
            <v>0.9</v>
          </cell>
          <cell r="K288">
            <v>108.4</v>
          </cell>
          <cell r="L288">
            <v>-0.6</v>
          </cell>
          <cell r="M288">
            <v>139.1</v>
          </cell>
          <cell r="N288">
            <v>99.9</v>
          </cell>
          <cell r="O288">
            <v>191.7</v>
          </cell>
          <cell r="P288">
            <v>-8</v>
          </cell>
          <cell r="Q288" t="str">
            <v>-</v>
          </cell>
          <cell r="R288" t="str">
            <v>-</v>
          </cell>
          <cell r="S288">
            <v>0</v>
          </cell>
          <cell r="T288">
            <v>0</v>
          </cell>
          <cell r="U288">
            <v>4.26</v>
          </cell>
          <cell r="V288">
            <v>2.2999999999999998</v>
          </cell>
          <cell r="W288">
            <v>107.1</v>
          </cell>
          <cell r="X288">
            <v>4.4000000000000004</v>
          </cell>
          <cell r="Y288">
            <v>111.6</v>
          </cell>
          <cell r="Z288">
            <v>4.4000000000000004</v>
          </cell>
          <cell r="AA288">
            <v>135</v>
          </cell>
          <cell r="AB288">
            <v>112.9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153.19999999999999</v>
          </cell>
          <cell r="D291">
            <v>-12</v>
          </cell>
          <cell r="E291">
            <v>157.30000000000001</v>
          </cell>
          <cell r="F291">
            <v>-10.9</v>
          </cell>
          <cell r="G291">
            <v>142.30000000000001</v>
          </cell>
          <cell r="H291">
            <v>2.1</v>
          </cell>
          <cell r="I291">
            <v>141.30000000000001</v>
          </cell>
          <cell r="J291">
            <v>-15.4</v>
          </cell>
          <cell r="K291">
            <v>127.2</v>
          </cell>
          <cell r="L291">
            <v>-4.5999999999999996</v>
          </cell>
          <cell r="M291">
            <v>5133.3</v>
          </cell>
          <cell r="N291">
            <v>-57.8</v>
          </cell>
          <cell r="O291">
            <v>160.9</v>
          </cell>
          <cell r="P291">
            <v>9.5</v>
          </cell>
          <cell r="Q291" t="str">
            <v>-</v>
          </cell>
          <cell r="R291" t="str">
            <v>-</v>
          </cell>
          <cell r="S291">
            <v>0</v>
          </cell>
          <cell r="T291">
            <v>-3.55</v>
          </cell>
          <cell r="U291">
            <v>0</v>
          </cell>
          <cell r="V291">
            <v>-8.1199999999999992</v>
          </cell>
          <cell r="W291">
            <v>142.1</v>
          </cell>
          <cell r="X291">
            <v>-15.2</v>
          </cell>
          <cell r="Y291">
            <v>145.9</v>
          </cell>
          <cell r="Z291">
            <v>-14.1</v>
          </cell>
          <cell r="AA291">
            <v>1088.8</v>
          </cell>
          <cell r="AB291">
            <v>-56</v>
          </cell>
          <cell r="AC291">
            <v>0</v>
          </cell>
          <cell r="AD291">
            <v>-100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93.4</v>
          </cell>
          <cell r="D294">
            <v>-9.1999999999999993</v>
          </cell>
          <cell r="E294">
            <v>101.9</v>
          </cell>
          <cell r="F294">
            <v>-9.1999999999999993</v>
          </cell>
          <cell r="G294">
            <v>101.9</v>
          </cell>
          <cell r="H294">
            <v>-8.3000000000000007</v>
          </cell>
          <cell r="I294">
            <v>99.6</v>
          </cell>
          <cell r="J294">
            <v>-7.5</v>
          </cell>
          <cell r="K294">
            <v>99.6</v>
          </cell>
          <cell r="L294">
            <v>-6.7</v>
          </cell>
          <cell r="M294">
            <v>0</v>
          </cell>
          <cell r="N294">
            <v>0</v>
          </cell>
          <cell r="O294">
            <v>29</v>
          </cell>
          <cell r="P294">
            <v>-81.2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5.13</v>
          </cell>
          <cell r="V294">
            <v>5.13</v>
          </cell>
          <cell r="W294">
            <v>86.6</v>
          </cell>
          <cell r="X294">
            <v>-12.5</v>
          </cell>
          <cell r="Y294">
            <v>94.5</v>
          </cell>
          <cell r="Z294">
            <v>-12.5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94.1</v>
          </cell>
          <cell r="D295">
            <v>-0.1</v>
          </cell>
          <cell r="E295">
            <v>98.2</v>
          </cell>
          <cell r="F295">
            <v>-0.2</v>
          </cell>
          <cell r="G295">
            <v>100.5</v>
          </cell>
          <cell r="H295">
            <v>0.2</v>
          </cell>
          <cell r="I295">
            <v>90.8</v>
          </cell>
          <cell r="J295">
            <v>-9.6999999999999993</v>
          </cell>
          <cell r="K295">
            <v>92.6</v>
          </cell>
          <cell r="L295">
            <v>-9.6</v>
          </cell>
          <cell r="M295">
            <v>5.3</v>
          </cell>
          <cell r="N295">
            <v>-66.5</v>
          </cell>
          <cell r="O295">
            <v>288.2</v>
          </cell>
          <cell r="P295">
            <v>22.5</v>
          </cell>
          <cell r="Q295" t="str">
            <v>-</v>
          </cell>
          <cell r="R295" t="str">
            <v>-</v>
          </cell>
          <cell r="S295">
            <v>1.53</v>
          </cell>
          <cell r="T295">
            <v>-1.02</v>
          </cell>
          <cell r="U295">
            <v>1.53</v>
          </cell>
          <cell r="V295">
            <v>1.53</v>
          </cell>
          <cell r="W295">
            <v>87.3</v>
          </cell>
          <cell r="X295">
            <v>-3.7</v>
          </cell>
          <cell r="Y295">
            <v>91.1</v>
          </cell>
          <cell r="Z295">
            <v>-3.8</v>
          </cell>
          <cell r="AA295">
            <v>3</v>
          </cell>
          <cell r="AB295">
            <v>-81</v>
          </cell>
          <cell r="AC295">
            <v>0</v>
          </cell>
          <cell r="AD295">
            <v>0</v>
          </cell>
        </row>
        <row r="296">
          <cell r="B296" t="str">
            <v>電気機械器具</v>
          </cell>
          <cell r="C296">
            <v>104.3</v>
          </cell>
          <cell r="D296">
            <v>40.4</v>
          </cell>
          <cell r="E296">
            <v>104.4</v>
          </cell>
          <cell r="F296">
            <v>40.1</v>
          </cell>
          <cell r="G296">
            <v>104.7</v>
          </cell>
          <cell r="H296">
            <v>41.5</v>
          </cell>
          <cell r="I296">
            <v>94.4</v>
          </cell>
          <cell r="J296">
            <v>30</v>
          </cell>
          <cell r="K296">
            <v>94.6</v>
          </cell>
          <cell r="L296">
            <v>31</v>
          </cell>
          <cell r="M296">
            <v>0</v>
          </cell>
          <cell r="N296">
            <v>-100</v>
          </cell>
          <cell r="O296">
            <v>6.6</v>
          </cell>
          <cell r="P296">
            <v>-9.6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-2.17</v>
          </cell>
          <cell r="W296">
            <v>96.8</v>
          </cell>
          <cell r="X296">
            <v>35.4</v>
          </cell>
          <cell r="Y296">
            <v>96.8</v>
          </cell>
          <cell r="Z296">
            <v>35</v>
          </cell>
          <cell r="AA296">
            <v>0</v>
          </cell>
          <cell r="AB296">
            <v>-100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98.7</v>
          </cell>
          <cell r="D298">
            <v>30.6</v>
          </cell>
          <cell r="E298">
            <v>102.8</v>
          </cell>
          <cell r="F298">
            <v>30.6</v>
          </cell>
          <cell r="G298">
            <v>104.7</v>
          </cell>
          <cell r="H298">
            <v>30.5</v>
          </cell>
          <cell r="I298">
            <v>106.3</v>
          </cell>
          <cell r="J298">
            <v>22.7</v>
          </cell>
          <cell r="K298">
            <v>108.4</v>
          </cell>
          <cell r="L298">
            <v>22.8</v>
          </cell>
          <cell r="M298">
            <v>0</v>
          </cell>
          <cell r="N298">
            <v>0</v>
          </cell>
          <cell r="O298">
            <v>7.2</v>
          </cell>
          <cell r="P298">
            <v>-60.2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-24.32</v>
          </cell>
          <cell r="W298">
            <v>91.6</v>
          </cell>
          <cell r="X298">
            <v>25.8</v>
          </cell>
          <cell r="Y298">
            <v>95.4</v>
          </cell>
          <cell r="Z298">
            <v>26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102.1</v>
          </cell>
          <cell r="D299">
            <v>-1.3</v>
          </cell>
          <cell r="E299">
            <v>104.2</v>
          </cell>
          <cell r="F299">
            <v>-1.3</v>
          </cell>
          <cell r="G299">
            <v>106.6</v>
          </cell>
          <cell r="H299">
            <v>-1.2</v>
          </cell>
          <cell r="I299">
            <v>89.6</v>
          </cell>
          <cell r="J299">
            <v>-11.5</v>
          </cell>
          <cell r="K299">
            <v>90.9</v>
          </cell>
          <cell r="L299">
            <v>-11.4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-62.9</v>
          </cell>
          <cell r="Q299" t="str">
            <v>-</v>
          </cell>
          <cell r="R299" t="str">
            <v>-</v>
          </cell>
          <cell r="S299">
            <v>7.41</v>
          </cell>
          <cell r="T299">
            <v>7.41</v>
          </cell>
          <cell r="U299">
            <v>11.11</v>
          </cell>
          <cell r="V299">
            <v>11.11</v>
          </cell>
          <cell r="W299">
            <v>94.7</v>
          </cell>
          <cell r="X299">
            <v>-4.8</v>
          </cell>
          <cell r="Y299">
            <v>96.7</v>
          </cell>
          <cell r="Z299">
            <v>-4.8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89.4</v>
          </cell>
          <cell r="D300">
            <v>-14.9</v>
          </cell>
          <cell r="E300">
            <v>97.2</v>
          </cell>
          <cell r="F300">
            <v>-15</v>
          </cell>
          <cell r="G300">
            <v>97.3</v>
          </cell>
          <cell r="H300">
            <v>-14.9</v>
          </cell>
          <cell r="I300">
            <v>82.4</v>
          </cell>
          <cell r="J300">
            <v>-31.1</v>
          </cell>
          <cell r="K300">
            <v>82.4</v>
          </cell>
          <cell r="L300">
            <v>-31.2</v>
          </cell>
          <cell r="M300">
            <v>0</v>
          </cell>
          <cell r="N300">
            <v>0</v>
          </cell>
          <cell r="O300">
            <v>47.2</v>
          </cell>
          <cell r="P300">
            <v>40.1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82.9</v>
          </cell>
          <cell r="X300">
            <v>-18.100000000000001</v>
          </cell>
          <cell r="Y300">
            <v>90.2</v>
          </cell>
          <cell r="Z300">
            <v>-18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227.3</v>
          </cell>
          <cell r="D303">
            <v>78.3</v>
          </cell>
          <cell r="E303">
            <v>235.5</v>
          </cell>
          <cell r="F303">
            <v>79.599999999999994</v>
          </cell>
          <cell r="G303">
            <v>241.2</v>
          </cell>
          <cell r="H303">
            <v>83.7</v>
          </cell>
          <cell r="I303">
            <v>160.69999999999999</v>
          </cell>
          <cell r="J303">
            <v>34.299999999999997</v>
          </cell>
          <cell r="K303">
            <v>163.5</v>
          </cell>
          <cell r="L303">
            <v>36.700000000000003</v>
          </cell>
          <cell r="M303">
            <v>16.7</v>
          </cell>
          <cell r="N303">
            <v>-86.9</v>
          </cell>
          <cell r="O303">
            <v>165</v>
          </cell>
          <cell r="P303">
            <v>104.7</v>
          </cell>
          <cell r="Q303" t="str">
            <v>-</v>
          </cell>
          <cell r="R303" t="str">
            <v>-</v>
          </cell>
          <cell r="S303">
            <v>1.33</v>
          </cell>
          <cell r="T303">
            <v>-3.92</v>
          </cell>
          <cell r="U303">
            <v>2.33</v>
          </cell>
          <cell r="V303">
            <v>2.33</v>
          </cell>
          <cell r="W303">
            <v>210.9</v>
          </cell>
          <cell r="X303">
            <v>71.900000000000006</v>
          </cell>
          <cell r="Y303">
            <v>218.5</v>
          </cell>
          <cell r="Z303">
            <v>73.099999999999994</v>
          </cell>
          <cell r="AA303">
            <v>16.5</v>
          </cell>
          <cell r="AB303">
            <v>-86.6</v>
          </cell>
          <cell r="AC303">
            <v>6.3</v>
          </cell>
          <cell r="AD303">
            <v>-49.4</v>
          </cell>
        </row>
        <row r="304">
          <cell r="B304" t="str">
            <v>小売業</v>
          </cell>
          <cell r="C304">
            <v>100.3</v>
          </cell>
          <cell r="D304">
            <v>5.2</v>
          </cell>
          <cell r="E304">
            <v>101.9</v>
          </cell>
          <cell r="F304">
            <v>5.3</v>
          </cell>
          <cell r="G304">
            <v>102</v>
          </cell>
          <cell r="H304">
            <v>4.8</v>
          </cell>
          <cell r="I304">
            <v>91.4</v>
          </cell>
          <cell r="J304">
            <v>0.6</v>
          </cell>
          <cell r="K304">
            <v>91.7</v>
          </cell>
          <cell r="L304">
            <v>0.9</v>
          </cell>
          <cell r="M304">
            <v>80</v>
          </cell>
          <cell r="N304">
            <v>-11.1</v>
          </cell>
          <cell r="O304">
            <v>132.30000000000001</v>
          </cell>
          <cell r="P304">
            <v>-5.6</v>
          </cell>
          <cell r="Q304" t="str">
            <v>-</v>
          </cell>
          <cell r="R304" t="str">
            <v>-</v>
          </cell>
          <cell r="S304">
            <v>1.78</v>
          </cell>
          <cell r="T304">
            <v>0.59</v>
          </cell>
          <cell r="U304">
            <v>2.2000000000000002</v>
          </cell>
          <cell r="V304">
            <v>0.5</v>
          </cell>
          <cell r="W304">
            <v>93</v>
          </cell>
          <cell r="X304">
            <v>1.4</v>
          </cell>
          <cell r="Y304">
            <v>94.5</v>
          </cell>
          <cell r="Z304">
            <v>1.4</v>
          </cell>
          <cell r="AA304">
            <v>96</v>
          </cell>
          <cell r="AB304">
            <v>57.6</v>
          </cell>
          <cell r="AC304">
            <v>0</v>
          </cell>
          <cell r="AD304">
            <v>0</v>
          </cell>
        </row>
        <row r="305">
          <cell r="B305" t="str">
            <v>宿泊業</v>
          </cell>
          <cell r="C305">
            <v>140.30000000000001</v>
          </cell>
          <cell r="D305">
            <v>-4.9000000000000004</v>
          </cell>
          <cell r="E305">
            <v>141.30000000000001</v>
          </cell>
          <cell r="F305">
            <v>-4.8</v>
          </cell>
          <cell r="G305">
            <v>140.4</v>
          </cell>
          <cell r="H305">
            <v>-4.3</v>
          </cell>
          <cell r="I305">
            <v>143.69999999999999</v>
          </cell>
          <cell r="J305">
            <v>-8.1999999999999993</v>
          </cell>
          <cell r="K305">
            <v>140.4</v>
          </cell>
          <cell r="L305">
            <v>-8.5</v>
          </cell>
          <cell r="M305">
            <v>283.3</v>
          </cell>
          <cell r="N305">
            <v>0</v>
          </cell>
          <cell r="O305">
            <v>138.9</v>
          </cell>
          <cell r="P305">
            <v>31.3</v>
          </cell>
          <cell r="Q305" t="str">
            <v>-</v>
          </cell>
          <cell r="R305" t="str">
            <v>-</v>
          </cell>
          <cell r="S305">
            <v>5.85</v>
          </cell>
          <cell r="T305">
            <v>1.96</v>
          </cell>
          <cell r="U305">
            <v>5.17</v>
          </cell>
          <cell r="V305">
            <v>5.17</v>
          </cell>
          <cell r="W305">
            <v>130.1</v>
          </cell>
          <cell r="X305">
            <v>-8.4</v>
          </cell>
          <cell r="Y305">
            <v>131.1</v>
          </cell>
          <cell r="Z305">
            <v>-8.3000000000000007</v>
          </cell>
          <cell r="AA305">
            <v>181.6</v>
          </cell>
          <cell r="AB305">
            <v>-23.1</v>
          </cell>
          <cell r="AC305">
            <v>0</v>
          </cell>
          <cell r="AD305">
            <v>0</v>
          </cell>
        </row>
        <row r="306">
          <cell r="B306" t="str">
            <v>Ｍ一括分</v>
          </cell>
          <cell r="C306">
            <v>89.1</v>
          </cell>
          <cell r="D306">
            <v>-7.4</v>
          </cell>
          <cell r="E306">
            <v>89.1</v>
          </cell>
          <cell r="F306">
            <v>-7.4</v>
          </cell>
          <cell r="G306">
            <v>88.5</v>
          </cell>
          <cell r="H306">
            <v>-7.2</v>
          </cell>
          <cell r="I306">
            <v>84.4</v>
          </cell>
          <cell r="J306">
            <v>-9</v>
          </cell>
          <cell r="K306">
            <v>84</v>
          </cell>
          <cell r="L306">
            <v>-7.9</v>
          </cell>
          <cell r="M306">
            <v>107.1</v>
          </cell>
          <cell r="N306">
            <v>-40</v>
          </cell>
          <cell r="O306">
            <v>99.8</v>
          </cell>
          <cell r="P306">
            <v>-4.2</v>
          </cell>
          <cell r="Q306" t="str">
            <v>-</v>
          </cell>
          <cell r="R306" t="str">
            <v>-</v>
          </cell>
          <cell r="S306">
            <v>2.5</v>
          </cell>
          <cell r="T306">
            <v>0.28000000000000003</v>
          </cell>
          <cell r="U306">
            <v>1.97</v>
          </cell>
          <cell r="V306">
            <v>0.78</v>
          </cell>
          <cell r="W306">
            <v>82.7</v>
          </cell>
          <cell r="X306">
            <v>-10.7</v>
          </cell>
          <cell r="Y306">
            <v>82.7</v>
          </cell>
          <cell r="Z306">
            <v>-10.7</v>
          </cell>
          <cell r="AA306">
            <v>123.4</v>
          </cell>
          <cell r="AB306">
            <v>-10.3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67</v>
          </cell>
          <cell r="D307">
            <v>-10.199999999999999</v>
          </cell>
          <cell r="E307">
            <v>73.8</v>
          </cell>
          <cell r="F307">
            <v>-10.199999999999999</v>
          </cell>
          <cell r="G307">
            <v>73.599999999999994</v>
          </cell>
          <cell r="H307">
            <v>-2.5</v>
          </cell>
          <cell r="I307">
            <v>94.5</v>
          </cell>
          <cell r="J307">
            <v>-3.6</v>
          </cell>
          <cell r="K307">
            <v>94.8</v>
          </cell>
          <cell r="L307">
            <v>-2.5</v>
          </cell>
          <cell r="M307">
            <v>77.8</v>
          </cell>
          <cell r="N307">
            <v>-46.1</v>
          </cell>
          <cell r="O307">
            <v>73.400000000000006</v>
          </cell>
          <cell r="P307">
            <v>-16.600000000000001</v>
          </cell>
          <cell r="Q307" t="str">
            <v>-</v>
          </cell>
          <cell r="R307" t="str">
            <v>-</v>
          </cell>
          <cell r="S307">
            <v>1.1200000000000001</v>
          </cell>
          <cell r="T307">
            <v>0.34</v>
          </cell>
          <cell r="U307">
            <v>1.45</v>
          </cell>
          <cell r="V307">
            <v>1.1599999999999999</v>
          </cell>
          <cell r="W307">
            <v>62.2</v>
          </cell>
          <cell r="X307">
            <v>-13.4</v>
          </cell>
          <cell r="Y307">
            <v>68.5</v>
          </cell>
          <cell r="Z307">
            <v>-13.4</v>
          </cell>
          <cell r="AA307">
            <v>82.9</v>
          </cell>
          <cell r="AB307">
            <v>-75.7</v>
          </cell>
          <cell r="AC307">
            <v>0.1</v>
          </cell>
          <cell r="AD307">
            <v>0</v>
          </cell>
        </row>
        <row r="308">
          <cell r="B308" t="str">
            <v>Ｐ一括分</v>
          </cell>
          <cell r="C308">
            <v>92.5</v>
          </cell>
          <cell r="D308">
            <v>-3</v>
          </cell>
          <cell r="E308">
            <v>99.1</v>
          </cell>
          <cell r="F308">
            <v>-2.9</v>
          </cell>
          <cell r="G308">
            <v>98.6</v>
          </cell>
          <cell r="H308">
            <v>-2.5</v>
          </cell>
          <cell r="I308">
            <v>92.7</v>
          </cell>
          <cell r="J308">
            <v>-0.1</v>
          </cell>
          <cell r="K308">
            <v>92.6</v>
          </cell>
          <cell r="L308">
            <v>0.1</v>
          </cell>
          <cell r="M308">
            <v>150</v>
          </cell>
          <cell r="N308">
            <v>-40</v>
          </cell>
          <cell r="O308">
            <v>120</v>
          </cell>
          <cell r="P308">
            <v>26.3</v>
          </cell>
          <cell r="Q308" t="str">
            <v>-</v>
          </cell>
          <cell r="R308" t="str">
            <v>-</v>
          </cell>
          <cell r="S308">
            <v>0.45</v>
          </cell>
          <cell r="T308">
            <v>-0.04</v>
          </cell>
          <cell r="U308">
            <v>0.36</v>
          </cell>
          <cell r="V308">
            <v>-0.35</v>
          </cell>
          <cell r="W308">
            <v>85.8</v>
          </cell>
          <cell r="X308">
            <v>-6.5</v>
          </cell>
          <cell r="Y308">
            <v>91.9</v>
          </cell>
          <cell r="Z308">
            <v>-6.5</v>
          </cell>
          <cell r="AA308">
            <v>389.9</v>
          </cell>
          <cell r="AB308">
            <v>-49.2</v>
          </cell>
          <cell r="AC308">
            <v>0</v>
          </cell>
          <cell r="AD308">
            <v>-100</v>
          </cell>
        </row>
        <row r="309">
          <cell r="B309" t="str">
            <v>職業紹介・派遣業</v>
          </cell>
          <cell r="C309">
            <v>117.9</v>
          </cell>
          <cell r="D309">
            <v>10.4</v>
          </cell>
          <cell r="E309">
            <v>118.2</v>
          </cell>
          <cell r="F309">
            <v>10.9</v>
          </cell>
          <cell r="G309">
            <v>118.6</v>
          </cell>
          <cell r="H309">
            <v>11.4</v>
          </cell>
          <cell r="I309">
            <v>105.9</v>
          </cell>
          <cell r="J309">
            <v>5.6</v>
          </cell>
          <cell r="K309">
            <v>105.5</v>
          </cell>
          <cell r="L309">
            <v>5.6</v>
          </cell>
          <cell r="M309">
            <v>118.5</v>
          </cell>
          <cell r="N309">
            <v>6.7</v>
          </cell>
          <cell r="O309">
            <v>87.1</v>
          </cell>
          <cell r="P309">
            <v>-25.4</v>
          </cell>
          <cell r="Q309" t="str">
            <v>-</v>
          </cell>
          <cell r="R309" t="str">
            <v>-</v>
          </cell>
          <cell r="S309">
            <v>7.3</v>
          </cell>
          <cell r="T309">
            <v>-0.74</v>
          </cell>
          <cell r="U309">
            <v>7</v>
          </cell>
          <cell r="V309">
            <v>-0.25</v>
          </cell>
          <cell r="W309">
            <v>109.4</v>
          </cell>
          <cell r="X309">
            <v>6.4</v>
          </cell>
          <cell r="Y309">
            <v>109.6</v>
          </cell>
          <cell r="Z309">
            <v>6.8</v>
          </cell>
          <cell r="AA309">
            <v>108.9</v>
          </cell>
          <cell r="AB309">
            <v>-0.1</v>
          </cell>
          <cell r="AC309">
            <v>0</v>
          </cell>
          <cell r="AD309">
            <v>-100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98.7</v>
          </cell>
          <cell r="D311">
            <v>-3.9</v>
          </cell>
          <cell r="E311">
            <v>101.1</v>
          </cell>
          <cell r="F311">
            <v>-3.8</v>
          </cell>
          <cell r="G311">
            <v>101.8</v>
          </cell>
          <cell r="H311">
            <v>-2.7</v>
          </cell>
          <cell r="I311">
            <v>95.6</v>
          </cell>
          <cell r="J311">
            <v>-3.7</v>
          </cell>
          <cell r="K311">
            <v>96.3</v>
          </cell>
          <cell r="L311">
            <v>-2.6</v>
          </cell>
          <cell r="M311">
            <v>74.2</v>
          </cell>
          <cell r="N311">
            <v>-32.4</v>
          </cell>
          <cell r="O311">
            <v>92.1</v>
          </cell>
          <cell r="P311">
            <v>6</v>
          </cell>
          <cell r="Q311" t="str">
            <v>-</v>
          </cell>
          <cell r="R311" t="str">
            <v>-</v>
          </cell>
          <cell r="S311">
            <v>2.14</v>
          </cell>
          <cell r="T311">
            <v>-0.81</v>
          </cell>
          <cell r="U311">
            <v>3.45</v>
          </cell>
          <cell r="V311">
            <v>0.28000000000000003</v>
          </cell>
          <cell r="W311">
            <v>91.6</v>
          </cell>
          <cell r="X311">
            <v>-7.3</v>
          </cell>
          <cell r="Y311">
            <v>93.8</v>
          </cell>
          <cell r="Z311">
            <v>-7.3</v>
          </cell>
          <cell r="AA311">
            <v>80.8</v>
          </cell>
          <cell r="AB311">
            <v>-32.799999999999997</v>
          </cell>
          <cell r="AC311">
            <v>0</v>
          </cell>
          <cell r="AD311">
            <v>-100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87.1</v>
          </cell>
          <cell r="D326">
            <v>-1.8</v>
          </cell>
          <cell r="E326">
            <v>101.8</v>
          </cell>
          <cell r="F326">
            <v>-1.5</v>
          </cell>
          <cell r="G326">
            <v>101.8</v>
          </cell>
          <cell r="H326">
            <v>-0.5</v>
          </cell>
          <cell r="I326">
            <v>99</v>
          </cell>
          <cell r="J326">
            <v>-1.4</v>
          </cell>
          <cell r="K326">
            <v>98.2</v>
          </cell>
          <cell r="L326">
            <v>-1.1000000000000001</v>
          </cell>
          <cell r="M326">
            <v>111.9</v>
          </cell>
          <cell r="N326">
            <v>-5.0999999999999996</v>
          </cell>
          <cell r="O326">
            <v>102.6</v>
          </cell>
          <cell r="P326">
            <v>2.7</v>
          </cell>
          <cell r="Q326">
            <v>30.1</v>
          </cell>
          <cell r="R326">
            <v>2.5</v>
          </cell>
          <cell r="S326">
            <v>2.1</v>
          </cell>
          <cell r="T326">
            <v>0.45</v>
          </cell>
          <cell r="U326">
            <v>1.58</v>
          </cell>
          <cell r="V326">
            <v>-0.02</v>
          </cell>
          <cell r="W326">
            <v>80.8</v>
          </cell>
          <cell r="X326">
            <v>-5.4</v>
          </cell>
          <cell r="Y326">
            <v>94.4</v>
          </cell>
          <cell r="Z326">
            <v>-5</v>
          </cell>
          <cell r="AA326">
            <v>100.8</v>
          </cell>
          <cell r="AB326">
            <v>-15.7</v>
          </cell>
          <cell r="AC326">
            <v>2.2999999999999998</v>
          </cell>
          <cell r="AD326">
            <v>-41.3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81.3</v>
          </cell>
          <cell r="D328">
            <v>-0.2</v>
          </cell>
          <cell r="E328">
            <v>98</v>
          </cell>
          <cell r="F328">
            <v>-0.2</v>
          </cell>
          <cell r="G328">
            <v>100.1</v>
          </cell>
          <cell r="H328">
            <v>3.8</v>
          </cell>
          <cell r="I328">
            <v>105.6</v>
          </cell>
          <cell r="J328">
            <v>1.1000000000000001</v>
          </cell>
          <cell r="K328">
            <v>106.2</v>
          </cell>
          <cell r="L328">
            <v>4.3</v>
          </cell>
          <cell r="M328">
            <v>93.9</v>
          </cell>
          <cell r="N328">
            <v>-39.4</v>
          </cell>
          <cell r="O328">
            <v>91.3</v>
          </cell>
          <cell r="P328">
            <v>2.6</v>
          </cell>
          <cell r="Q328">
            <v>4.8</v>
          </cell>
          <cell r="R328">
            <v>0.5</v>
          </cell>
          <cell r="S328">
            <v>1.2</v>
          </cell>
          <cell r="T328">
            <v>1.2</v>
          </cell>
          <cell r="U328">
            <v>0.08</v>
          </cell>
          <cell r="V328">
            <v>-0.01</v>
          </cell>
          <cell r="W328">
            <v>75.400000000000006</v>
          </cell>
          <cell r="X328">
            <v>-3.8</v>
          </cell>
          <cell r="Y328">
            <v>90.9</v>
          </cell>
          <cell r="Z328">
            <v>-3.8</v>
          </cell>
          <cell r="AA328">
            <v>61.7</v>
          </cell>
          <cell r="AB328">
            <v>-52.8</v>
          </cell>
          <cell r="AC328">
            <v>0.2</v>
          </cell>
          <cell r="AD328">
            <v>53.6</v>
          </cell>
        </row>
        <row r="329">
          <cell r="B329" t="str">
            <v>製造業</v>
          </cell>
          <cell r="C329">
            <v>91.2</v>
          </cell>
          <cell r="D329">
            <v>-6.7</v>
          </cell>
          <cell r="E329">
            <v>108.5</v>
          </cell>
          <cell r="F329">
            <v>-3.9</v>
          </cell>
          <cell r="G329">
            <v>106.6</v>
          </cell>
          <cell r="H329">
            <v>-4.0999999999999996</v>
          </cell>
          <cell r="I329">
            <v>101.4</v>
          </cell>
          <cell r="J329">
            <v>0.8</v>
          </cell>
          <cell r="K329">
            <v>100.6</v>
          </cell>
          <cell r="L329">
            <v>1</v>
          </cell>
          <cell r="M329">
            <v>111.9</v>
          </cell>
          <cell r="N329">
            <v>-1.7</v>
          </cell>
          <cell r="O329">
            <v>99.4</v>
          </cell>
          <cell r="P329">
            <v>2.6</v>
          </cell>
          <cell r="Q329">
            <v>17.5</v>
          </cell>
          <cell r="R329">
            <v>2.8</v>
          </cell>
          <cell r="S329">
            <v>1.05</v>
          </cell>
          <cell r="T329">
            <v>-0.15</v>
          </cell>
          <cell r="U329">
            <v>1.1000000000000001</v>
          </cell>
          <cell r="V329">
            <v>-0.16</v>
          </cell>
          <cell r="W329">
            <v>84.6</v>
          </cell>
          <cell r="X329">
            <v>-10</v>
          </cell>
          <cell r="Y329">
            <v>100.6</v>
          </cell>
          <cell r="Z329">
            <v>-7.5</v>
          </cell>
          <cell r="AA329">
            <v>129.6</v>
          </cell>
          <cell r="AB329">
            <v>-1.8</v>
          </cell>
          <cell r="AC329">
            <v>0.3</v>
          </cell>
          <cell r="AD329">
            <v>-98.1</v>
          </cell>
        </row>
        <row r="330">
          <cell r="B330" t="str">
            <v>電気・ガス・熱供給・水道業</v>
          </cell>
          <cell r="C330">
            <v>95.1</v>
          </cell>
          <cell r="D330">
            <v>-0.1</v>
          </cell>
          <cell r="E330">
            <v>120</v>
          </cell>
          <cell r="F330">
            <v>0.1</v>
          </cell>
          <cell r="G330">
            <v>109.7</v>
          </cell>
          <cell r="H330">
            <v>-3.8</v>
          </cell>
          <cell r="I330">
            <v>105.2</v>
          </cell>
          <cell r="J330">
            <v>10.5</v>
          </cell>
          <cell r="K330">
            <v>101.2</v>
          </cell>
          <cell r="L330">
            <v>5.3</v>
          </cell>
          <cell r="M330">
            <v>158.80000000000001</v>
          </cell>
          <cell r="N330">
            <v>90.6</v>
          </cell>
          <cell r="O330">
            <v>148.9</v>
          </cell>
          <cell r="P330">
            <v>-27.9</v>
          </cell>
          <cell r="Q330">
            <v>7.5</v>
          </cell>
          <cell r="R330">
            <v>0.1</v>
          </cell>
          <cell r="S330">
            <v>0</v>
          </cell>
          <cell r="T330">
            <v>-0.2</v>
          </cell>
          <cell r="U330">
            <v>0.47</v>
          </cell>
          <cell r="V330">
            <v>0.16</v>
          </cell>
          <cell r="W330">
            <v>88.2</v>
          </cell>
          <cell r="X330">
            <v>-3.7</v>
          </cell>
          <cell r="Y330">
            <v>111.3</v>
          </cell>
          <cell r="Z330">
            <v>-3.6</v>
          </cell>
          <cell r="AA330">
            <v>249.3</v>
          </cell>
          <cell r="AB330">
            <v>28.5</v>
          </cell>
          <cell r="AC330">
            <v>0</v>
          </cell>
          <cell r="AD330">
            <v>-100</v>
          </cell>
        </row>
        <row r="331">
          <cell r="B331" t="str">
            <v>情報通信業</v>
          </cell>
          <cell r="C331">
            <v>114.5</v>
          </cell>
          <cell r="D331">
            <v>-6.5</v>
          </cell>
          <cell r="E331">
            <v>138.5</v>
          </cell>
          <cell r="F331">
            <v>-6.4</v>
          </cell>
          <cell r="G331">
            <v>135.19999999999999</v>
          </cell>
          <cell r="H331">
            <v>-5.2</v>
          </cell>
          <cell r="I331">
            <v>105.5</v>
          </cell>
          <cell r="J331">
            <v>4.4000000000000004</v>
          </cell>
          <cell r="K331">
            <v>105.6</v>
          </cell>
          <cell r="L331">
            <v>4</v>
          </cell>
          <cell r="M331">
            <v>103.5</v>
          </cell>
          <cell r="N331">
            <v>6.3</v>
          </cell>
          <cell r="O331">
            <v>92.1</v>
          </cell>
          <cell r="P331">
            <v>-4.0999999999999996</v>
          </cell>
          <cell r="Q331">
            <v>4.8</v>
          </cell>
          <cell r="R331">
            <v>1.5</v>
          </cell>
          <cell r="S331">
            <v>1.1000000000000001</v>
          </cell>
          <cell r="T331">
            <v>-1.04</v>
          </cell>
          <cell r="U331">
            <v>0.87</v>
          </cell>
          <cell r="V331">
            <v>-0.49</v>
          </cell>
          <cell r="W331">
            <v>106.2</v>
          </cell>
          <cell r="X331">
            <v>-9.9</v>
          </cell>
          <cell r="Y331">
            <v>128.5</v>
          </cell>
          <cell r="Z331">
            <v>-9.6999999999999993</v>
          </cell>
          <cell r="AA331">
            <v>185.7</v>
          </cell>
          <cell r="AB331">
            <v>-16.600000000000001</v>
          </cell>
          <cell r="AC331">
            <v>0.6</v>
          </cell>
          <cell r="AD331">
            <v>-68</v>
          </cell>
        </row>
        <row r="332">
          <cell r="B332" t="str">
            <v>運輸業，郵便業</v>
          </cell>
          <cell r="C332">
            <v>85.3</v>
          </cell>
          <cell r="D332">
            <v>-0.9</v>
          </cell>
          <cell r="E332">
            <v>96.2</v>
          </cell>
          <cell r="F332">
            <v>-0.8</v>
          </cell>
          <cell r="G332">
            <v>98.9</v>
          </cell>
          <cell r="H332">
            <v>0.4</v>
          </cell>
          <cell r="I332">
            <v>98.4</v>
          </cell>
          <cell r="J332">
            <v>0.5</v>
          </cell>
          <cell r="K332">
            <v>103.2</v>
          </cell>
          <cell r="L332">
            <v>2.2999999999999998</v>
          </cell>
          <cell r="M332">
            <v>78.2</v>
          </cell>
          <cell r="N332">
            <v>-8.1</v>
          </cell>
          <cell r="O332">
            <v>103.3</v>
          </cell>
          <cell r="P332">
            <v>-6.4</v>
          </cell>
          <cell r="Q332">
            <v>6.7</v>
          </cell>
          <cell r="R332">
            <v>0.9</v>
          </cell>
          <cell r="S332">
            <v>0.67</v>
          </cell>
          <cell r="T332">
            <v>-0.09</v>
          </cell>
          <cell r="U332">
            <v>1.37</v>
          </cell>
          <cell r="V332">
            <v>0.36</v>
          </cell>
          <cell r="W332">
            <v>79.099999999999994</v>
          </cell>
          <cell r="X332">
            <v>-4.5999999999999996</v>
          </cell>
          <cell r="Y332">
            <v>89.2</v>
          </cell>
          <cell r="Z332">
            <v>-4.5</v>
          </cell>
          <cell r="AA332">
            <v>84.2</v>
          </cell>
          <cell r="AB332">
            <v>-6.7</v>
          </cell>
          <cell r="AC332">
            <v>0.4</v>
          </cell>
          <cell r="AD332">
            <v>-71.7</v>
          </cell>
        </row>
        <row r="333">
          <cell r="B333" t="str">
            <v>卸売業，小売業</v>
          </cell>
          <cell r="C333">
            <v>92.1</v>
          </cell>
          <cell r="D333">
            <v>-1.4</v>
          </cell>
          <cell r="E333">
            <v>101.9</v>
          </cell>
          <cell r="F333">
            <v>-1.2</v>
          </cell>
          <cell r="G333">
            <v>100.8</v>
          </cell>
          <cell r="H333">
            <v>-1.8</v>
          </cell>
          <cell r="I333">
            <v>93.7</v>
          </cell>
          <cell r="J333">
            <v>-2.2000000000000002</v>
          </cell>
          <cell r="K333">
            <v>92.5</v>
          </cell>
          <cell r="L333">
            <v>-2.7</v>
          </cell>
          <cell r="M333">
            <v>115.9</v>
          </cell>
          <cell r="N333">
            <v>5.3</v>
          </cell>
          <cell r="O333">
            <v>106</v>
          </cell>
          <cell r="P333">
            <v>7</v>
          </cell>
          <cell r="Q333">
            <v>48.7</v>
          </cell>
          <cell r="R333">
            <v>3.9</v>
          </cell>
          <cell r="S333">
            <v>2.76</v>
          </cell>
          <cell r="T333">
            <v>0.89</v>
          </cell>
          <cell r="U333">
            <v>1.79</v>
          </cell>
          <cell r="V333">
            <v>0.67</v>
          </cell>
          <cell r="W333">
            <v>85.4</v>
          </cell>
          <cell r="X333">
            <v>-5</v>
          </cell>
          <cell r="Y333">
            <v>94.5</v>
          </cell>
          <cell r="Z333">
            <v>-4.7</v>
          </cell>
          <cell r="AA333">
            <v>124.8</v>
          </cell>
          <cell r="AB333">
            <v>11.1</v>
          </cell>
          <cell r="AC333">
            <v>5.0999999999999996</v>
          </cell>
          <cell r="AD333">
            <v>-34.1</v>
          </cell>
        </row>
        <row r="334">
          <cell r="B334" t="str">
            <v>金融業，保険業</v>
          </cell>
          <cell r="C334">
            <v>86.6</v>
          </cell>
          <cell r="D334">
            <v>1.8</v>
          </cell>
          <cell r="E334">
            <v>106</v>
          </cell>
          <cell r="F334">
            <v>1.1000000000000001</v>
          </cell>
          <cell r="G334">
            <v>107.3</v>
          </cell>
          <cell r="H334">
            <v>3.5</v>
          </cell>
          <cell r="I334">
            <v>99.1</v>
          </cell>
          <cell r="J334">
            <v>2.6</v>
          </cell>
          <cell r="K334">
            <v>98.4</v>
          </cell>
          <cell r="L334">
            <v>3.7</v>
          </cell>
          <cell r="M334">
            <v>120.8</v>
          </cell>
          <cell r="N334">
            <v>-15.8</v>
          </cell>
          <cell r="O334">
            <v>100.3</v>
          </cell>
          <cell r="P334">
            <v>3.4</v>
          </cell>
          <cell r="Q334">
            <v>13.1</v>
          </cell>
          <cell r="R334">
            <v>0.6</v>
          </cell>
          <cell r="S334">
            <v>2.2000000000000002</v>
          </cell>
          <cell r="T334">
            <v>0.98</v>
          </cell>
          <cell r="U334">
            <v>0.55000000000000004</v>
          </cell>
          <cell r="V334">
            <v>-2.0299999999999998</v>
          </cell>
          <cell r="W334">
            <v>80.3</v>
          </cell>
          <cell r="X334">
            <v>-2</v>
          </cell>
          <cell r="Y334">
            <v>98.3</v>
          </cell>
          <cell r="Z334">
            <v>-2.6</v>
          </cell>
          <cell r="AA334">
            <v>78.400000000000006</v>
          </cell>
          <cell r="AB334">
            <v>-39.1</v>
          </cell>
          <cell r="AC334">
            <v>5.5</v>
          </cell>
          <cell r="AD334">
            <v>101</v>
          </cell>
        </row>
        <row r="335">
          <cell r="B335" t="str">
            <v>不動産業，物品賃貸業</v>
          </cell>
          <cell r="C335">
            <v>96.7</v>
          </cell>
          <cell r="D335">
            <v>-3</v>
          </cell>
          <cell r="E335">
            <v>104.5</v>
          </cell>
          <cell r="F335">
            <v>-8.9</v>
          </cell>
          <cell r="G335">
            <v>108.7</v>
          </cell>
          <cell r="H335">
            <v>-1.9</v>
          </cell>
          <cell r="I335">
            <v>99.5</v>
          </cell>
          <cell r="J335">
            <v>-4.4000000000000004</v>
          </cell>
          <cell r="K335">
            <v>102</v>
          </cell>
          <cell r="L335">
            <v>0.7</v>
          </cell>
          <cell r="M335">
            <v>43.1</v>
          </cell>
          <cell r="N335">
            <v>-74.400000000000006</v>
          </cell>
          <cell r="O335">
            <v>84.7</v>
          </cell>
          <cell r="P335">
            <v>5.2</v>
          </cell>
          <cell r="Q335">
            <v>47.7</v>
          </cell>
          <cell r="R335">
            <v>-3.3</v>
          </cell>
          <cell r="S335">
            <v>5.54</v>
          </cell>
          <cell r="T335">
            <v>-0.3</v>
          </cell>
          <cell r="U335">
            <v>6.06</v>
          </cell>
          <cell r="V335">
            <v>-6.36</v>
          </cell>
          <cell r="W335">
            <v>89.7</v>
          </cell>
          <cell r="X335">
            <v>-6.6</v>
          </cell>
          <cell r="Y335">
            <v>96.9</v>
          </cell>
          <cell r="Z335">
            <v>-12.2</v>
          </cell>
          <cell r="AA335">
            <v>27.8</v>
          </cell>
          <cell r="AB335">
            <v>-85.1</v>
          </cell>
          <cell r="AC335">
            <v>44.9</v>
          </cell>
          <cell r="AD335">
            <v>17618.8</v>
          </cell>
        </row>
        <row r="336">
          <cell r="B336" t="str">
            <v>学術研究，専門・技術サービス業</v>
          </cell>
          <cell r="C336">
            <v>86.4</v>
          </cell>
          <cell r="D336">
            <v>9.1999999999999993</v>
          </cell>
          <cell r="E336">
            <v>107.4</v>
          </cell>
          <cell r="F336">
            <v>8.6999999999999993</v>
          </cell>
          <cell r="G336">
            <v>106.6</v>
          </cell>
          <cell r="H336">
            <v>7.4</v>
          </cell>
          <cell r="I336">
            <v>102.8</v>
          </cell>
          <cell r="J336">
            <v>7.6</v>
          </cell>
          <cell r="K336">
            <v>102.8</v>
          </cell>
          <cell r="L336">
            <v>6</v>
          </cell>
          <cell r="M336">
            <v>103.8</v>
          </cell>
          <cell r="N336">
            <v>53.8</v>
          </cell>
          <cell r="O336">
            <v>105.4</v>
          </cell>
          <cell r="P336">
            <v>5.0999999999999996</v>
          </cell>
          <cell r="Q336">
            <v>15</v>
          </cell>
          <cell r="R336">
            <v>-7.5</v>
          </cell>
          <cell r="S336">
            <v>0.22</v>
          </cell>
          <cell r="T336">
            <v>-0.92</v>
          </cell>
          <cell r="U336">
            <v>1.1399999999999999</v>
          </cell>
          <cell r="V336">
            <v>-1.33</v>
          </cell>
          <cell r="W336">
            <v>80.099999999999994</v>
          </cell>
          <cell r="X336">
            <v>5.3</v>
          </cell>
          <cell r="Y336">
            <v>99.6</v>
          </cell>
          <cell r="Z336">
            <v>4.7</v>
          </cell>
          <cell r="AA336">
            <v>124.8</v>
          </cell>
          <cell r="AB336">
            <v>46</v>
          </cell>
          <cell r="AC336">
            <v>1.7</v>
          </cell>
          <cell r="AD336">
            <v>2320</v>
          </cell>
        </row>
        <row r="337">
          <cell r="B337" t="str">
            <v>宿泊業，飲食サービス業</v>
          </cell>
          <cell r="C337">
            <v>86.8</v>
          </cell>
          <cell r="D337">
            <v>-20.6</v>
          </cell>
          <cell r="E337">
            <v>89.8</v>
          </cell>
          <cell r="F337">
            <v>-20.5</v>
          </cell>
          <cell r="G337">
            <v>88.6</v>
          </cell>
          <cell r="H337">
            <v>-23.6</v>
          </cell>
          <cell r="I337">
            <v>91.8</v>
          </cell>
          <cell r="J337">
            <v>-20</v>
          </cell>
          <cell r="K337">
            <v>91.4</v>
          </cell>
          <cell r="L337">
            <v>-20.9</v>
          </cell>
          <cell r="M337">
            <v>102.9</v>
          </cell>
          <cell r="N337">
            <v>12.8</v>
          </cell>
          <cell r="O337">
            <v>122.6</v>
          </cell>
          <cell r="P337">
            <v>22.8</v>
          </cell>
          <cell r="Q337">
            <v>82.6</v>
          </cell>
          <cell r="R337">
            <v>7.8</v>
          </cell>
          <cell r="S337">
            <v>5.89</v>
          </cell>
          <cell r="T337">
            <v>0.2</v>
          </cell>
          <cell r="U337">
            <v>2.34</v>
          </cell>
          <cell r="V337">
            <v>-0.5</v>
          </cell>
          <cell r="W337">
            <v>80.5</v>
          </cell>
          <cell r="X337">
            <v>-23.5</v>
          </cell>
          <cell r="Y337">
            <v>83.3</v>
          </cell>
          <cell r="Z337">
            <v>-23.4</v>
          </cell>
          <cell r="AA337">
            <v>118.1</v>
          </cell>
          <cell r="AB337">
            <v>163.19999999999999</v>
          </cell>
          <cell r="AC337">
            <v>0.2</v>
          </cell>
          <cell r="AD337">
            <v>0</v>
          </cell>
        </row>
        <row r="338">
          <cell r="B338" t="str">
            <v>生活関連サービス業，娯楽業</v>
          </cell>
          <cell r="C338">
            <v>99.5</v>
          </cell>
          <cell r="D338">
            <v>12.9</v>
          </cell>
          <cell r="E338">
            <v>105.9</v>
          </cell>
          <cell r="F338">
            <v>13.4</v>
          </cell>
          <cell r="G338">
            <v>110.7</v>
          </cell>
          <cell r="H338">
            <v>14.2</v>
          </cell>
          <cell r="I338">
            <v>102.9</v>
          </cell>
          <cell r="J338">
            <v>-0.6</v>
          </cell>
          <cell r="K338">
            <v>102.9</v>
          </cell>
          <cell r="L338">
            <v>-1.6</v>
          </cell>
          <cell r="M338">
            <v>102.1</v>
          </cell>
          <cell r="N338">
            <v>15.4</v>
          </cell>
          <cell r="O338">
            <v>91</v>
          </cell>
          <cell r="P338">
            <v>-2.7</v>
          </cell>
          <cell r="Q338">
            <v>37.5</v>
          </cell>
          <cell r="R338">
            <v>-8.4</v>
          </cell>
          <cell r="S338">
            <v>1.1599999999999999</v>
          </cell>
          <cell r="T338">
            <v>-1.27</v>
          </cell>
          <cell r="U338">
            <v>2.11</v>
          </cell>
          <cell r="V338">
            <v>-0.77</v>
          </cell>
          <cell r="W338">
            <v>92.3</v>
          </cell>
          <cell r="X338">
            <v>8.8000000000000007</v>
          </cell>
          <cell r="Y338">
            <v>98.2</v>
          </cell>
          <cell r="Z338">
            <v>9.1999999999999993</v>
          </cell>
          <cell r="AA338">
            <v>41.4</v>
          </cell>
          <cell r="AB338">
            <v>-12.1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88</v>
          </cell>
          <cell r="D339">
            <v>3.9</v>
          </cell>
          <cell r="E339">
            <v>107.6</v>
          </cell>
          <cell r="F339">
            <v>4</v>
          </cell>
          <cell r="G339">
            <v>109.1</v>
          </cell>
          <cell r="H339">
            <v>7.7</v>
          </cell>
          <cell r="I339">
            <v>115.7</v>
          </cell>
          <cell r="J339">
            <v>-4</v>
          </cell>
          <cell r="K339">
            <v>104.3</v>
          </cell>
          <cell r="L339">
            <v>-3.7</v>
          </cell>
          <cell r="M339">
            <v>323.2</v>
          </cell>
          <cell r="N339">
            <v>-5.5</v>
          </cell>
          <cell r="O339">
            <v>112.9</v>
          </cell>
          <cell r="P339">
            <v>2.2999999999999998</v>
          </cell>
          <cell r="Q339">
            <v>20.399999999999999</v>
          </cell>
          <cell r="R339">
            <v>3.5</v>
          </cell>
          <cell r="S339">
            <v>3.63</v>
          </cell>
          <cell r="T339">
            <v>3.12</v>
          </cell>
          <cell r="U339">
            <v>1.76</v>
          </cell>
          <cell r="V339">
            <v>-0.28000000000000003</v>
          </cell>
          <cell r="W339">
            <v>81.599999999999994</v>
          </cell>
          <cell r="X339">
            <v>0.1</v>
          </cell>
          <cell r="Y339">
            <v>99.8</v>
          </cell>
          <cell r="Z339">
            <v>0.2</v>
          </cell>
          <cell r="AA339">
            <v>28</v>
          </cell>
          <cell r="AB339">
            <v>-87.4</v>
          </cell>
          <cell r="AC339">
            <v>0</v>
          </cell>
          <cell r="AD339">
            <v>-100</v>
          </cell>
        </row>
        <row r="340">
          <cell r="B340" t="str">
            <v>医療，福祉</v>
          </cell>
          <cell r="C340">
            <v>84.9</v>
          </cell>
          <cell r="D340">
            <v>0.8</v>
          </cell>
          <cell r="E340">
            <v>101</v>
          </cell>
          <cell r="F340">
            <v>0.4</v>
          </cell>
          <cell r="G340">
            <v>100.3</v>
          </cell>
          <cell r="H340">
            <v>1.6</v>
          </cell>
          <cell r="I340">
            <v>99.1</v>
          </cell>
          <cell r="J340">
            <v>2.1</v>
          </cell>
          <cell r="K340">
            <v>99.1</v>
          </cell>
          <cell r="L340">
            <v>1.8</v>
          </cell>
          <cell r="M340">
            <v>100</v>
          </cell>
          <cell r="N340">
            <v>7.9</v>
          </cell>
          <cell r="O340">
            <v>101.1</v>
          </cell>
          <cell r="P340">
            <v>-0.1</v>
          </cell>
          <cell r="Q340">
            <v>23.3</v>
          </cell>
          <cell r="R340">
            <v>-1</v>
          </cell>
          <cell r="S340">
            <v>1.03</v>
          </cell>
          <cell r="T340">
            <v>-0.13</v>
          </cell>
          <cell r="U340">
            <v>1.39</v>
          </cell>
          <cell r="V340">
            <v>0.44</v>
          </cell>
          <cell r="W340">
            <v>78.8</v>
          </cell>
          <cell r="X340">
            <v>-2.7</v>
          </cell>
          <cell r="Y340">
            <v>93.7</v>
          </cell>
          <cell r="Z340">
            <v>-3.2</v>
          </cell>
          <cell r="AA340">
            <v>122.4</v>
          </cell>
          <cell r="AB340">
            <v>-22.3</v>
          </cell>
          <cell r="AC340">
            <v>2.7</v>
          </cell>
          <cell r="AD340">
            <v>1472.2</v>
          </cell>
        </row>
        <row r="341">
          <cell r="B341" t="str">
            <v>複合サービス事業</v>
          </cell>
          <cell r="C341">
            <v>81.599999999999994</v>
          </cell>
          <cell r="D341">
            <v>2.4</v>
          </cell>
          <cell r="E341">
            <v>96</v>
          </cell>
          <cell r="F341">
            <v>0.4</v>
          </cell>
          <cell r="G341">
            <v>99.2</v>
          </cell>
          <cell r="H341">
            <v>1.2</v>
          </cell>
          <cell r="I341">
            <v>97.3</v>
          </cell>
          <cell r="J341">
            <v>1.2</v>
          </cell>
          <cell r="K341">
            <v>100.4</v>
          </cell>
          <cell r="L341">
            <v>3</v>
          </cell>
          <cell r="M341">
            <v>42.9</v>
          </cell>
          <cell r="N341">
            <v>-39.9</v>
          </cell>
          <cell r="O341">
            <v>101.1</v>
          </cell>
          <cell r="P341">
            <v>4.2</v>
          </cell>
          <cell r="Q341">
            <v>7.5</v>
          </cell>
          <cell r="R341">
            <v>-5.4</v>
          </cell>
          <cell r="S341">
            <v>1.67</v>
          </cell>
          <cell r="T341">
            <v>1.1299999999999999</v>
          </cell>
          <cell r="U341">
            <v>1.93</v>
          </cell>
          <cell r="V341">
            <v>1.32</v>
          </cell>
          <cell r="W341">
            <v>75.7</v>
          </cell>
          <cell r="X341">
            <v>-1.3</v>
          </cell>
          <cell r="Y341">
            <v>89.1</v>
          </cell>
          <cell r="Z341">
            <v>-3.2</v>
          </cell>
          <cell r="AA341">
            <v>42.9</v>
          </cell>
          <cell r="AB341">
            <v>-23.3</v>
          </cell>
          <cell r="AC341">
            <v>14.3</v>
          </cell>
          <cell r="AD341">
            <v>168.8</v>
          </cell>
        </row>
        <row r="342">
          <cell r="B342" t="str">
            <v>サービス業（他に分類されないもの）</v>
          </cell>
          <cell r="C342">
            <v>86.5</v>
          </cell>
          <cell r="D342">
            <v>9.1999999999999993</v>
          </cell>
          <cell r="E342">
            <v>98.4</v>
          </cell>
          <cell r="F342">
            <v>9.1999999999999993</v>
          </cell>
          <cell r="G342">
            <v>100.4</v>
          </cell>
          <cell r="H342">
            <v>9.6</v>
          </cell>
          <cell r="I342">
            <v>100.2</v>
          </cell>
          <cell r="J342">
            <v>1.5</v>
          </cell>
          <cell r="K342">
            <v>100.7</v>
          </cell>
          <cell r="L342">
            <v>0.9</v>
          </cell>
          <cell r="M342">
            <v>94.7</v>
          </cell>
          <cell r="N342">
            <v>12.7</v>
          </cell>
          <cell r="O342">
            <v>94.5</v>
          </cell>
          <cell r="P342">
            <v>-5.0999999999999996</v>
          </cell>
          <cell r="Q342">
            <v>25.4</v>
          </cell>
          <cell r="R342">
            <v>1.3</v>
          </cell>
          <cell r="S342">
            <v>2.36</v>
          </cell>
          <cell r="T342">
            <v>-0.3</v>
          </cell>
          <cell r="U342">
            <v>2.77</v>
          </cell>
          <cell r="V342">
            <v>-0.67</v>
          </cell>
          <cell r="W342">
            <v>80.2</v>
          </cell>
          <cell r="X342">
            <v>5.2</v>
          </cell>
          <cell r="Y342">
            <v>91.3</v>
          </cell>
          <cell r="Z342">
            <v>5.3</v>
          </cell>
          <cell r="AA342">
            <v>75.3</v>
          </cell>
          <cell r="AB342">
            <v>3.8</v>
          </cell>
          <cell r="AC342">
            <v>0.9</v>
          </cell>
          <cell r="AD342">
            <v>-24.5</v>
          </cell>
        </row>
        <row r="343">
          <cell r="B343" t="str">
            <v>食料品・たばこ</v>
          </cell>
          <cell r="C343">
            <v>82.8</v>
          </cell>
          <cell r="D343">
            <v>-12.3</v>
          </cell>
          <cell r="E343">
            <v>98.2</v>
          </cell>
          <cell r="F343">
            <v>-12.3</v>
          </cell>
          <cell r="G343">
            <v>97.9</v>
          </cell>
          <cell r="H343">
            <v>-12.5</v>
          </cell>
          <cell r="I343">
            <v>94.6</v>
          </cell>
          <cell r="J343">
            <v>-0.4</v>
          </cell>
          <cell r="K343">
            <v>95.3</v>
          </cell>
          <cell r="L343">
            <v>0</v>
          </cell>
          <cell r="M343">
            <v>84</v>
          </cell>
          <cell r="N343">
            <v>-7.3</v>
          </cell>
          <cell r="O343">
            <v>100.3</v>
          </cell>
          <cell r="P343">
            <v>1.4</v>
          </cell>
          <cell r="Q343">
            <v>30.2</v>
          </cell>
          <cell r="R343">
            <v>2.5</v>
          </cell>
          <cell r="S343">
            <v>1.2</v>
          </cell>
          <cell r="T343">
            <v>-0.24</v>
          </cell>
          <cell r="U343">
            <v>1.47</v>
          </cell>
          <cell r="V343">
            <v>0.2</v>
          </cell>
          <cell r="W343">
            <v>76.8</v>
          </cell>
          <cell r="X343">
            <v>-15.5</v>
          </cell>
          <cell r="Y343">
            <v>91.1</v>
          </cell>
          <cell r="Z343">
            <v>-15.5</v>
          </cell>
          <cell r="AA343">
            <v>101.7</v>
          </cell>
          <cell r="AB343">
            <v>-10.5</v>
          </cell>
          <cell r="AC343">
            <v>0.4</v>
          </cell>
          <cell r="AD343">
            <v>0</v>
          </cell>
        </row>
        <row r="344">
          <cell r="B344" t="str">
            <v>繊維工業</v>
          </cell>
          <cell r="C344">
            <v>121.9</v>
          </cell>
          <cell r="D344">
            <v>-0.4</v>
          </cell>
          <cell r="E344">
            <v>136.4</v>
          </cell>
          <cell r="F344">
            <v>-0.7</v>
          </cell>
          <cell r="G344">
            <v>127.9</v>
          </cell>
          <cell r="H344">
            <v>-2</v>
          </cell>
          <cell r="I344">
            <v>99.7</v>
          </cell>
          <cell r="J344">
            <v>5.4</v>
          </cell>
          <cell r="K344">
            <v>97.4</v>
          </cell>
          <cell r="L344">
            <v>5.9</v>
          </cell>
          <cell r="M344">
            <v>148.6</v>
          </cell>
          <cell r="N344">
            <v>0</v>
          </cell>
          <cell r="O344">
            <v>93.5</v>
          </cell>
          <cell r="P344">
            <v>19.899999999999999</v>
          </cell>
          <cell r="Q344">
            <v>14.8</v>
          </cell>
          <cell r="R344">
            <v>12.2</v>
          </cell>
          <cell r="S344">
            <v>1.1599999999999999</v>
          </cell>
          <cell r="T344">
            <v>-0.17</v>
          </cell>
          <cell r="U344">
            <v>1.01</v>
          </cell>
          <cell r="V344">
            <v>-0.02</v>
          </cell>
          <cell r="W344">
            <v>113.1</v>
          </cell>
          <cell r="X344">
            <v>-4</v>
          </cell>
          <cell r="Y344">
            <v>126.5</v>
          </cell>
          <cell r="Z344">
            <v>-4.3</v>
          </cell>
          <cell r="AA344">
            <v>321</v>
          </cell>
          <cell r="AB344">
            <v>12.2</v>
          </cell>
          <cell r="AC344">
            <v>2.2999999999999998</v>
          </cell>
          <cell r="AD344">
            <v>0</v>
          </cell>
        </row>
        <row r="345">
          <cell r="B345" t="str">
            <v>木材・木製品</v>
          </cell>
          <cell r="C345">
            <v>93</v>
          </cell>
          <cell r="D345">
            <v>-7.5</v>
          </cell>
          <cell r="E345">
            <v>108.4</v>
          </cell>
          <cell r="F345">
            <v>-2.5</v>
          </cell>
          <cell r="G345">
            <v>113.7</v>
          </cell>
          <cell r="H345">
            <v>-1.8</v>
          </cell>
          <cell r="I345">
            <v>93.9</v>
          </cell>
          <cell r="J345">
            <v>-11.2</v>
          </cell>
          <cell r="K345">
            <v>96.4</v>
          </cell>
          <cell r="L345">
            <v>-10.7</v>
          </cell>
          <cell r="M345">
            <v>67.900000000000006</v>
          </cell>
          <cell r="N345">
            <v>-18.100000000000001</v>
          </cell>
          <cell r="O345">
            <v>100.1</v>
          </cell>
          <cell r="P345">
            <v>6.5</v>
          </cell>
          <cell r="Q345">
            <v>24.6</v>
          </cell>
          <cell r="R345">
            <v>16.8</v>
          </cell>
          <cell r="S345">
            <v>1.45</v>
          </cell>
          <cell r="T345">
            <v>-0.73</v>
          </cell>
          <cell r="U345">
            <v>1.19</v>
          </cell>
          <cell r="V345">
            <v>-0.76</v>
          </cell>
          <cell r="W345">
            <v>86.3</v>
          </cell>
          <cell r="X345">
            <v>-10.8</v>
          </cell>
          <cell r="Y345">
            <v>100.6</v>
          </cell>
          <cell r="Z345">
            <v>-6</v>
          </cell>
          <cell r="AA345">
            <v>58.3</v>
          </cell>
          <cell r="AB345">
            <v>-13.4</v>
          </cell>
          <cell r="AC345">
            <v>0</v>
          </cell>
          <cell r="AD345">
            <v>-100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66</v>
          </cell>
          <cell r="D347">
            <v>3.4</v>
          </cell>
          <cell r="E347">
            <v>87.4</v>
          </cell>
          <cell r="F347">
            <v>3.4</v>
          </cell>
          <cell r="G347">
            <v>94.8</v>
          </cell>
          <cell r="H347">
            <v>9.3000000000000007</v>
          </cell>
          <cell r="I347">
            <v>104.2</v>
          </cell>
          <cell r="J347">
            <v>-5.3</v>
          </cell>
          <cell r="K347">
            <v>110.8</v>
          </cell>
          <cell r="L347">
            <v>-3.3</v>
          </cell>
          <cell r="M347">
            <v>48.4</v>
          </cell>
          <cell r="N347">
            <v>-31.6</v>
          </cell>
          <cell r="O347">
            <v>122</v>
          </cell>
          <cell r="P347">
            <v>1.9</v>
          </cell>
          <cell r="Q347">
            <v>4.5999999999999996</v>
          </cell>
          <cell r="R347">
            <v>0.8</v>
          </cell>
          <cell r="S347">
            <v>0.47</v>
          </cell>
          <cell r="T347">
            <v>0.47</v>
          </cell>
          <cell r="U347">
            <v>1.05</v>
          </cell>
          <cell r="V347">
            <v>0.81</v>
          </cell>
          <cell r="W347">
            <v>61.2</v>
          </cell>
          <cell r="X347">
            <v>-0.3</v>
          </cell>
          <cell r="Y347">
            <v>81.099999999999994</v>
          </cell>
          <cell r="Z347">
            <v>-0.2</v>
          </cell>
          <cell r="AA347">
            <v>39.799999999999997</v>
          </cell>
          <cell r="AB347">
            <v>-43.2</v>
          </cell>
          <cell r="AC347">
            <v>0</v>
          </cell>
          <cell r="AD347">
            <v>0</v>
          </cell>
        </row>
        <row r="348">
          <cell r="B348" t="str">
            <v>印刷・同関連業</v>
          </cell>
          <cell r="C348">
            <v>91.4</v>
          </cell>
          <cell r="D348">
            <v>-25.2</v>
          </cell>
          <cell r="E348">
            <v>100.1</v>
          </cell>
          <cell r="F348">
            <v>-24.2</v>
          </cell>
          <cell r="G348">
            <v>96.5</v>
          </cell>
          <cell r="H348">
            <v>-23.2</v>
          </cell>
          <cell r="I348">
            <v>97.6</v>
          </cell>
          <cell r="J348">
            <v>6</v>
          </cell>
          <cell r="K348">
            <v>98.6</v>
          </cell>
          <cell r="L348">
            <v>9.4</v>
          </cell>
          <cell r="M348">
            <v>76.400000000000006</v>
          </cell>
          <cell r="N348">
            <v>-42.1</v>
          </cell>
          <cell r="O348">
            <v>103.1</v>
          </cell>
          <cell r="P348">
            <v>6.8</v>
          </cell>
          <cell r="Q348">
            <v>22.2</v>
          </cell>
          <cell r="R348">
            <v>10.9</v>
          </cell>
          <cell r="S348">
            <v>0.66</v>
          </cell>
          <cell r="T348">
            <v>0.66</v>
          </cell>
          <cell r="U348">
            <v>0.22</v>
          </cell>
          <cell r="V348">
            <v>-0.01</v>
          </cell>
          <cell r="W348">
            <v>84.8</v>
          </cell>
          <cell r="X348">
            <v>-27.9</v>
          </cell>
          <cell r="Y348">
            <v>92.9</v>
          </cell>
          <cell r="Z348">
            <v>-26.9</v>
          </cell>
          <cell r="AA348">
            <v>174.5</v>
          </cell>
          <cell r="AB348">
            <v>-33.700000000000003</v>
          </cell>
          <cell r="AC348">
            <v>0</v>
          </cell>
          <cell r="AD348">
            <v>-100</v>
          </cell>
        </row>
        <row r="349">
          <cell r="B349" t="str">
            <v>化学、石油・石炭</v>
          </cell>
          <cell r="C349">
            <v>89.7</v>
          </cell>
          <cell r="D349">
            <v>5.8</v>
          </cell>
          <cell r="E349">
            <v>117.6</v>
          </cell>
          <cell r="F349">
            <v>6.8</v>
          </cell>
          <cell r="G349">
            <v>119.5</v>
          </cell>
          <cell r="H349">
            <v>12.2</v>
          </cell>
          <cell r="I349">
            <v>102</v>
          </cell>
          <cell r="J349">
            <v>-0.3</v>
          </cell>
          <cell r="K349">
            <v>102.3</v>
          </cell>
          <cell r="L349">
            <v>2.9</v>
          </cell>
          <cell r="M349">
            <v>98.7</v>
          </cell>
          <cell r="N349">
            <v>-23.2</v>
          </cell>
          <cell r="O349">
            <v>107</v>
          </cell>
          <cell r="P349">
            <v>3.7</v>
          </cell>
          <cell r="Q349">
            <v>1.9</v>
          </cell>
          <cell r="R349">
            <v>0.7</v>
          </cell>
          <cell r="S349">
            <v>2.15</v>
          </cell>
          <cell r="T349">
            <v>1.63</v>
          </cell>
          <cell r="U349">
            <v>0.22</v>
          </cell>
          <cell r="V349">
            <v>-2.11</v>
          </cell>
          <cell r="W349">
            <v>83.2</v>
          </cell>
          <cell r="X349">
            <v>2</v>
          </cell>
          <cell r="Y349">
            <v>109.1</v>
          </cell>
          <cell r="Z349">
            <v>2.9</v>
          </cell>
          <cell r="AA349">
            <v>105.5</v>
          </cell>
          <cell r="AB349">
            <v>-20.5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99</v>
          </cell>
          <cell r="D350">
            <v>-18.7</v>
          </cell>
          <cell r="E350">
            <v>109</v>
          </cell>
          <cell r="F350">
            <v>-18.7</v>
          </cell>
          <cell r="G350">
            <v>105.6</v>
          </cell>
          <cell r="H350">
            <v>-16</v>
          </cell>
          <cell r="I350">
            <v>105.7</v>
          </cell>
          <cell r="J350">
            <v>0.2</v>
          </cell>
          <cell r="K350">
            <v>105.8</v>
          </cell>
          <cell r="L350">
            <v>3.7</v>
          </cell>
          <cell r="M350">
            <v>104.2</v>
          </cell>
          <cell r="N350">
            <v>-34</v>
          </cell>
          <cell r="O350">
            <v>267.5</v>
          </cell>
          <cell r="P350">
            <v>5.3</v>
          </cell>
          <cell r="Q350">
            <v>31.4</v>
          </cell>
          <cell r="R350">
            <v>27.5</v>
          </cell>
          <cell r="S350">
            <v>2.2200000000000002</v>
          </cell>
          <cell r="T350">
            <v>1.32</v>
          </cell>
          <cell r="U350">
            <v>0.81</v>
          </cell>
          <cell r="V350">
            <v>-0.26</v>
          </cell>
          <cell r="W350">
            <v>91.8</v>
          </cell>
          <cell r="X350">
            <v>-21.6</v>
          </cell>
          <cell r="Y350">
            <v>101.1</v>
          </cell>
          <cell r="Z350">
            <v>-21.6</v>
          </cell>
          <cell r="AA350">
            <v>151.69999999999999</v>
          </cell>
          <cell r="AB350">
            <v>-36.6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96.4</v>
          </cell>
          <cell r="D351">
            <v>2.7</v>
          </cell>
          <cell r="E351">
            <v>124</v>
          </cell>
          <cell r="F351">
            <v>2.6</v>
          </cell>
          <cell r="G351">
            <v>114.4</v>
          </cell>
          <cell r="H351">
            <v>-0.6</v>
          </cell>
          <cell r="I351">
            <v>112.5</v>
          </cell>
          <cell r="J351">
            <v>6.1</v>
          </cell>
          <cell r="K351">
            <v>106.8</v>
          </cell>
          <cell r="L351">
            <v>3.1</v>
          </cell>
          <cell r="M351">
            <v>174.6</v>
          </cell>
          <cell r="N351">
            <v>33</v>
          </cell>
          <cell r="O351">
            <v>95.9</v>
          </cell>
          <cell r="P351">
            <v>18.8</v>
          </cell>
          <cell r="Q351">
            <v>1.4</v>
          </cell>
          <cell r="R351">
            <v>-0.4</v>
          </cell>
          <cell r="S351">
            <v>0.35</v>
          </cell>
          <cell r="T351">
            <v>-0.12</v>
          </cell>
          <cell r="U351">
            <v>0.49</v>
          </cell>
          <cell r="V351">
            <v>-0.27</v>
          </cell>
          <cell r="W351">
            <v>89.4</v>
          </cell>
          <cell r="X351">
            <v>-1.1000000000000001</v>
          </cell>
          <cell r="Y351">
            <v>115</v>
          </cell>
          <cell r="Z351">
            <v>-1.1000000000000001</v>
          </cell>
          <cell r="AA351">
            <v>179.4</v>
          </cell>
          <cell r="AB351">
            <v>16.7</v>
          </cell>
          <cell r="AC351">
            <v>0</v>
          </cell>
          <cell r="AD351">
            <v>-100</v>
          </cell>
        </row>
        <row r="352">
          <cell r="B352" t="str">
            <v>窯業・土石製品</v>
          </cell>
          <cell r="C352">
            <v>106.2</v>
          </cell>
          <cell r="D352">
            <v>-39.799999999999997</v>
          </cell>
          <cell r="E352">
            <v>121.7</v>
          </cell>
          <cell r="F352">
            <v>-5.2</v>
          </cell>
          <cell r="G352">
            <v>120.6</v>
          </cell>
          <cell r="H352">
            <v>-6.1</v>
          </cell>
          <cell r="I352">
            <v>107.7</v>
          </cell>
          <cell r="J352">
            <v>3</v>
          </cell>
          <cell r="K352">
            <v>104.3</v>
          </cell>
          <cell r="L352">
            <v>0</v>
          </cell>
          <cell r="M352">
            <v>185.3</v>
          </cell>
          <cell r="N352">
            <v>68</v>
          </cell>
          <cell r="O352">
            <v>96.4</v>
          </cell>
          <cell r="P352">
            <v>-0.4</v>
          </cell>
          <cell r="Q352">
            <v>2.6</v>
          </cell>
          <cell r="R352">
            <v>-0.2</v>
          </cell>
          <cell r="S352">
            <v>0.22</v>
          </cell>
          <cell r="T352">
            <v>-3.99</v>
          </cell>
          <cell r="U352">
            <v>0.28000000000000003</v>
          </cell>
          <cell r="V352">
            <v>0.05</v>
          </cell>
          <cell r="W352">
            <v>98.5</v>
          </cell>
          <cell r="X352">
            <v>-42</v>
          </cell>
          <cell r="Y352">
            <v>112.9</v>
          </cell>
          <cell r="Z352">
            <v>-8.6999999999999993</v>
          </cell>
          <cell r="AA352">
            <v>143.69999999999999</v>
          </cell>
          <cell r="AB352">
            <v>10.5</v>
          </cell>
          <cell r="AC352">
            <v>0</v>
          </cell>
          <cell r="AD352">
            <v>-100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83.7</v>
          </cell>
          <cell r="D355">
            <v>-0.2</v>
          </cell>
          <cell r="E355">
            <v>93.1</v>
          </cell>
          <cell r="F355">
            <v>0.4</v>
          </cell>
          <cell r="G355">
            <v>94.1</v>
          </cell>
          <cell r="H355">
            <v>1.7</v>
          </cell>
          <cell r="I355">
            <v>101.1</v>
          </cell>
          <cell r="J355">
            <v>-2.2000000000000002</v>
          </cell>
          <cell r="K355">
            <v>101.9</v>
          </cell>
          <cell r="L355">
            <v>-0.1</v>
          </cell>
          <cell r="M355">
            <v>89.2</v>
          </cell>
          <cell r="N355">
            <v>-26.2</v>
          </cell>
          <cell r="O355">
            <v>272.5</v>
          </cell>
          <cell r="P355">
            <v>-1.7</v>
          </cell>
          <cell r="Q355">
            <v>22.3</v>
          </cell>
          <cell r="R355">
            <v>1</v>
          </cell>
          <cell r="S355">
            <v>0.5</v>
          </cell>
          <cell r="T355">
            <v>-0.77</v>
          </cell>
          <cell r="U355">
            <v>0.75</v>
          </cell>
          <cell r="V355">
            <v>-0.87</v>
          </cell>
          <cell r="W355">
            <v>77.599999999999994</v>
          </cell>
          <cell r="X355">
            <v>-4</v>
          </cell>
          <cell r="Y355">
            <v>86.4</v>
          </cell>
          <cell r="Z355">
            <v>-3.1</v>
          </cell>
          <cell r="AA355">
            <v>74.900000000000006</v>
          </cell>
          <cell r="AB355">
            <v>-22.9</v>
          </cell>
          <cell r="AC355">
            <v>0</v>
          </cell>
          <cell r="AD355">
            <v>-100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94.5</v>
          </cell>
          <cell r="D358">
            <v>-17</v>
          </cell>
          <cell r="E358">
            <v>115.1</v>
          </cell>
          <cell r="F358">
            <v>-17</v>
          </cell>
          <cell r="G358">
            <v>114.7</v>
          </cell>
          <cell r="H358">
            <v>-9.9</v>
          </cell>
          <cell r="I358">
            <v>103.7</v>
          </cell>
          <cell r="J358">
            <v>0.1</v>
          </cell>
          <cell r="K358">
            <v>103</v>
          </cell>
          <cell r="L358">
            <v>5.6</v>
          </cell>
          <cell r="M358">
            <v>116</v>
          </cell>
          <cell r="N358">
            <v>-45.7</v>
          </cell>
          <cell r="O358">
            <v>210.2</v>
          </cell>
          <cell r="P358">
            <v>0</v>
          </cell>
          <cell r="Q358">
            <v>2</v>
          </cell>
          <cell r="R358">
            <v>-8.6</v>
          </cell>
          <cell r="S358">
            <v>0.83</v>
          </cell>
          <cell r="T358">
            <v>0.66</v>
          </cell>
          <cell r="U358">
            <v>1.66</v>
          </cell>
          <cell r="V358">
            <v>1.66</v>
          </cell>
          <cell r="W358">
            <v>87.7</v>
          </cell>
          <cell r="X358">
            <v>-19.899999999999999</v>
          </cell>
          <cell r="Y358">
            <v>106.8</v>
          </cell>
          <cell r="Z358">
            <v>-19.899999999999999</v>
          </cell>
          <cell r="AA358">
            <v>119.9</v>
          </cell>
          <cell r="AB358">
            <v>-54.6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72.400000000000006</v>
          </cell>
          <cell r="D359">
            <v>-1.5</v>
          </cell>
          <cell r="E359">
            <v>82.8</v>
          </cell>
          <cell r="F359">
            <v>-1.5</v>
          </cell>
          <cell r="G359">
            <v>82.2</v>
          </cell>
          <cell r="H359">
            <v>1.1000000000000001</v>
          </cell>
          <cell r="I359">
            <v>96.4</v>
          </cell>
          <cell r="J359">
            <v>-2.4</v>
          </cell>
          <cell r="K359">
            <v>97.5</v>
          </cell>
          <cell r="L359">
            <v>0</v>
          </cell>
          <cell r="M359">
            <v>85.7</v>
          </cell>
          <cell r="N359">
            <v>-23.2</v>
          </cell>
          <cell r="O359">
            <v>72.900000000000006</v>
          </cell>
          <cell r="P359">
            <v>-3.8</v>
          </cell>
          <cell r="Q359">
            <v>5.9</v>
          </cell>
          <cell r="R359">
            <v>1.3</v>
          </cell>
          <cell r="S359">
            <v>0.42</v>
          </cell>
          <cell r="T359">
            <v>-7.0000000000000007E-2</v>
          </cell>
          <cell r="U359">
            <v>0.93</v>
          </cell>
          <cell r="V359">
            <v>0.23</v>
          </cell>
          <cell r="W359">
            <v>67.2</v>
          </cell>
          <cell r="X359">
            <v>-5</v>
          </cell>
          <cell r="Y359">
            <v>76.8</v>
          </cell>
          <cell r="Z359">
            <v>-5.0999999999999996</v>
          </cell>
          <cell r="AA359">
            <v>87.8</v>
          </cell>
          <cell r="AB359">
            <v>-18.5</v>
          </cell>
          <cell r="AC359">
            <v>0.2</v>
          </cell>
          <cell r="AD359">
            <v>250</v>
          </cell>
        </row>
        <row r="360">
          <cell r="B360" t="str">
            <v>電気機械器具</v>
          </cell>
          <cell r="C360">
            <v>146.19999999999999</v>
          </cell>
          <cell r="D360">
            <v>8.3000000000000007</v>
          </cell>
          <cell r="E360">
            <v>161.30000000000001</v>
          </cell>
          <cell r="F360">
            <v>8.3000000000000007</v>
          </cell>
          <cell r="G360">
            <v>159.19999999999999</v>
          </cell>
          <cell r="H360">
            <v>10.6</v>
          </cell>
          <cell r="I360">
            <v>115.9</v>
          </cell>
          <cell r="J360">
            <v>6.5</v>
          </cell>
          <cell r="K360">
            <v>114.4</v>
          </cell>
          <cell r="L360">
            <v>12.2</v>
          </cell>
          <cell r="M360">
            <v>150.9</v>
          </cell>
          <cell r="N360">
            <v>-44.5</v>
          </cell>
          <cell r="O360">
            <v>91.4</v>
          </cell>
          <cell r="P360">
            <v>21.7</v>
          </cell>
          <cell r="Q360">
            <v>3.2</v>
          </cell>
          <cell r="R360">
            <v>-1.1000000000000001</v>
          </cell>
          <cell r="S360">
            <v>0.31</v>
          </cell>
          <cell r="T360">
            <v>-1.05</v>
          </cell>
          <cell r="U360">
            <v>1.4</v>
          </cell>
          <cell r="V360">
            <v>1.01</v>
          </cell>
          <cell r="W360">
            <v>135.6</v>
          </cell>
          <cell r="X360">
            <v>4.4000000000000004</v>
          </cell>
          <cell r="Y360">
            <v>149.6</v>
          </cell>
          <cell r="Z360">
            <v>4.3</v>
          </cell>
          <cell r="AA360">
            <v>239.6</v>
          </cell>
          <cell r="AB360">
            <v>-28.9</v>
          </cell>
          <cell r="AC360">
            <v>0</v>
          </cell>
          <cell r="AD360">
            <v>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100.8</v>
          </cell>
          <cell r="D362">
            <v>15.1</v>
          </cell>
          <cell r="E362">
            <v>129.9</v>
          </cell>
          <cell r="F362">
            <v>15</v>
          </cell>
          <cell r="G362">
            <v>117.6</v>
          </cell>
          <cell r="H362">
            <v>3.2</v>
          </cell>
          <cell r="I362">
            <v>124.9</v>
          </cell>
          <cell r="J362">
            <v>18.2</v>
          </cell>
          <cell r="K362">
            <v>115.1</v>
          </cell>
          <cell r="L362">
            <v>7.2</v>
          </cell>
          <cell r="M362">
            <v>249.5</v>
          </cell>
          <cell r="N362">
            <v>202.1</v>
          </cell>
          <cell r="O362">
            <v>77.3</v>
          </cell>
          <cell r="P362">
            <v>5.9</v>
          </cell>
          <cell r="Q362">
            <v>2.8</v>
          </cell>
          <cell r="R362">
            <v>1.4</v>
          </cell>
          <cell r="S362">
            <v>1.24</v>
          </cell>
          <cell r="T362">
            <v>-0.09</v>
          </cell>
          <cell r="U362">
            <v>0.79</v>
          </cell>
          <cell r="V362">
            <v>-1.6</v>
          </cell>
          <cell r="W362">
            <v>93.5</v>
          </cell>
          <cell r="X362">
            <v>10.9</v>
          </cell>
          <cell r="Y362">
            <v>120.5</v>
          </cell>
          <cell r="Z362">
            <v>10.8</v>
          </cell>
          <cell r="AA362">
            <v>321.89999999999998</v>
          </cell>
          <cell r="AB362">
            <v>229.1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117.3</v>
          </cell>
          <cell r="D363">
            <v>12.1</v>
          </cell>
          <cell r="E363">
            <v>136.19999999999999</v>
          </cell>
          <cell r="F363">
            <v>12</v>
          </cell>
          <cell r="G363">
            <v>127.6</v>
          </cell>
          <cell r="H363">
            <v>10.6</v>
          </cell>
          <cell r="I363">
            <v>114.1</v>
          </cell>
          <cell r="J363">
            <v>7.1</v>
          </cell>
          <cell r="K363">
            <v>103.2</v>
          </cell>
          <cell r="L363">
            <v>5.6</v>
          </cell>
          <cell r="M363">
            <v>263.10000000000002</v>
          </cell>
          <cell r="N363">
            <v>15.3</v>
          </cell>
          <cell r="O363">
            <v>77.2</v>
          </cell>
          <cell r="P363">
            <v>-0.6</v>
          </cell>
          <cell r="Q363">
            <v>5.2</v>
          </cell>
          <cell r="R363">
            <v>-8.6999999999999993</v>
          </cell>
          <cell r="S363">
            <v>0.4</v>
          </cell>
          <cell r="T363">
            <v>-0.6</v>
          </cell>
          <cell r="U363">
            <v>0.8</v>
          </cell>
          <cell r="V363">
            <v>0.2</v>
          </cell>
          <cell r="W363">
            <v>108.8</v>
          </cell>
          <cell r="X363">
            <v>8</v>
          </cell>
          <cell r="Y363">
            <v>126.3</v>
          </cell>
          <cell r="Z363">
            <v>7.9</v>
          </cell>
          <cell r="AA363">
            <v>257.89999999999998</v>
          </cell>
          <cell r="AB363">
            <v>23.4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102.7</v>
          </cell>
          <cell r="D364">
            <v>6.8</v>
          </cell>
          <cell r="E364">
            <v>117.7</v>
          </cell>
          <cell r="F364">
            <v>6.7</v>
          </cell>
          <cell r="G364">
            <v>106.8</v>
          </cell>
          <cell r="H364">
            <v>-0.3</v>
          </cell>
          <cell r="I364">
            <v>116.3</v>
          </cell>
          <cell r="J364">
            <v>2.5</v>
          </cell>
          <cell r="K364">
            <v>107.4</v>
          </cell>
          <cell r="L364">
            <v>-2</v>
          </cell>
          <cell r="M364">
            <v>284.8</v>
          </cell>
          <cell r="N364">
            <v>53</v>
          </cell>
          <cell r="O364">
            <v>108.8</v>
          </cell>
          <cell r="P364">
            <v>-0.7</v>
          </cell>
          <cell r="Q364">
            <v>6.8</v>
          </cell>
          <cell r="R364">
            <v>-5.3</v>
          </cell>
          <cell r="S364">
            <v>0.56999999999999995</v>
          </cell>
          <cell r="T364">
            <v>0.37</v>
          </cell>
          <cell r="U364">
            <v>1.47</v>
          </cell>
          <cell r="V364">
            <v>-0.93</v>
          </cell>
          <cell r="W364">
            <v>95.3</v>
          </cell>
          <cell r="X364">
            <v>2.9</v>
          </cell>
          <cell r="Y364">
            <v>109.2</v>
          </cell>
          <cell r="Z364">
            <v>2.8</v>
          </cell>
          <cell r="AA364">
            <v>315.39999999999998</v>
          </cell>
          <cell r="AB364">
            <v>86.8</v>
          </cell>
          <cell r="AC364">
            <v>0</v>
          </cell>
          <cell r="AD364">
            <v>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103.9</v>
          </cell>
          <cell r="D367">
            <v>-0.6</v>
          </cell>
          <cell r="E367">
            <v>118</v>
          </cell>
          <cell r="F367">
            <v>-0.6</v>
          </cell>
          <cell r="G367">
            <v>114.9</v>
          </cell>
          <cell r="H367">
            <v>-1.4</v>
          </cell>
          <cell r="I367">
            <v>105.8</v>
          </cell>
          <cell r="J367">
            <v>-0.8</v>
          </cell>
          <cell r="K367">
            <v>103</v>
          </cell>
          <cell r="L367">
            <v>-2.4</v>
          </cell>
          <cell r="M367">
            <v>161.30000000000001</v>
          </cell>
          <cell r="N367">
            <v>23.4</v>
          </cell>
          <cell r="O367">
            <v>90.5</v>
          </cell>
          <cell r="P367">
            <v>7.6</v>
          </cell>
          <cell r="Q367">
            <v>9.1</v>
          </cell>
          <cell r="R367">
            <v>0</v>
          </cell>
          <cell r="S367">
            <v>1.96</v>
          </cell>
          <cell r="T367">
            <v>1.57</v>
          </cell>
          <cell r="U367">
            <v>0.62</v>
          </cell>
          <cell r="V367">
            <v>-0.8</v>
          </cell>
          <cell r="W367">
            <v>96.4</v>
          </cell>
          <cell r="X367">
            <v>-4.2</v>
          </cell>
          <cell r="Y367">
            <v>109.5</v>
          </cell>
          <cell r="Z367">
            <v>-4.0999999999999996</v>
          </cell>
          <cell r="AA367">
            <v>213</v>
          </cell>
          <cell r="AB367">
            <v>15.4</v>
          </cell>
          <cell r="AC367">
            <v>8.1999999999999993</v>
          </cell>
          <cell r="AD367">
            <v>-1.9</v>
          </cell>
        </row>
        <row r="368">
          <cell r="B368" t="str">
            <v>小売業</v>
          </cell>
          <cell r="C368">
            <v>88.9</v>
          </cell>
          <cell r="D368">
            <v>-1.9</v>
          </cell>
          <cell r="E368">
            <v>96.9</v>
          </cell>
          <cell r="F368">
            <v>-1.4</v>
          </cell>
          <cell r="G368">
            <v>96.7</v>
          </cell>
          <cell r="H368">
            <v>-2</v>
          </cell>
          <cell r="I368">
            <v>89.9</v>
          </cell>
          <cell r="J368">
            <v>-2.8</v>
          </cell>
          <cell r="K368">
            <v>89.5</v>
          </cell>
          <cell r="L368">
            <v>-2.7</v>
          </cell>
          <cell r="M368">
            <v>98.5</v>
          </cell>
          <cell r="N368">
            <v>-3</v>
          </cell>
          <cell r="O368">
            <v>112.4</v>
          </cell>
          <cell r="P368">
            <v>6.7</v>
          </cell>
          <cell r="Q368">
            <v>61.7</v>
          </cell>
          <cell r="R368">
            <v>5.3</v>
          </cell>
          <cell r="S368">
            <v>3.03</v>
          </cell>
          <cell r="T368">
            <v>0.67</v>
          </cell>
          <cell r="U368">
            <v>2.17</v>
          </cell>
          <cell r="V368">
            <v>1.1499999999999999</v>
          </cell>
          <cell r="W368">
            <v>82.5</v>
          </cell>
          <cell r="X368">
            <v>-5.4</v>
          </cell>
          <cell r="Y368">
            <v>89.9</v>
          </cell>
          <cell r="Z368">
            <v>-5</v>
          </cell>
          <cell r="AA368">
            <v>100</v>
          </cell>
          <cell r="AB368">
            <v>8.9</v>
          </cell>
          <cell r="AC368">
            <v>2.6</v>
          </cell>
          <cell r="AD368">
            <v>-64.5</v>
          </cell>
        </row>
        <row r="369">
          <cell r="B369" t="str">
            <v>宿泊業</v>
          </cell>
          <cell r="C369">
            <v>90.2</v>
          </cell>
          <cell r="D369">
            <v>-12.9</v>
          </cell>
          <cell r="E369">
            <v>95.9</v>
          </cell>
          <cell r="F369">
            <v>-13</v>
          </cell>
          <cell r="G369">
            <v>94.9</v>
          </cell>
          <cell r="H369">
            <v>-15</v>
          </cell>
          <cell r="I369">
            <v>102.9</v>
          </cell>
          <cell r="J369">
            <v>-0.8</v>
          </cell>
          <cell r="K369">
            <v>99.4</v>
          </cell>
          <cell r="L369">
            <v>-2.7</v>
          </cell>
          <cell r="M369">
            <v>200</v>
          </cell>
          <cell r="N369">
            <v>36.5</v>
          </cell>
          <cell r="O369">
            <v>97</v>
          </cell>
          <cell r="P369">
            <v>31.4</v>
          </cell>
          <cell r="Q369">
            <v>55.7</v>
          </cell>
          <cell r="R369">
            <v>7.6</v>
          </cell>
          <cell r="S369">
            <v>3.11</v>
          </cell>
          <cell r="T369">
            <v>1.51</v>
          </cell>
          <cell r="U369">
            <v>2.57</v>
          </cell>
          <cell r="V369">
            <v>2.2400000000000002</v>
          </cell>
          <cell r="W369">
            <v>83.7</v>
          </cell>
          <cell r="X369">
            <v>-16</v>
          </cell>
          <cell r="Y369">
            <v>89</v>
          </cell>
          <cell r="Z369">
            <v>-16.100000000000001</v>
          </cell>
          <cell r="AA369">
            <v>121</v>
          </cell>
          <cell r="AB369">
            <v>64.400000000000006</v>
          </cell>
          <cell r="AC369">
            <v>0.2</v>
          </cell>
          <cell r="AD369">
            <v>0</v>
          </cell>
        </row>
        <row r="370">
          <cell r="B370" t="str">
            <v>Ｍ一括分</v>
          </cell>
          <cell r="C370">
            <v>89.4</v>
          </cell>
          <cell r="D370">
            <v>-24</v>
          </cell>
          <cell r="E370">
            <v>91.2</v>
          </cell>
          <cell r="F370">
            <v>-24</v>
          </cell>
          <cell r="G370">
            <v>89.9</v>
          </cell>
          <cell r="H370">
            <v>-27.3</v>
          </cell>
          <cell r="I370">
            <v>90.8</v>
          </cell>
          <cell r="J370">
            <v>-25.8</v>
          </cell>
          <cell r="K370">
            <v>91.4</v>
          </cell>
          <cell r="L370">
            <v>-26.3</v>
          </cell>
          <cell r="M370">
            <v>77.400000000000006</v>
          </cell>
          <cell r="N370">
            <v>-4</v>
          </cell>
          <cell r="O370">
            <v>129.9</v>
          </cell>
          <cell r="P370">
            <v>21.3</v>
          </cell>
          <cell r="Q370">
            <v>88.4</v>
          </cell>
          <cell r="R370">
            <v>8.4</v>
          </cell>
          <cell r="S370">
            <v>6.5</v>
          </cell>
          <cell r="T370">
            <v>0</v>
          </cell>
          <cell r="U370">
            <v>2.29</v>
          </cell>
          <cell r="V370">
            <v>-1.05</v>
          </cell>
          <cell r="W370">
            <v>82.9</v>
          </cell>
          <cell r="X370">
            <v>-26.8</v>
          </cell>
          <cell r="Y370">
            <v>84.6</v>
          </cell>
          <cell r="Z370">
            <v>-26.8</v>
          </cell>
          <cell r="AA370">
            <v>121.4</v>
          </cell>
          <cell r="AB370">
            <v>226.7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77.900000000000006</v>
          </cell>
          <cell r="D371">
            <v>5.6</v>
          </cell>
          <cell r="E371">
            <v>93.4</v>
          </cell>
          <cell r="F371">
            <v>5.5</v>
          </cell>
          <cell r="G371">
            <v>91.4</v>
          </cell>
          <cell r="H371">
            <v>7</v>
          </cell>
          <cell r="I371">
            <v>97.1</v>
          </cell>
          <cell r="J371">
            <v>5.7</v>
          </cell>
          <cell r="K371">
            <v>97</v>
          </cell>
          <cell r="L371">
            <v>5.5</v>
          </cell>
          <cell r="M371">
            <v>100</v>
          </cell>
          <cell r="N371">
            <v>9.3000000000000007</v>
          </cell>
          <cell r="O371">
            <v>100.8</v>
          </cell>
          <cell r="P371">
            <v>0.2</v>
          </cell>
          <cell r="Q371">
            <v>23.3</v>
          </cell>
          <cell r="R371">
            <v>-3.8</v>
          </cell>
          <cell r="S371">
            <v>1.17</v>
          </cell>
          <cell r="T371">
            <v>0.4</v>
          </cell>
          <cell r="U371">
            <v>1.19</v>
          </cell>
          <cell r="V371">
            <v>0.28999999999999998</v>
          </cell>
          <cell r="W371">
            <v>72.3</v>
          </cell>
          <cell r="X371">
            <v>1.8</v>
          </cell>
          <cell r="Y371">
            <v>86.6</v>
          </cell>
          <cell r="Z371">
            <v>1.6</v>
          </cell>
          <cell r="AA371">
            <v>154</v>
          </cell>
          <cell r="AB371">
            <v>-16.3</v>
          </cell>
          <cell r="AC371">
            <v>0.1</v>
          </cell>
          <cell r="AD371">
            <v>0</v>
          </cell>
        </row>
        <row r="372">
          <cell r="B372" t="str">
            <v>Ｐ一括分</v>
          </cell>
          <cell r="C372">
            <v>96.7</v>
          </cell>
          <cell r="D372">
            <v>-3.7</v>
          </cell>
          <cell r="E372">
            <v>114</v>
          </cell>
          <cell r="F372">
            <v>-4.5999999999999996</v>
          </cell>
          <cell r="G372">
            <v>114.9</v>
          </cell>
          <cell r="H372">
            <v>-3.6</v>
          </cell>
          <cell r="I372">
            <v>102</v>
          </cell>
          <cell r="J372">
            <v>-1.1000000000000001</v>
          </cell>
          <cell r="K372">
            <v>102.1</v>
          </cell>
          <cell r="L372">
            <v>-1.3</v>
          </cell>
          <cell r="M372">
            <v>97.2</v>
          </cell>
          <cell r="N372">
            <v>6</v>
          </cell>
          <cell r="O372">
            <v>101.4</v>
          </cell>
          <cell r="P372">
            <v>-0.3</v>
          </cell>
          <cell r="Q372">
            <v>23.3</v>
          </cell>
          <cell r="R372">
            <v>1.3</v>
          </cell>
          <cell r="S372">
            <v>0.9</v>
          </cell>
          <cell r="T372">
            <v>-0.61</v>
          </cell>
          <cell r="U372">
            <v>1.56</v>
          </cell>
          <cell r="V372">
            <v>0.56000000000000005</v>
          </cell>
          <cell r="W372">
            <v>89.7</v>
          </cell>
          <cell r="X372">
            <v>-7.1</v>
          </cell>
          <cell r="Y372">
            <v>105.8</v>
          </cell>
          <cell r="Z372">
            <v>-8</v>
          </cell>
          <cell r="AA372">
            <v>87.3</v>
          </cell>
          <cell r="AB372">
            <v>-32.299999999999997</v>
          </cell>
          <cell r="AC372">
            <v>6.5</v>
          </cell>
          <cell r="AD372">
            <v>1447.3</v>
          </cell>
        </row>
        <row r="373">
          <cell r="B373" t="str">
            <v>職業紹介・派遣業</v>
          </cell>
          <cell r="C373">
            <v>107.1</v>
          </cell>
          <cell r="D373">
            <v>8</v>
          </cell>
          <cell r="E373">
            <v>109.5</v>
          </cell>
          <cell r="F373">
            <v>8.3000000000000007</v>
          </cell>
          <cell r="G373">
            <v>109.1</v>
          </cell>
          <cell r="H373">
            <v>5.7</v>
          </cell>
          <cell r="I373">
            <v>111</v>
          </cell>
          <cell r="J373">
            <v>10.1</v>
          </cell>
          <cell r="K373">
            <v>110.8</v>
          </cell>
          <cell r="L373">
            <v>8.8000000000000007</v>
          </cell>
          <cell r="M373">
            <v>115.1</v>
          </cell>
          <cell r="N373">
            <v>40</v>
          </cell>
          <cell r="O373">
            <v>113.5</v>
          </cell>
          <cell r="P373">
            <v>-12.4</v>
          </cell>
          <cell r="Q373">
            <v>18.3</v>
          </cell>
          <cell r="R373">
            <v>-5.7</v>
          </cell>
          <cell r="S373">
            <v>8.3699999999999992</v>
          </cell>
          <cell r="T373">
            <v>-1.06</v>
          </cell>
          <cell r="U373">
            <v>7.96</v>
          </cell>
          <cell r="V373">
            <v>-2.76</v>
          </cell>
          <cell r="W373">
            <v>99.4</v>
          </cell>
          <cell r="X373">
            <v>4.0999999999999996</v>
          </cell>
          <cell r="Y373">
            <v>101.6</v>
          </cell>
          <cell r="Z373">
            <v>4.4000000000000004</v>
          </cell>
          <cell r="AA373">
            <v>113.5</v>
          </cell>
          <cell r="AB373">
            <v>48.9</v>
          </cell>
          <cell r="AC373">
            <v>8.5</v>
          </cell>
          <cell r="AD373">
            <v>-61.7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84.4</v>
          </cell>
          <cell r="D375">
            <v>9.3000000000000007</v>
          </cell>
          <cell r="E375">
            <v>97.2</v>
          </cell>
          <cell r="F375">
            <v>9.3000000000000007</v>
          </cell>
          <cell r="G375">
            <v>99.5</v>
          </cell>
          <cell r="H375">
            <v>10.199999999999999</v>
          </cell>
          <cell r="I375">
            <v>98.6</v>
          </cell>
          <cell r="J375">
            <v>0</v>
          </cell>
          <cell r="K375">
            <v>99</v>
          </cell>
          <cell r="L375">
            <v>-0.6</v>
          </cell>
          <cell r="M375">
            <v>91.8</v>
          </cell>
          <cell r="N375">
            <v>8.6</v>
          </cell>
          <cell r="O375">
            <v>91.6</v>
          </cell>
          <cell r="P375">
            <v>-3.7</v>
          </cell>
          <cell r="Q375">
            <v>26.7</v>
          </cell>
          <cell r="R375">
            <v>2.6</v>
          </cell>
          <cell r="S375">
            <v>1.3</v>
          </cell>
          <cell r="T375">
            <v>-0.03</v>
          </cell>
          <cell r="U375">
            <v>1.86</v>
          </cell>
          <cell r="V375">
            <v>-0.14000000000000001</v>
          </cell>
          <cell r="W375">
            <v>78.3</v>
          </cell>
          <cell r="X375">
            <v>5.4</v>
          </cell>
          <cell r="Y375">
            <v>90.2</v>
          </cell>
          <cell r="Z375">
            <v>5.4</v>
          </cell>
          <cell r="AA375">
            <v>70.400000000000006</v>
          </cell>
          <cell r="AB375">
            <v>-3.2</v>
          </cell>
          <cell r="AC375">
            <v>0.7</v>
          </cell>
          <cell r="AD375">
            <v>12</v>
          </cell>
        </row>
        <row r="376">
          <cell r="B376" t="str">
            <v>特掲産業１</v>
          </cell>
          <cell r="C376">
            <v>95.5</v>
          </cell>
          <cell r="D376">
            <v>-9.6</v>
          </cell>
          <cell r="E376">
            <v>100.6</v>
          </cell>
          <cell r="F376">
            <v>-8.5</v>
          </cell>
          <cell r="G376">
            <v>105</v>
          </cell>
          <cell r="H376">
            <v>-4.3</v>
          </cell>
          <cell r="I376">
            <v>122.3</v>
          </cell>
          <cell r="J376">
            <v>-9.6</v>
          </cell>
          <cell r="K376">
            <v>117.3</v>
          </cell>
          <cell r="L376">
            <v>-9.6</v>
          </cell>
          <cell r="M376">
            <v>347.8</v>
          </cell>
          <cell r="N376">
            <v>-11.1</v>
          </cell>
          <cell r="O376">
            <v>79.3</v>
          </cell>
          <cell r="P376">
            <v>-19.399999999999999</v>
          </cell>
          <cell r="Q376">
            <v>32.4</v>
          </cell>
          <cell r="R376">
            <v>-11.6</v>
          </cell>
          <cell r="S376">
            <v>5.22</v>
          </cell>
          <cell r="T376">
            <v>2.84</v>
          </cell>
          <cell r="U376">
            <v>8.65</v>
          </cell>
          <cell r="V376">
            <v>7.81</v>
          </cell>
          <cell r="W376">
            <v>88.6</v>
          </cell>
          <cell r="X376">
            <v>-12.8</v>
          </cell>
          <cell r="Y376">
            <v>93.3</v>
          </cell>
          <cell r="Z376">
            <v>-11.9</v>
          </cell>
          <cell r="AA376">
            <v>35.5</v>
          </cell>
          <cell r="AB376">
            <v>-69.2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90</v>
          </cell>
          <cell r="D377">
            <v>1.2</v>
          </cell>
          <cell r="E377">
            <v>109.9</v>
          </cell>
          <cell r="F377">
            <v>1.3</v>
          </cell>
          <cell r="G377">
            <v>129.69999999999999</v>
          </cell>
          <cell r="H377">
            <v>-2.8</v>
          </cell>
          <cell r="I377">
            <v>91.9</v>
          </cell>
          <cell r="J377">
            <v>2.5</v>
          </cell>
          <cell r="K377">
            <v>96.6</v>
          </cell>
          <cell r="L377">
            <v>-4.9000000000000004</v>
          </cell>
          <cell r="M377">
            <v>58.7</v>
          </cell>
          <cell r="N377">
            <v>878.3</v>
          </cell>
          <cell r="O377">
            <v>84.7</v>
          </cell>
          <cell r="P377">
            <v>-16.5</v>
          </cell>
          <cell r="Q377">
            <v>11.1</v>
          </cell>
          <cell r="R377">
            <v>11.1</v>
          </cell>
          <cell r="S377">
            <v>7.0000000000000007E-2</v>
          </cell>
          <cell r="T377">
            <v>7.0000000000000007E-2</v>
          </cell>
          <cell r="U377">
            <v>2.5299999999999998</v>
          </cell>
          <cell r="V377">
            <v>2.2999999999999998</v>
          </cell>
          <cell r="W377">
            <v>83.5</v>
          </cell>
          <cell r="X377">
            <v>-2.5</v>
          </cell>
          <cell r="Y377">
            <v>101.9</v>
          </cell>
          <cell r="Z377">
            <v>-2.4</v>
          </cell>
          <cell r="AA377">
            <v>27.4</v>
          </cell>
          <cell r="AB377">
            <v>507.1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87.2</v>
          </cell>
          <cell r="D518">
            <v>1.6</v>
          </cell>
          <cell r="E518">
            <v>103.5</v>
          </cell>
          <cell r="F518">
            <v>2</v>
          </cell>
          <cell r="G518">
            <v>103.5</v>
          </cell>
          <cell r="H518">
            <v>3</v>
          </cell>
          <cell r="I518">
            <v>101.2</v>
          </cell>
          <cell r="J518">
            <v>2.2000000000000002</v>
          </cell>
          <cell r="K518">
            <v>100.2</v>
          </cell>
          <cell r="L518">
            <v>2.2000000000000002</v>
          </cell>
          <cell r="M518">
            <v>114.4</v>
          </cell>
          <cell r="N518">
            <v>0.8</v>
          </cell>
          <cell r="O518">
            <v>97.6</v>
          </cell>
          <cell r="P518">
            <v>-0.8</v>
          </cell>
          <cell r="Q518" t="str">
            <v>-</v>
          </cell>
          <cell r="R518" t="str">
            <v>-</v>
          </cell>
          <cell r="S518">
            <v>1.69</v>
          </cell>
          <cell r="T518">
            <v>0.6</v>
          </cell>
          <cell r="U518">
            <v>1.2</v>
          </cell>
          <cell r="V518">
            <v>-0.25</v>
          </cell>
          <cell r="W518">
            <v>80.900000000000006</v>
          </cell>
          <cell r="X518">
            <v>-2.1</v>
          </cell>
          <cell r="Y518">
            <v>96</v>
          </cell>
          <cell r="Z518">
            <v>-1.7</v>
          </cell>
          <cell r="AA518">
            <v>103.6</v>
          </cell>
          <cell r="AB518">
            <v>-10.7</v>
          </cell>
          <cell r="AC518">
            <v>2.4</v>
          </cell>
          <cell r="AD518">
            <v>-39.1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78.099999999999994</v>
          </cell>
          <cell r="D520">
            <v>0</v>
          </cell>
          <cell r="E520">
            <v>94.7</v>
          </cell>
          <cell r="F520">
            <v>0.1</v>
          </cell>
          <cell r="G520">
            <v>96.7</v>
          </cell>
          <cell r="H520">
            <v>4.2</v>
          </cell>
          <cell r="I520">
            <v>103.1</v>
          </cell>
          <cell r="J520">
            <v>1.4</v>
          </cell>
          <cell r="K520">
            <v>103.8</v>
          </cell>
          <cell r="L520">
            <v>4.7</v>
          </cell>
          <cell r="M520">
            <v>89.9</v>
          </cell>
          <cell r="N520">
            <v>-39.4</v>
          </cell>
          <cell r="O520">
            <v>94.9</v>
          </cell>
          <cell r="P520">
            <v>2.2000000000000002</v>
          </cell>
          <cell r="Q520" t="str">
            <v>-</v>
          </cell>
          <cell r="R520" t="str">
            <v>-</v>
          </cell>
          <cell r="S520">
            <v>1.26</v>
          </cell>
          <cell r="T520">
            <v>1.26</v>
          </cell>
          <cell r="U520">
            <v>0.08</v>
          </cell>
          <cell r="V520">
            <v>-0.01</v>
          </cell>
          <cell r="W520">
            <v>72.400000000000006</v>
          </cell>
          <cell r="X520">
            <v>-3.7</v>
          </cell>
          <cell r="Y520">
            <v>87.8</v>
          </cell>
          <cell r="Z520">
            <v>-3.5</v>
          </cell>
          <cell r="AA520">
            <v>59.5</v>
          </cell>
          <cell r="AB520">
            <v>-52.5</v>
          </cell>
          <cell r="AC520">
            <v>0.2</v>
          </cell>
          <cell r="AD520">
            <v>54.7</v>
          </cell>
        </row>
        <row r="521">
          <cell r="B521" t="str">
            <v>製造業</v>
          </cell>
          <cell r="C521">
            <v>91.4</v>
          </cell>
          <cell r="D521">
            <v>-4.5</v>
          </cell>
          <cell r="E521">
            <v>109.8</v>
          </cell>
          <cell r="F521">
            <v>-1.6</v>
          </cell>
          <cell r="G521">
            <v>107.6</v>
          </cell>
          <cell r="H521">
            <v>-2</v>
          </cell>
          <cell r="I521">
            <v>102.8</v>
          </cell>
          <cell r="J521">
            <v>4</v>
          </cell>
          <cell r="K521">
            <v>101.7</v>
          </cell>
          <cell r="L521">
            <v>4</v>
          </cell>
          <cell r="M521">
            <v>117.1</v>
          </cell>
          <cell r="N521">
            <v>4.4000000000000004</v>
          </cell>
          <cell r="O521">
            <v>93.5</v>
          </cell>
          <cell r="P521">
            <v>-0.8</v>
          </cell>
          <cell r="Q521" t="str">
            <v>-</v>
          </cell>
          <cell r="R521" t="str">
            <v>-</v>
          </cell>
          <cell r="S521">
            <v>0.88</v>
          </cell>
          <cell r="T521">
            <v>-0.27</v>
          </cell>
          <cell r="U521">
            <v>1.04</v>
          </cell>
          <cell r="V521">
            <v>-0.2</v>
          </cell>
          <cell r="W521">
            <v>84.8</v>
          </cell>
          <cell r="X521">
            <v>-7.9</v>
          </cell>
          <cell r="Y521">
            <v>101.9</v>
          </cell>
          <cell r="Z521">
            <v>-5.0999999999999996</v>
          </cell>
          <cell r="AA521">
            <v>133.80000000000001</v>
          </cell>
          <cell r="AB521">
            <v>3</v>
          </cell>
          <cell r="AC521">
            <v>0.3</v>
          </cell>
          <cell r="AD521">
            <v>-98</v>
          </cell>
        </row>
        <row r="522">
          <cell r="B522" t="str">
            <v>電気・ガス・熱供給・水道業</v>
          </cell>
          <cell r="C522">
            <v>95.9</v>
          </cell>
          <cell r="D522">
            <v>0.1</v>
          </cell>
          <cell r="E522">
            <v>121.6</v>
          </cell>
          <cell r="F522">
            <v>0.4</v>
          </cell>
          <cell r="G522">
            <v>110.9</v>
          </cell>
          <cell r="H522">
            <v>-3.6</v>
          </cell>
          <cell r="I522">
            <v>105.9</v>
          </cell>
          <cell r="J522">
            <v>11</v>
          </cell>
          <cell r="K522">
            <v>101.7</v>
          </cell>
          <cell r="L522">
            <v>5.6</v>
          </cell>
          <cell r="M522">
            <v>159.6</v>
          </cell>
          <cell r="N522">
            <v>89.1</v>
          </cell>
          <cell r="O522">
            <v>147.5</v>
          </cell>
          <cell r="P522">
            <v>-27.9</v>
          </cell>
          <cell r="Q522" t="str">
            <v>-</v>
          </cell>
          <cell r="R522" t="str">
            <v>-</v>
          </cell>
          <cell r="S522">
            <v>0</v>
          </cell>
          <cell r="T522">
            <v>-0.11</v>
          </cell>
          <cell r="U522">
            <v>0.51</v>
          </cell>
          <cell r="V522">
            <v>0.28999999999999998</v>
          </cell>
          <cell r="W522">
            <v>89</v>
          </cell>
          <cell r="X522">
            <v>-3.5</v>
          </cell>
          <cell r="Y522">
            <v>112.8</v>
          </cell>
          <cell r="Z522">
            <v>-3.3</v>
          </cell>
          <cell r="AA522">
            <v>251.5</v>
          </cell>
          <cell r="AB522">
            <v>28.7</v>
          </cell>
          <cell r="AC522">
            <v>0</v>
          </cell>
          <cell r="AD522">
            <v>-100</v>
          </cell>
        </row>
        <row r="523">
          <cell r="B523" t="str">
            <v>情報通信業</v>
          </cell>
          <cell r="C523">
            <v>108.2</v>
          </cell>
          <cell r="D523">
            <v>-5.2</v>
          </cell>
          <cell r="E523">
            <v>132.4</v>
          </cell>
          <cell r="F523">
            <v>-5</v>
          </cell>
          <cell r="G523">
            <v>129.5</v>
          </cell>
          <cell r="H523">
            <v>-4</v>
          </cell>
          <cell r="I523">
            <v>102.7</v>
          </cell>
          <cell r="J523">
            <v>5.5</v>
          </cell>
          <cell r="K523">
            <v>103.5</v>
          </cell>
          <cell r="L523">
            <v>5.3</v>
          </cell>
          <cell r="M523">
            <v>94.7</v>
          </cell>
          <cell r="N523">
            <v>9.6</v>
          </cell>
          <cell r="O523">
            <v>102.9</v>
          </cell>
          <cell r="P523">
            <v>-5.6</v>
          </cell>
          <cell r="Q523" t="str">
            <v>-</v>
          </cell>
          <cell r="R523" t="str">
            <v>-</v>
          </cell>
          <cell r="S523">
            <v>1.1499999999999999</v>
          </cell>
          <cell r="T523">
            <v>-1.06</v>
          </cell>
          <cell r="U523">
            <v>0.81</v>
          </cell>
          <cell r="V523">
            <v>-0.53</v>
          </cell>
          <cell r="W523">
            <v>100.4</v>
          </cell>
          <cell r="X523">
            <v>-8.6</v>
          </cell>
          <cell r="Y523">
            <v>122.8</v>
          </cell>
          <cell r="Z523">
            <v>-8.5</v>
          </cell>
          <cell r="AA523">
            <v>171.1</v>
          </cell>
          <cell r="AB523">
            <v>-14.3</v>
          </cell>
          <cell r="AC523">
            <v>0.5</v>
          </cell>
          <cell r="AD523">
            <v>-65.900000000000006</v>
          </cell>
        </row>
        <row r="524">
          <cell r="B524" t="str">
            <v>運輸業，郵便業</v>
          </cell>
          <cell r="C524">
            <v>80.7</v>
          </cell>
          <cell r="D524">
            <v>-0.2</v>
          </cell>
          <cell r="E524">
            <v>91.5</v>
          </cell>
          <cell r="F524">
            <v>-0.1</v>
          </cell>
          <cell r="G524">
            <v>94.3</v>
          </cell>
          <cell r="H524">
            <v>1.1000000000000001</v>
          </cell>
          <cell r="I524">
            <v>95.6</v>
          </cell>
          <cell r="J524">
            <v>2</v>
          </cell>
          <cell r="K524">
            <v>101.2</v>
          </cell>
          <cell r="L524">
            <v>3.9</v>
          </cell>
          <cell r="M524">
            <v>74</v>
          </cell>
          <cell r="N524">
            <v>-7</v>
          </cell>
          <cell r="O524">
            <v>110.4</v>
          </cell>
          <cell r="P524">
            <v>-7.3</v>
          </cell>
          <cell r="Q524" t="str">
            <v>-</v>
          </cell>
          <cell r="R524" t="str">
            <v>-</v>
          </cell>
          <cell r="S524">
            <v>0.72</v>
          </cell>
          <cell r="T524">
            <v>-0.09</v>
          </cell>
          <cell r="U524">
            <v>1.36</v>
          </cell>
          <cell r="V524">
            <v>0.64</v>
          </cell>
          <cell r="W524">
            <v>74.900000000000006</v>
          </cell>
          <cell r="X524">
            <v>-3.9</v>
          </cell>
          <cell r="Y524">
            <v>84.9</v>
          </cell>
          <cell r="Z524">
            <v>-3.7</v>
          </cell>
          <cell r="AA524">
            <v>79.7</v>
          </cell>
          <cell r="AB524">
            <v>-5.7</v>
          </cell>
          <cell r="AC524">
            <v>0.4</v>
          </cell>
          <cell r="AD524">
            <v>-70.599999999999994</v>
          </cell>
        </row>
        <row r="525">
          <cell r="B525" t="str">
            <v>卸売業，小売業</v>
          </cell>
          <cell r="C525">
            <v>95.2</v>
          </cell>
          <cell r="D525">
            <v>4.3</v>
          </cell>
          <cell r="E525">
            <v>107.9</v>
          </cell>
          <cell r="F525">
            <v>4.7</v>
          </cell>
          <cell r="G525">
            <v>106.4</v>
          </cell>
          <cell r="H525">
            <v>3.6</v>
          </cell>
          <cell r="I525">
            <v>99.1</v>
          </cell>
          <cell r="J525">
            <v>3.1</v>
          </cell>
          <cell r="K525">
            <v>97.7</v>
          </cell>
          <cell r="L525">
            <v>2.2000000000000002</v>
          </cell>
          <cell r="M525">
            <v>119.1</v>
          </cell>
          <cell r="N525">
            <v>14</v>
          </cell>
          <cell r="O525">
            <v>89.9</v>
          </cell>
          <cell r="P525">
            <v>-0.8</v>
          </cell>
          <cell r="Q525" t="str">
            <v>-</v>
          </cell>
          <cell r="R525" t="str">
            <v>-</v>
          </cell>
          <cell r="S525">
            <v>3.78</v>
          </cell>
          <cell r="T525">
            <v>2.0299999999999998</v>
          </cell>
          <cell r="U525">
            <v>1.1000000000000001</v>
          </cell>
          <cell r="V525">
            <v>7.0000000000000007E-2</v>
          </cell>
          <cell r="W525">
            <v>88.3</v>
          </cell>
          <cell r="X525">
            <v>0.5</v>
          </cell>
          <cell r="Y525">
            <v>100.1</v>
          </cell>
          <cell r="Z525">
            <v>0.9</v>
          </cell>
          <cell r="AA525">
            <v>133.19999999999999</v>
          </cell>
          <cell r="AB525">
            <v>22.9</v>
          </cell>
          <cell r="AC525">
            <v>5.7</v>
          </cell>
          <cell r="AD525">
            <v>-29</v>
          </cell>
        </row>
        <row r="526">
          <cell r="B526" t="str">
            <v>金融業，保険業</v>
          </cell>
          <cell r="C526">
            <v>90</v>
          </cell>
          <cell r="D526">
            <v>0.9</v>
          </cell>
          <cell r="E526">
            <v>110.9</v>
          </cell>
          <cell r="F526">
            <v>0.2</v>
          </cell>
          <cell r="G526">
            <v>112</v>
          </cell>
          <cell r="H526">
            <v>2.4</v>
          </cell>
          <cell r="I526">
            <v>100.6</v>
          </cell>
          <cell r="J526">
            <v>-0.1</v>
          </cell>
          <cell r="K526">
            <v>99.4</v>
          </cell>
          <cell r="L526">
            <v>0.7</v>
          </cell>
          <cell r="M526">
            <v>132.69999999999999</v>
          </cell>
          <cell r="N526">
            <v>-12.1</v>
          </cell>
          <cell r="O526">
            <v>91.5</v>
          </cell>
          <cell r="P526">
            <v>2.7</v>
          </cell>
          <cell r="Q526" t="str">
            <v>-</v>
          </cell>
          <cell r="R526" t="str">
            <v>-</v>
          </cell>
          <cell r="S526">
            <v>2.54</v>
          </cell>
          <cell r="T526">
            <v>1.59</v>
          </cell>
          <cell r="U526">
            <v>0.63</v>
          </cell>
          <cell r="V526">
            <v>-0.34</v>
          </cell>
          <cell r="W526">
            <v>83.5</v>
          </cell>
          <cell r="X526">
            <v>-2.8</v>
          </cell>
          <cell r="Y526">
            <v>102.9</v>
          </cell>
          <cell r="Z526">
            <v>-3.4</v>
          </cell>
          <cell r="AA526">
            <v>85.9</v>
          </cell>
          <cell r="AB526">
            <v>-37.799999999999997</v>
          </cell>
          <cell r="AC526">
            <v>5.9</v>
          </cell>
          <cell r="AD526">
            <v>101.3</v>
          </cell>
        </row>
        <row r="527">
          <cell r="B527" t="str">
            <v>不動産業，物品賃貸業</v>
          </cell>
          <cell r="C527">
            <v>91.7</v>
          </cell>
          <cell r="D527">
            <v>6.9</v>
          </cell>
          <cell r="E527">
            <v>101.1</v>
          </cell>
          <cell r="F527">
            <v>-1.3</v>
          </cell>
          <cell r="G527">
            <v>105.9</v>
          </cell>
          <cell r="H527">
            <v>7</v>
          </cell>
          <cell r="I527">
            <v>104.1</v>
          </cell>
          <cell r="J527">
            <v>17.8</v>
          </cell>
          <cell r="K527">
            <v>107.6</v>
          </cell>
          <cell r="L527">
            <v>24</v>
          </cell>
          <cell r="M527">
            <v>44.4</v>
          </cell>
          <cell r="N527">
            <v>-62</v>
          </cell>
          <cell r="O527">
            <v>87.6</v>
          </cell>
          <cell r="P527">
            <v>12.3</v>
          </cell>
          <cell r="Q527" t="str">
            <v>-</v>
          </cell>
          <cell r="R527" t="str">
            <v>-</v>
          </cell>
          <cell r="S527">
            <v>5.27</v>
          </cell>
          <cell r="T527">
            <v>5.27</v>
          </cell>
          <cell r="U527">
            <v>0.43</v>
          </cell>
          <cell r="V527">
            <v>-16.71</v>
          </cell>
          <cell r="W527">
            <v>85.1</v>
          </cell>
          <cell r="X527">
            <v>3</v>
          </cell>
          <cell r="Y527">
            <v>93.8</v>
          </cell>
          <cell r="Z527">
            <v>-4.9000000000000004</v>
          </cell>
          <cell r="AA527">
            <v>21.7</v>
          </cell>
          <cell r="AB527">
            <v>-86.3</v>
          </cell>
          <cell r="AC527">
            <v>42.7</v>
          </cell>
          <cell r="AD527">
            <v>17982.900000000001</v>
          </cell>
        </row>
        <row r="528">
          <cell r="B528" t="str">
            <v>学術研究，専門・技術サービス業</v>
          </cell>
          <cell r="C528">
            <v>80.7</v>
          </cell>
          <cell r="D528">
            <v>4.7</v>
          </cell>
          <cell r="E528">
            <v>102.3</v>
          </cell>
          <cell r="F528">
            <v>4.3</v>
          </cell>
          <cell r="G528">
            <v>101.7</v>
          </cell>
          <cell r="H528">
            <v>3</v>
          </cell>
          <cell r="I528">
            <v>101.4</v>
          </cell>
          <cell r="J528">
            <v>5.4</v>
          </cell>
          <cell r="K528">
            <v>102</v>
          </cell>
          <cell r="L528">
            <v>3.7</v>
          </cell>
          <cell r="M528">
            <v>92.7</v>
          </cell>
          <cell r="N528">
            <v>48.3</v>
          </cell>
          <cell r="O528">
            <v>114.2</v>
          </cell>
          <cell r="P528">
            <v>15.2</v>
          </cell>
          <cell r="Q528" t="str">
            <v>-</v>
          </cell>
          <cell r="R528" t="str">
            <v>-</v>
          </cell>
          <cell r="S528">
            <v>0.26</v>
          </cell>
          <cell r="T528">
            <v>0.15</v>
          </cell>
          <cell r="U528">
            <v>1.1599999999999999</v>
          </cell>
          <cell r="V528">
            <v>-0.65</v>
          </cell>
          <cell r="W528">
            <v>74.900000000000006</v>
          </cell>
          <cell r="X528">
            <v>0.9</v>
          </cell>
          <cell r="Y528">
            <v>94.9</v>
          </cell>
          <cell r="Z528">
            <v>0.5</v>
          </cell>
          <cell r="AA528">
            <v>116.4</v>
          </cell>
          <cell r="AB528">
            <v>34.200000000000003</v>
          </cell>
          <cell r="AC528">
            <v>1.4</v>
          </cell>
          <cell r="AD528">
            <v>1952.1</v>
          </cell>
        </row>
        <row r="529">
          <cell r="B529" t="str">
            <v>宿泊業，飲食サービス業</v>
          </cell>
          <cell r="C529">
            <v>95.9</v>
          </cell>
          <cell r="D529">
            <v>6.9</v>
          </cell>
          <cell r="E529">
            <v>101.8</v>
          </cell>
          <cell r="F529">
            <v>6.9</v>
          </cell>
          <cell r="G529">
            <v>97.3</v>
          </cell>
          <cell r="H529">
            <v>-2.8</v>
          </cell>
          <cell r="I529">
            <v>110</v>
          </cell>
          <cell r="J529">
            <v>2.8</v>
          </cell>
          <cell r="K529">
            <v>108.9</v>
          </cell>
          <cell r="L529">
            <v>-2.8</v>
          </cell>
          <cell r="M529">
            <v>125</v>
          </cell>
          <cell r="N529">
            <v>237.8</v>
          </cell>
          <cell r="O529">
            <v>98.2</v>
          </cell>
          <cell r="P529">
            <v>-15.2</v>
          </cell>
          <cell r="Q529" t="str">
            <v>-</v>
          </cell>
          <cell r="R529" t="str">
            <v>-</v>
          </cell>
          <cell r="S529">
            <v>1.75</v>
          </cell>
          <cell r="T529">
            <v>1.62</v>
          </cell>
          <cell r="U529">
            <v>1.01</v>
          </cell>
          <cell r="V529">
            <v>-2.4500000000000002</v>
          </cell>
          <cell r="W529">
            <v>89</v>
          </cell>
          <cell r="X529">
            <v>3.1</v>
          </cell>
          <cell r="Y529">
            <v>94.4</v>
          </cell>
          <cell r="Z529">
            <v>3.1</v>
          </cell>
          <cell r="AA529">
            <v>165.5</v>
          </cell>
          <cell r="AB529">
            <v>563.79999999999995</v>
          </cell>
          <cell r="AC529">
            <v>0.3</v>
          </cell>
          <cell r="AD529">
            <v>0</v>
          </cell>
        </row>
        <row r="530">
          <cell r="B530" t="str">
            <v>生活関連サービス業，娯楽業</v>
          </cell>
          <cell r="C530">
            <v>93.1</v>
          </cell>
          <cell r="D530">
            <v>14.1</v>
          </cell>
          <cell r="E530">
            <v>100.5</v>
          </cell>
          <cell r="F530">
            <v>14.5</v>
          </cell>
          <cell r="G530">
            <v>105.2</v>
          </cell>
          <cell r="H530">
            <v>15.2</v>
          </cell>
          <cell r="I530">
            <v>101.1</v>
          </cell>
          <cell r="J530">
            <v>3.6</v>
          </cell>
          <cell r="K530">
            <v>102.5</v>
          </cell>
          <cell r="L530">
            <v>3.3</v>
          </cell>
          <cell r="M530">
            <v>88</v>
          </cell>
          <cell r="N530">
            <v>7.8</v>
          </cell>
          <cell r="O530">
            <v>124.9</v>
          </cell>
          <cell r="P530">
            <v>12.5</v>
          </cell>
          <cell r="Q530" t="str">
            <v>-</v>
          </cell>
          <cell r="R530" t="str">
            <v>-</v>
          </cell>
          <cell r="S530">
            <v>1.35</v>
          </cell>
          <cell r="T530">
            <v>-0.8</v>
          </cell>
          <cell r="U530">
            <v>2.19</v>
          </cell>
          <cell r="V530">
            <v>-2.63</v>
          </cell>
          <cell r="W530">
            <v>86.4</v>
          </cell>
          <cell r="X530">
            <v>10.1</v>
          </cell>
          <cell r="Y530">
            <v>93.2</v>
          </cell>
          <cell r="Z530">
            <v>10.3</v>
          </cell>
          <cell r="AA530">
            <v>42.1</v>
          </cell>
          <cell r="AB530">
            <v>-3.3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83.5</v>
          </cell>
          <cell r="D531">
            <v>7.3</v>
          </cell>
          <cell r="E531">
            <v>103.5</v>
          </cell>
          <cell r="F531">
            <v>7.4</v>
          </cell>
          <cell r="G531">
            <v>105</v>
          </cell>
          <cell r="H531">
            <v>11.6</v>
          </cell>
          <cell r="I531">
            <v>112.1</v>
          </cell>
          <cell r="J531">
            <v>-0.4</v>
          </cell>
          <cell r="K531">
            <v>100</v>
          </cell>
          <cell r="L531">
            <v>-0.1</v>
          </cell>
          <cell r="M531">
            <v>317</v>
          </cell>
          <cell r="N531">
            <v>-1.8</v>
          </cell>
          <cell r="O531">
            <v>109.8</v>
          </cell>
          <cell r="P531">
            <v>-2.1</v>
          </cell>
          <cell r="Q531" t="str">
            <v>-</v>
          </cell>
          <cell r="R531" t="str">
            <v>-</v>
          </cell>
          <cell r="S531">
            <v>2.85</v>
          </cell>
          <cell r="T531">
            <v>2.78</v>
          </cell>
          <cell r="U531">
            <v>1.32</v>
          </cell>
          <cell r="V531">
            <v>-0.09</v>
          </cell>
          <cell r="W531">
            <v>77.5</v>
          </cell>
          <cell r="X531">
            <v>3.5</v>
          </cell>
          <cell r="Y531">
            <v>96</v>
          </cell>
          <cell r="Z531">
            <v>3.4</v>
          </cell>
          <cell r="AA531">
            <v>26.3</v>
          </cell>
          <cell r="AB531">
            <v>-87.4</v>
          </cell>
          <cell r="AC531">
            <v>0</v>
          </cell>
          <cell r="AD531">
            <v>-100</v>
          </cell>
        </row>
        <row r="532">
          <cell r="B532" t="str">
            <v>医療，福祉</v>
          </cell>
          <cell r="C532">
            <v>82.7</v>
          </cell>
          <cell r="D532">
            <v>0.5</v>
          </cell>
          <cell r="E532">
            <v>99.8</v>
          </cell>
          <cell r="F532">
            <v>-0.1</v>
          </cell>
          <cell r="G532">
            <v>99</v>
          </cell>
          <cell r="H532">
            <v>0.8</v>
          </cell>
          <cell r="I532">
            <v>97.6</v>
          </cell>
          <cell r="J532">
            <v>1</v>
          </cell>
          <cell r="K532">
            <v>97.6</v>
          </cell>
          <cell r="L532">
            <v>0.8</v>
          </cell>
          <cell r="M532">
            <v>98</v>
          </cell>
          <cell r="N532">
            <v>8.6</v>
          </cell>
          <cell r="O532">
            <v>97.6</v>
          </cell>
          <cell r="P532">
            <v>1.3</v>
          </cell>
          <cell r="Q532" t="str">
            <v>-</v>
          </cell>
          <cell r="R532" t="str">
            <v>-</v>
          </cell>
          <cell r="S532">
            <v>0.88</v>
          </cell>
          <cell r="T532">
            <v>-0.3</v>
          </cell>
          <cell r="U532">
            <v>1.43</v>
          </cell>
          <cell r="V532">
            <v>0.39</v>
          </cell>
          <cell r="W532">
            <v>76.7</v>
          </cell>
          <cell r="X532">
            <v>-3.2</v>
          </cell>
          <cell r="Y532">
            <v>92.6</v>
          </cell>
          <cell r="Z532">
            <v>-3.7</v>
          </cell>
          <cell r="AA532">
            <v>121.3</v>
          </cell>
          <cell r="AB532">
            <v>-17.8</v>
          </cell>
          <cell r="AC532">
            <v>2.7</v>
          </cell>
          <cell r="AD532">
            <v>1440.4</v>
          </cell>
        </row>
        <row r="533">
          <cell r="B533" t="str">
            <v>複合サービス事業</v>
          </cell>
          <cell r="C533">
            <v>83</v>
          </cell>
          <cell r="D533">
            <v>0.1</v>
          </cell>
          <cell r="E533">
            <v>97.6</v>
          </cell>
          <cell r="F533">
            <v>-1.8</v>
          </cell>
          <cell r="G533">
            <v>100.7</v>
          </cell>
          <cell r="H533">
            <v>-0.9</v>
          </cell>
          <cell r="I533">
            <v>97.5</v>
          </cell>
          <cell r="J533">
            <v>-0.2</v>
          </cell>
          <cell r="K533">
            <v>100.5</v>
          </cell>
          <cell r="L533">
            <v>1.7</v>
          </cell>
          <cell r="M533">
            <v>44.8</v>
          </cell>
          <cell r="N533">
            <v>-42.7</v>
          </cell>
          <cell r="O533">
            <v>100.4</v>
          </cell>
          <cell r="P533">
            <v>10.8</v>
          </cell>
          <cell r="Q533" t="str">
            <v>-</v>
          </cell>
          <cell r="R533" t="str">
            <v>-</v>
          </cell>
          <cell r="S533">
            <v>1.83</v>
          </cell>
          <cell r="T533">
            <v>1.21</v>
          </cell>
          <cell r="U533">
            <v>0.9</v>
          </cell>
          <cell r="V533">
            <v>0.2</v>
          </cell>
          <cell r="W533">
            <v>77</v>
          </cell>
          <cell r="X533">
            <v>-3.5</v>
          </cell>
          <cell r="Y533">
            <v>90.5</v>
          </cell>
          <cell r="Z533">
            <v>-5.4</v>
          </cell>
          <cell r="AA533">
            <v>45</v>
          </cell>
          <cell r="AB533">
            <v>-26.9</v>
          </cell>
          <cell r="AC533">
            <v>15.1</v>
          </cell>
          <cell r="AD533">
            <v>154.6</v>
          </cell>
        </row>
        <row r="534">
          <cell r="B534" t="str">
            <v>サービス業（他に分類されないもの）</v>
          </cell>
          <cell r="C534">
            <v>85.7</v>
          </cell>
          <cell r="D534">
            <v>11.4</v>
          </cell>
          <cell r="E534">
            <v>98.9</v>
          </cell>
          <cell r="F534">
            <v>11.6</v>
          </cell>
          <cell r="G534">
            <v>101.1</v>
          </cell>
          <cell r="H534">
            <v>11.8</v>
          </cell>
          <cell r="I534">
            <v>101.5</v>
          </cell>
          <cell r="J534">
            <v>2.6</v>
          </cell>
          <cell r="K534">
            <v>101.9</v>
          </cell>
          <cell r="L534">
            <v>1.8</v>
          </cell>
          <cell r="M534">
            <v>96.6</v>
          </cell>
          <cell r="N534">
            <v>17.899999999999999</v>
          </cell>
          <cell r="O534">
            <v>92.4</v>
          </cell>
          <cell r="P534">
            <v>-6.8</v>
          </cell>
          <cell r="Q534" t="str">
            <v>-</v>
          </cell>
          <cell r="R534" t="str">
            <v>-</v>
          </cell>
          <cell r="S534">
            <v>2.2799999999999998</v>
          </cell>
          <cell r="T534">
            <v>-0.1</v>
          </cell>
          <cell r="U534">
            <v>2.12</v>
          </cell>
          <cell r="V534">
            <v>-1.24</v>
          </cell>
          <cell r="W534">
            <v>79.5</v>
          </cell>
          <cell r="X534">
            <v>7.4</v>
          </cell>
          <cell r="Y534">
            <v>91.7</v>
          </cell>
          <cell r="Z534">
            <v>7.5</v>
          </cell>
          <cell r="AA534">
            <v>75.900000000000006</v>
          </cell>
          <cell r="AB534">
            <v>7.9</v>
          </cell>
          <cell r="AC534">
            <v>0.6</v>
          </cell>
          <cell r="AD534">
            <v>-36.9</v>
          </cell>
        </row>
        <row r="535">
          <cell r="B535" t="str">
            <v>食料品・たばこ</v>
          </cell>
          <cell r="C535">
            <v>82</v>
          </cell>
          <cell r="D535">
            <v>-10.3</v>
          </cell>
          <cell r="E535">
            <v>99.6</v>
          </cell>
          <cell r="F535">
            <v>-10.4</v>
          </cell>
          <cell r="G535">
            <v>98.9</v>
          </cell>
          <cell r="H535">
            <v>-10.9</v>
          </cell>
          <cell r="I535">
            <v>98.2</v>
          </cell>
          <cell r="J535">
            <v>6.5</v>
          </cell>
          <cell r="K535">
            <v>98.7</v>
          </cell>
          <cell r="L535">
            <v>7</v>
          </cell>
          <cell r="M535">
            <v>92.3</v>
          </cell>
          <cell r="N535">
            <v>0</v>
          </cell>
          <cell r="O535">
            <v>97.4</v>
          </cell>
          <cell r="P535">
            <v>-1.9</v>
          </cell>
          <cell r="Q535" t="str">
            <v>-</v>
          </cell>
          <cell r="R535" t="str">
            <v>-</v>
          </cell>
          <cell r="S535">
            <v>0.99</v>
          </cell>
          <cell r="T535">
            <v>-0.36</v>
          </cell>
          <cell r="U535">
            <v>1.28</v>
          </cell>
          <cell r="V535">
            <v>0.02</v>
          </cell>
          <cell r="W535">
            <v>76.099999999999994</v>
          </cell>
          <cell r="X535">
            <v>-13.5</v>
          </cell>
          <cell r="Y535">
            <v>92.4</v>
          </cell>
          <cell r="Z535">
            <v>-13.6</v>
          </cell>
          <cell r="AA535">
            <v>108.6</v>
          </cell>
          <cell r="AB535">
            <v>-3.1</v>
          </cell>
          <cell r="AC535">
            <v>0.4</v>
          </cell>
          <cell r="AD535">
            <v>0</v>
          </cell>
        </row>
        <row r="536">
          <cell r="B536" t="str">
            <v>繊維工業</v>
          </cell>
          <cell r="C536">
            <v>120.1</v>
          </cell>
          <cell r="D536">
            <v>4.9000000000000004</v>
          </cell>
          <cell r="E536">
            <v>135</v>
          </cell>
          <cell r="F536">
            <v>4.5999999999999996</v>
          </cell>
          <cell r="G536">
            <v>125.8</v>
          </cell>
          <cell r="H536">
            <v>2.2999999999999998</v>
          </cell>
          <cell r="I536">
            <v>96.1</v>
          </cell>
          <cell r="J536">
            <v>7.6</v>
          </cell>
          <cell r="K536">
            <v>93.6</v>
          </cell>
          <cell r="L536">
            <v>7.3</v>
          </cell>
          <cell r="M536">
            <v>144.69999999999999</v>
          </cell>
          <cell r="N536">
            <v>11.8</v>
          </cell>
          <cell r="O536">
            <v>90.5</v>
          </cell>
          <cell r="P536">
            <v>5</v>
          </cell>
          <cell r="Q536" t="str">
            <v>-</v>
          </cell>
          <cell r="R536" t="str">
            <v>-</v>
          </cell>
          <cell r="S536">
            <v>1.0900000000000001</v>
          </cell>
          <cell r="T536">
            <v>-0.19</v>
          </cell>
          <cell r="U536">
            <v>1.1200000000000001</v>
          </cell>
          <cell r="V536">
            <v>0.25</v>
          </cell>
          <cell r="W536">
            <v>111.4</v>
          </cell>
          <cell r="X536">
            <v>1.1000000000000001</v>
          </cell>
          <cell r="Y536">
            <v>125.2</v>
          </cell>
          <cell r="Z536">
            <v>0.7</v>
          </cell>
          <cell r="AA536">
            <v>316.8</v>
          </cell>
          <cell r="AB536">
            <v>26.6</v>
          </cell>
          <cell r="AC536">
            <v>2.4</v>
          </cell>
          <cell r="AD536">
            <v>0</v>
          </cell>
        </row>
        <row r="537">
          <cell r="B537" t="str">
            <v>木材・木製品</v>
          </cell>
          <cell r="C537">
            <v>98.5</v>
          </cell>
          <cell r="D537">
            <v>2.2999999999999998</v>
          </cell>
          <cell r="E537">
            <v>115.2</v>
          </cell>
          <cell r="F537">
            <v>7.9</v>
          </cell>
          <cell r="G537">
            <v>120.4</v>
          </cell>
          <cell r="H537">
            <v>8.1999999999999993</v>
          </cell>
          <cell r="I537">
            <v>94.6</v>
          </cell>
          <cell r="J537">
            <v>-7</v>
          </cell>
          <cell r="K537">
            <v>96.7</v>
          </cell>
          <cell r="L537">
            <v>-6.8</v>
          </cell>
          <cell r="M537">
            <v>72.900000000000006</v>
          </cell>
          <cell r="N537">
            <v>-9.6</v>
          </cell>
          <cell r="O537">
            <v>83.2</v>
          </cell>
          <cell r="P537">
            <v>-13</v>
          </cell>
          <cell r="Q537" t="str">
            <v>-</v>
          </cell>
          <cell r="R537" t="str">
            <v>-</v>
          </cell>
          <cell r="S537">
            <v>1.93</v>
          </cell>
          <cell r="T537">
            <v>0</v>
          </cell>
          <cell r="U537">
            <v>1.58</v>
          </cell>
          <cell r="V537">
            <v>-0.52</v>
          </cell>
          <cell r="W537">
            <v>91.4</v>
          </cell>
          <cell r="X537">
            <v>-1.4</v>
          </cell>
          <cell r="Y537">
            <v>106.9</v>
          </cell>
          <cell r="Z537">
            <v>4</v>
          </cell>
          <cell r="AA537">
            <v>66.900000000000006</v>
          </cell>
          <cell r="AB537">
            <v>1.6</v>
          </cell>
          <cell r="AC537">
            <v>0</v>
          </cell>
          <cell r="AD537">
            <v>-100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67.8</v>
          </cell>
          <cell r="D539">
            <v>3.8</v>
          </cell>
          <cell r="E539">
            <v>89.8</v>
          </cell>
          <cell r="F539">
            <v>3.8</v>
          </cell>
          <cell r="G539">
            <v>97.3</v>
          </cell>
          <cell r="H539">
            <v>9.8000000000000007</v>
          </cell>
          <cell r="I539">
            <v>105.5</v>
          </cell>
          <cell r="J539">
            <v>-5.5</v>
          </cell>
          <cell r="K539">
            <v>112.1</v>
          </cell>
          <cell r="L539">
            <v>-3.5</v>
          </cell>
          <cell r="M539">
            <v>50.9</v>
          </cell>
          <cell r="N539">
            <v>-31.1</v>
          </cell>
          <cell r="O539">
            <v>116.9</v>
          </cell>
          <cell r="P539">
            <v>1.1000000000000001</v>
          </cell>
          <cell r="Q539" t="str">
            <v>-</v>
          </cell>
          <cell r="R539" t="str">
            <v>-</v>
          </cell>
          <cell r="S539">
            <v>0.49</v>
          </cell>
          <cell r="T539">
            <v>0.49</v>
          </cell>
          <cell r="U539">
            <v>1.1000000000000001</v>
          </cell>
          <cell r="V539">
            <v>0.85</v>
          </cell>
          <cell r="W539">
            <v>62.9</v>
          </cell>
          <cell r="X539">
            <v>0.2</v>
          </cell>
          <cell r="Y539">
            <v>83.3</v>
          </cell>
          <cell r="Z539">
            <v>0</v>
          </cell>
          <cell r="AA539">
            <v>41.7</v>
          </cell>
          <cell r="AB539">
            <v>-42.7</v>
          </cell>
          <cell r="AC539">
            <v>0</v>
          </cell>
          <cell r="AD539">
            <v>0</v>
          </cell>
        </row>
        <row r="540">
          <cell r="B540" t="str">
            <v>印刷・同関連業</v>
          </cell>
          <cell r="C540">
            <v>107.5</v>
          </cell>
          <cell r="D540">
            <v>-17</v>
          </cell>
          <cell r="E540">
            <v>117.7</v>
          </cell>
          <cell r="F540">
            <v>-16</v>
          </cell>
          <cell r="G540">
            <v>112.7</v>
          </cell>
          <cell r="H540">
            <v>-15.1</v>
          </cell>
          <cell r="I540">
            <v>110.8</v>
          </cell>
          <cell r="J540">
            <v>17.399999999999999</v>
          </cell>
          <cell r="K540">
            <v>111.6</v>
          </cell>
          <cell r="L540">
            <v>21.4</v>
          </cell>
          <cell r="M540">
            <v>95.9</v>
          </cell>
          <cell r="N540">
            <v>-34</v>
          </cell>
          <cell r="O540">
            <v>89.9</v>
          </cell>
          <cell r="P540">
            <v>-6.3</v>
          </cell>
          <cell r="Q540" t="str">
            <v>-</v>
          </cell>
          <cell r="R540" t="str">
            <v>-</v>
          </cell>
          <cell r="S540">
            <v>0.85</v>
          </cell>
          <cell r="T540">
            <v>0.85</v>
          </cell>
          <cell r="U540">
            <v>0</v>
          </cell>
          <cell r="V540">
            <v>-0.26</v>
          </cell>
          <cell r="W540">
            <v>99.7</v>
          </cell>
          <cell r="X540">
            <v>-20</v>
          </cell>
          <cell r="Y540">
            <v>109.2</v>
          </cell>
          <cell r="Z540">
            <v>-19</v>
          </cell>
          <cell r="AA540">
            <v>218.4</v>
          </cell>
          <cell r="AB540">
            <v>-24.3</v>
          </cell>
          <cell r="AC540">
            <v>0</v>
          </cell>
          <cell r="AD540">
            <v>-100</v>
          </cell>
        </row>
        <row r="541">
          <cell r="B541" t="str">
            <v>化学、石油・石炭</v>
          </cell>
          <cell r="C541">
            <v>89.9</v>
          </cell>
          <cell r="D541">
            <v>5.6</v>
          </cell>
          <cell r="E541">
            <v>118.1</v>
          </cell>
          <cell r="F541">
            <v>6.8</v>
          </cell>
          <cell r="G541">
            <v>119.9</v>
          </cell>
          <cell r="H541">
            <v>12.2</v>
          </cell>
          <cell r="I541">
            <v>102.2</v>
          </cell>
          <cell r="J541">
            <v>-0.5</v>
          </cell>
          <cell r="K541">
            <v>102.4</v>
          </cell>
          <cell r="L541">
            <v>2.6</v>
          </cell>
          <cell r="M541">
            <v>100</v>
          </cell>
          <cell r="N541">
            <v>-22.4</v>
          </cell>
          <cell r="O541">
            <v>106.4</v>
          </cell>
          <cell r="P541">
            <v>3.1</v>
          </cell>
          <cell r="Q541" t="str">
            <v>-</v>
          </cell>
          <cell r="R541" t="str">
            <v>-</v>
          </cell>
          <cell r="S541">
            <v>2.04</v>
          </cell>
          <cell r="T541">
            <v>1.52</v>
          </cell>
          <cell r="U541">
            <v>0.23</v>
          </cell>
          <cell r="V541">
            <v>-2.13</v>
          </cell>
          <cell r="W541">
            <v>83.4</v>
          </cell>
          <cell r="X541">
            <v>1.8</v>
          </cell>
          <cell r="Y541">
            <v>109.6</v>
          </cell>
          <cell r="Z541">
            <v>3</v>
          </cell>
          <cell r="AA541">
            <v>106.5</v>
          </cell>
          <cell r="AB541">
            <v>-20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111.9</v>
          </cell>
          <cell r="D542">
            <v>-4</v>
          </cell>
          <cell r="E542">
            <v>123.2</v>
          </cell>
          <cell r="F542">
            <v>-4</v>
          </cell>
          <cell r="G542">
            <v>117.4</v>
          </cell>
          <cell r="H542">
            <v>-2.7</v>
          </cell>
          <cell r="I542">
            <v>107.7</v>
          </cell>
          <cell r="J542">
            <v>7.3</v>
          </cell>
          <cell r="K542">
            <v>106</v>
          </cell>
          <cell r="L542">
            <v>9.1</v>
          </cell>
          <cell r="M542">
            <v>132.69999999999999</v>
          </cell>
          <cell r="N542">
            <v>-9.8000000000000007</v>
          </cell>
          <cell r="O542">
            <v>118.4</v>
          </cell>
          <cell r="P542">
            <v>-24.8</v>
          </cell>
          <cell r="Q542" t="str">
            <v>-</v>
          </cell>
          <cell r="R542" t="str">
            <v>-</v>
          </cell>
          <cell r="S542">
            <v>0.46</v>
          </cell>
          <cell r="T542">
            <v>-0.48</v>
          </cell>
          <cell r="U542">
            <v>1.1599999999999999</v>
          </cell>
          <cell r="V542">
            <v>0.05</v>
          </cell>
          <cell r="W542">
            <v>103.8</v>
          </cell>
          <cell r="X542">
            <v>-7.5</v>
          </cell>
          <cell r="Y542">
            <v>114.3</v>
          </cell>
          <cell r="Z542">
            <v>-7.4</v>
          </cell>
          <cell r="AA542">
            <v>194.4</v>
          </cell>
          <cell r="AB542">
            <v>-13.1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94.8</v>
          </cell>
          <cell r="D543">
            <v>2.5</v>
          </cell>
          <cell r="E543">
            <v>122.1</v>
          </cell>
          <cell r="F543">
            <v>2.4</v>
          </cell>
          <cell r="G543">
            <v>112.8</v>
          </cell>
          <cell r="H543">
            <v>-0.7</v>
          </cell>
          <cell r="I543">
            <v>111.3</v>
          </cell>
          <cell r="J543">
            <v>6.1</v>
          </cell>
          <cell r="K543">
            <v>105.8</v>
          </cell>
          <cell r="L543">
            <v>3.1</v>
          </cell>
          <cell r="M543">
            <v>169.8</v>
          </cell>
          <cell r="N543">
            <v>31.8</v>
          </cell>
          <cell r="O543">
            <v>98.6</v>
          </cell>
          <cell r="P543">
            <v>19.2</v>
          </cell>
          <cell r="Q543" t="str">
            <v>-</v>
          </cell>
          <cell r="R543" t="str">
            <v>-</v>
          </cell>
          <cell r="S543">
            <v>0.35</v>
          </cell>
          <cell r="T543">
            <v>-0.13</v>
          </cell>
          <cell r="U543">
            <v>0.45</v>
          </cell>
          <cell r="V543">
            <v>-0.32</v>
          </cell>
          <cell r="W543">
            <v>87.9</v>
          </cell>
          <cell r="X543">
            <v>-1.2</v>
          </cell>
          <cell r="Y543">
            <v>113.3</v>
          </cell>
          <cell r="Z543">
            <v>-1.2</v>
          </cell>
          <cell r="AA543">
            <v>175.5</v>
          </cell>
          <cell r="AB543">
            <v>16.3</v>
          </cell>
          <cell r="AC543">
            <v>0</v>
          </cell>
          <cell r="AD543">
            <v>-100</v>
          </cell>
        </row>
        <row r="544">
          <cell r="B544" t="str">
            <v>窯業・土石製品</v>
          </cell>
          <cell r="C544">
            <v>103.9</v>
          </cell>
          <cell r="D544">
            <v>-40.200000000000003</v>
          </cell>
          <cell r="E544">
            <v>119.8</v>
          </cell>
          <cell r="F544">
            <v>-5.5</v>
          </cell>
          <cell r="G544">
            <v>118.7</v>
          </cell>
          <cell r="H544">
            <v>-6.4</v>
          </cell>
          <cell r="I544">
            <v>106.8</v>
          </cell>
          <cell r="J544">
            <v>3.1</v>
          </cell>
          <cell r="K544">
            <v>103.4</v>
          </cell>
          <cell r="L544">
            <v>-0.1</v>
          </cell>
          <cell r="M544">
            <v>181.7</v>
          </cell>
          <cell r="N544">
            <v>69.8</v>
          </cell>
          <cell r="O544">
            <v>110.8</v>
          </cell>
          <cell r="P544">
            <v>-0.3</v>
          </cell>
          <cell r="Q544" t="str">
            <v>-</v>
          </cell>
          <cell r="R544" t="str">
            <v>-</v>
          </cell>
          <cell r="S544">
            <v>0.23</v>
          </cell>
          <cell r="T544">
            <v>-4.1100000000000003</v>
          </cell>
          <cell r="U544">
            <v>0.17</v>
          </cell>
          <cell r="V544">
            <v>-0.01</v>
          </cell>
          <cell r="W544">
            <v>96.4</v>
          </cell>
          <cell r="X544">
            <v>-42.4</v>
          </cell>
          <cell r="Y544">
            <v>111.1</v>
          </cell>
          <cell r="Z544">
            <v>-8.9</v>
          </cell>
          <cell r="AA544">
            <v>140.1</v>
          </cell>
          <cell r="AB544">
            <v>9.9</v>
          </cell>
          <cell r="AC544">
            <v>0</v>
          </cell>
          <cell r="AD544">
            <v>-100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88.4</v>
          </cell>
          <cell r="D547">
            <v>0.7</v>
          </cell>
          <cell r="E547">
            <v>98.5</v>
          </cell>
          <cell r="F547">
            <v>1.2</v>
          </cell>
          <cell r="G547">
            <v>100</v>
          </cell>
          <cell r="H547">
            <v>1.7</v>
          </cell>
          <cell r="I547">
            <v>102.9</v>
          </cell>
          <cell r="J547">
            <v>-1.1000000000000001</v>
          </cell>
          <cell r="K547">
            <v>103.9</v>
          </cell>
          <cell r="L547">
            <v>0.2</v>
          </cell>
          <cell r="M547">
            <v>90.8</v>
          </cell>
          <cell r="N547">
            <v>-15.7</v>
          </cell>
          <cell r="O547">
            <v>241.3</v>
          </cell>
          <cell r="P547">
            <v>-2.9</v>
          </cell>
          <cell r="Q547" t="str">
            <v>-</v>
          </cell>
          <cell r="R547" t="str">
            <v>-</v>
          </cell>
          <cell r="S547">
            <v>0.64</v>
          </cell>
          <cell r="T547">
            <v>-0.55000000000000004</v>
          </cell>
          <cell r="U547">
            <v>0.97</v>
          </cell>
          <cell r="V547">
            <v>-0.09</v>
          </cell>
          <cell r="W547">
            <v>82</v>
          </cell>
          <cell r="X547">
            <v>-3</v>
          </cell>
          <cell r="Y547">
            <v>91.4</v>
          </cell>
          <cell r="Z547">
            <v>-2.4</v>
          </cell>
          <cell r="AA547">
            <v>71.400000000000006</v>
          </cell>
          <cell r="AB547">
            <v>-8.4</v>
          </cell>
          <cell r="AC547">
            <v>0</v>
          </cell>
          <cell r="AD547">
            <v>-100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91.4</v>
          </cell>
          <cell r="D550">
            <v>-21.6</v>
          </cell>
          <cell r="E550">
            <v>111.6</v>
          </cell>
          <cell r="F550">
            <v>-21.6</v>
          </cell>
          <cell r="G550">
            <v>111.5</v>
          </cell>
          <cell r="H550">
            <v>-14.4</v>
          </cell>
          <cell r="I550">
            <v>101.8</v>
          </cell>
          <cell r="J550">
            <v>-2.4</v>
          </cell>
          <cell r="K550">
            <v>101.3</v>
          </cell>
          <cell r="L550">
            <v>3.8</v>
          </cell>
          <cell r="M550">
            <v>109.1</v>
          </cell>
          <cell r="N550">
            <v>-50</v>
          </cell>
          <cell r="O550">
            <v>106.8</v>
          </cell>
          <cell r="P550">
            <v>9.5</v>
          </cell>
          <cell r="Q550" t="str">
            <v>-</v>
          </cell>
          <cell r="R550" t="str">
            <v>-</v>
          </cell>
          <cell r="S550">
            <v>0.85</v>
          </cell>
          <cell r="T550">
            <v>0.66</v>
          </cell>
          <cell r="U550">
            <v>1.58</v>
          </cell>
          <cell r="V550">
            <v>1.58</v>
          </cell>
          <cell r="W550">
            <v>84.8</v>
          </cell>
          <cell r="X550">
            <v>-24.4</v>
          </cell>
          <cell r="Y550">
            <v>103.5</v>
          </cell>
          <cell r="Z550">
            <v>-24.5</v>
          </cell>
          <cell r="AA550">
            <v>112.8</v>
          </cell>
          <cell r="AB550">
            <v>-58.5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74.400000000000006</v>
          </cell>
          <cell r="D551">
            <v>-0.8</v>
          </cell>
          <cell r="E551">
            <v>85.2</v>
          </cell>
          <cell r="F551">
            <v>-0.7</v>
          </cell>
          <cell r="G551">
            <v>84.3</v>
          </cell>
          <cell r="H551">
            <v>1.9</v>
          </cell>
          <cell r="I551">
            <v>98.6</v>
          </cell>
          <cell r="J551">
            <v>-1.6</v>
          </cell>
          <cell r="K551">
            <v>99.5</v>
          </cell>
          <cell r="L551">
            <v>0.9</v>
          </cell>
          <cell r="M551">
            <v>89.9</v>
          </cell>
          <cell r="N551">
            <v>-22.1</v>
          </cell>
          <cell r="O551">
            <v>70.5</v>
          </cell>
          <cell r="P551">
            <v>-5.2</v>
          </cell>
          <cell r="Q551" t="str">
            <v>-</v>
          </cell>
          <cell r="R551" t="str">
            <v>-</v>
          </cell>
          <cell r="S551">
            <v>0.35</v>
          </cell>
          <cell r="T551">
            <v>-0.04</v>
          </cell>
          <cell r="U551">
            <v>0.89</v>
          </cell>
          <cell r="V551">
            <v>0.16</v>
          </cell>
          <cell r="W551">
            <v>69</v>
          </cell>
          <cell r="X551">
            <v>-4.4000000000000004</v>
          </cell>
          <cell r="Y551">
            <v>79</v>
          </cell>
          <cell r="Z551">
            <v>-4.4000000000000004</v>
          </cell>
          <cell r="AA551">
            <v>92.1</v>
          </cell>
          <cell r="AB551">
            <v>-17.399999999999999</v>
          </cell>
          <cell r="AC551">
            <v>0.2</v>
          </cell>
          <cell r="AD551">
            <v>258.60000000000002</v>
          </cell>
        </row>
        <row r="552">
          <cell r="B552" t="str">
            <v>電気機械器具</v>
          </cell>
          <cell r="C552">
            <v>119.6</v>
          </cell>
          <cell r="D552">
            <v>7.1</v>
          </cell>
          <cell r="E552">
            <v>135.6</v>
          </cell>
          <cell r="F552">
            <v>7</v>
          </cell>
          <cell r="G552">
            <v>134.80000000000001</v>
          </cell>
          <cell r="H552">
            <v>9.4</v>
          </cell>
          <cell r="I552">
            <v>106.1</v>
          </cell>
          <cell r="J552">
            <v>5.5</v>
          </cell>
          <cell r="K552">
            <v>106.7</v>
          </cell>
          <cell r="L552">
            <v>11.3</v>
          </cell>
          <cell r="M552">
            <v>98.9</v>
          </cell>
          <cell r="N552">
            <v>-45.1</v>
          </cell>
          <cell r="O552">
            <v>148.1</v>
          </cell>
          <cell r="P552">
            <v>23.2</v>
          </cell>
          <cell r="Q552" t="str">
            <v>-</v>
          </cell>
          <cell r="R552" t="str">
            <v>-</v>
          </cell>
          <cell r="S552">
            <v>0.32</v>
          </cell>
          <cell r="T552">
            <v>-1.1000000000000001</v>
          </cell>
          <cell r="U552">
            <v>1.45</v>
          </cell>
          <cell r="V552">
            <v>1.1499999999999999</v>
          </cell>
          <cell r="W552">
            <v>110.9</v>
          </cell>
          <cell r="X552">
            <v>3.2</v>
          </cell>
          <cell r="Y552">
            <v>125.8</v>
          </cell>
          <cell r="Z552">
            <v>3.2</v>
          </cell>
          <cell r="AA552">
            <v>157.1</v>
          </cell>
          <cell r="AB552">
            <v>-29.6</v>
          </cell>
          <cell r="AC552">
            <v>0</v>
          </cell>
          <cell r="AD552">
            <v>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93.5</v>
          </cell>
          <cell r="D554">
            <v>15.9</v>
          </cell>
          <cell r="E554">
            <v>121.9</v>
          </cell>
          <cell r="F554">
            <v>15.7</v>
          </cell>
          <cell r="G554">
            <v>110.5</v>
          </cell>
          <cell r="H554">
            <v>3.7</v>
          </cell>
          <cell r="I554">
            <v>120.5</v>
          </cell>
          <cell r="J554">
            <v>18.7</v>
          </cell>
          <cell r="K554">
            <v>111.3</v>
          </cell>
          <cell r="L554">
            <v>7.3</v>
          </cell>
          <cell r="M554">
            <v>229.5</v>
          </cell>
          <cell r="N554">
            <v>207.6</v>
          </cell>
          <cell r="O554">
            <v>84.6</v>
          </cell>
          <cell r="P554">
            <v>4.4000000000000004</v>
          </cell>
          <cell r="Q554" t="str">
            <v>-</v>
          </cell>
          <cell r="R554" t="str">
            <v>-</v>
          </cell>
          <cell r="S554">
            <v>1.27</v>
          </cell>
          <cell r="T554">
            <v>-0.09</v>
          </cell>
          <cell r="U554">
            <v>0.82</v>
          </cell>
          <cell r="V554">
            <v>-1.19</v>
          </cell>
          <cell r="W554">
            <v>86.7</v>
          </cell>
          <cell r="X554">
            <v>11.6</v>
          </cell>
          <cell r="Y554">
            <v>113.1</v>
          </cell>
          <cell r="Z554">
            <v>11.5</v>
          </cell>
          <cell r="AA554">
            <v>292.8</v>
          </cell>
          <cell r="AB554">
            <v>233.3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112</v>
          </cell>
          <cell r="D555">
            <v>5.3</v>
          </cell>
          <cell r="E555">
            <v>130.6</v>
          </cell>
          <cell r="F555">
            <v>5.2</v>
          </cell>
          <cell r="G555">
            <v>122.4</v>
          </cell>
          <cell r="H555">
            <v>4.3</v>
          </cell>
          <cell r="I555">
            <v>111.7</v>
          </cell>
          <cell r="J555">
            <v>3.7</v>
          </cell>
          <cell r="K555">
            <v>101.1</v>
          </cell>
          <cell r="L555">
            <v>3.5</v>
          </cell>
          <cell r="M555">
            <v>248.7</v>
          </cell>
          <cell r="N555">
            <v>4.8</v>
          </cell>
          <cell r="O555">
            <v>82.8</v>
          </cell>
          <cell r="P555">
            <v>9.4</v>
          </cell>
          <cell r="Q555" t="str">
            <v>-</v>
          </cell>
          <cell r="R555" t="str">
            <v>-</v>
          </cell>
          <cell r="S555">
            <v>0</v>
          </cell>
          <cell r="T555">
            <v>-1.1599999999999999</v>
          </cell>
          <cell r="U555">
            <v>0.21</v>
          </cell>
          <cell r="V555">
            <v>-0.49</v>
          </cell>
          <cell r="W555">
            <v>103.9</v>
          </cell>
          <cell r="X555">
            <v>1.5</v>
          </cell>
          <cell r="Y555">
            <v>121.2</v>
          </cell>
          <cell r="Z555">
            <v>1.5</v>
          </cell>
          <cell r="AA555">
            <v>243</v>
          </cell>
          <cell r="AB555">
            <v>12.1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100.7</v>
          </cell>
          <cell r="D556">
            <v>6.9</v>
          </cell>
          <cell r="E556">
            <v>115.2</v>
          </cell>
          <cell r="F556">
            <v>6.9</v>
          </cell>
          <cell r="G556">
            <v>103.9</v>
          </cell>
          <cell r="H556">
            <v>0.1</v>
          </cell>
          <cell r="I556">
            <v>113.7</v>
          </cell>
          <cell r="J556">
            <v>4.9000000000000004</v>
          </cell>
          <cell r="K556">
            <v>105</v>
          </cell>
          <cell r="L556">
            <v>0.1</v>
          </cell>
          <cell r="M556">
            <v>270.60000000000002</v>
          </cell>
          <cell r="N556">
            <v>58.6</v>
          </cell>
          <cell r="O556">
            <v>120.5</v>
          </cell>
          <cell r="P556">
            <v>5.2</v>
          </cell>
          <cell r="Q556" t="str">
            <v>-</v>
          </cell>
          <cell r="R556" t="str">
            <v>-</v>
          </cell>
          <cell r="S556">
            <v>0</v>
          </cell>
          <cell r="T556">
            <v>-0.23</v>
          </cell>
          <cell r="U556">
            <v>1.57</v>
          </cell>
          <cell r="V556">
            <v>-1.1499999999999999</v>
          </cell>
          <cell r="W556">
            <v>93.4</v>
          </cell>
          <cell r="X556">
            <v>3</v>
          </cell>
          <cell r="Y556">
            <v>106.9</v>
          </cell>
          <cell r="Z556">
            <v>3</v>
          </cell>
          <cell r="AA556">
            <v>312.89999999999998</v>
          </cell>
          <cell r="AB556">
            <v>76</v>
          </cell>
          <cell r="AC556">
            <v>0</v>
          </cell>
          <cell r="AD556">
            <v>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93.3</v>
          </cell>
          <cell r="D559">
            <v>-3.2</v>
          </cell>
          <cell r="E559">
            <v>106.4</v>
          </cell>
          <cell r="F559">
            <v>-3.2</v>
          </cell>
          <cell r="G559">
            <v>103.4</v>
          </cell>
          <cell r="H559">
            <v>-4.3</v>
          </cell>
          <cell r="I559">
            <v>98.6</v>
          </cell>
          <cell r="J559">
            <v>-3.1</v>
          </cell>
          <cell r="K559">
            <v>96.1</v>
          </cell>
          <cell r="L559">
            <v>-4.9000000000000004</v>
          </cell>
          <cell r="M559">
            <v>143</v>
          </cell>
          <cell r="N559">
            <v>24.2</v>
          </cell>
          <cell r="O559">
            <v>106.6</v>
          </cell>
          <cell r="P559">
            <v>7.7</v>
          </cell>
          <cell r="Q559" t="str">
            <v>-</v>
          </cell>
          <cell r="R559" t="str">
            <v>-</v>
          </cell>
          <cell r="S559">
            <v>2.06</v>
          </cell>
          <cell r="T559">
            <v>1.82</v>
          </cell>
          <cell r="U559">
            <v>0.5</v>
          </cell>
          <cell r="V559">
            <v>-1.08</v>
          </cell>
          <cell r="W559">
            <v>86.5</v>
          </cell>
          <cell r="X559">
            <v>-6.8</v>
          </cell>
          <cell r="Y559">
            <v>98.7</v>
          </cell>
          <cell r="Z559">
            <v>-6.7</v>
          </cell>
          <cell r="AA559">
            <v>189.4</v>
          </cell>
          <cell r="AB559">
            <v>15.9</v>
          </cell>
          <cell r="AC559">
            <v>5.4</v>
          </cell>
          <cell r="AD559">
            <v>-2.2999999999999998</v>
          </cell>
        </row>
        <row r="560">
          <cell r="B560" t="str">
            <v>小売業</v>
          </cell>
          <cell r="C560">
            <v>97.1</v>
          </cell>
          <cell r="D560">
            <v>10.199999999999999</v>
          </cell>
          <cell r="E560">
            <v>109.3</v>
          </cell>
          <cell r="F560">
            <v>11</v>
          </cell>
          <cell r="G560">
            <v>109</v>
          </cell>
          <cell r="H560">
            <v>9.8000000000000007</v>
          </cell>
          <cell r="I560">
            <v>99.3</v>
          </cell>
          <cell r="J560">
            <v>7.8</v>
          </cell>
          <cell r="K560">
            <v>98.9</v>
          </cell>
          <cell r="L560">
            <v>7.9</v>
          </cell>
          <cell r="M560">
            <v>104.8</v>
          </cell>
          <cell r="N560">
            <v>8.3000000000000007</v>
          </cell>
          <cell r="O560">
            <v>79.3</v>
          </cell>
          <cell r="P560">
            <v>-6.3</v>
          </cell>
          <cell r="Q560" t="str">
            <v>-</v>
          </cell>
          <cell r="R560" t="str">
            <v>-</v>
          </cell>
          <cell r="S560">
            <v>5.16</v>
          </cell>
          <cell r="T560">
            <v>2.37</v>
          </cell>
          <cell r="U560">
            <v>1.58</v>
          </cell>
          <cell r="V560">
            <v>0.93</v>
          </cell>
          <cell r="W560">
            <v>90.1</v>
          </cell>
          <cell r="X560">
            <v>6.3</v>
          </cell>
          <cell r="Y560">
            <v>101.4</v>
          </cell>
          <cell r="Z560">
            <v>7</v>
          </cell>
          <cell r="AA560">
            <v>113.3</v>
          </cell>
          <cell r="AB560">
            <v>28.5</v>
          </cell>
          <cell r="AC560">
            <v>3.3</v>
          </cell>
          <cell r="AD560">
            <v>-59.2</v>
          </cell>
        </row>
        <row r="561">
          <cell r="B561" t="str">
            <v>宿泊業</v>
          </cell>
          <cell r="C561">
            <v>101.1</v>
          </cell>
          <cell r="D561">
            <v>-3.7</v>
          </cell>
          <cell r="E561">
            <v>108.5</v>
          </cell>
          <cell r="F561">
            <v>-3.8</v>
          </cell>
          <cell r="G561">
            <v>107.3</v>
          </cell>
          <cell r="H561">
            <v>-7.5</v>
          </cell>
          <cell r="I561">
            <v>112.1</v>
          </cell>
          <cell r="J561">
            <v>13.8</v>
          </cell>
          <cell r="K561">
            <v>107.2</v>
          </cell>
          <cell r="L561">
            <v>10.4</v>
          </cell>
          <cell r="M561">
            <v>212.3</v>
          </cell>
          <cell r="N561">
            <v>66.599999999999994</v>
          </cell>
          <cell r="O561">
            <v>90.8</v>
          </cell>
          <cell r="P561">
            <v>12.4</v>
          </cell>
          <cell r="Q561" t="str">
            <v>-</v>
          </cell>
          <cell r="R561" t="str">
            <v>-</v>
          </cell>
          <cell r="S561">
            <v>1.44</v>
          </cell>
          <cell r="T561">
            <v>1.44</v>
          </cell>
          <cell r="U561">
            <v>0.87</v>
          </cell>
          <cell r="V561">
            <v>0.24</v>
          </cell>
          <cell r="W561">
            <v>93.8</v>
          </cell>
          <cell r="X561">
            <v>-7.2</v>
          </cell>
          <cell r="Y561">
            <v>100.6</v>
          </cell>
          <cell r="Z561">
            <v>-7.4</v>
          </cell>
          <cell r="AA561">
            <v>131.1</v>
          </cell>
          <cell r="AB561">
            <v>135.30000000000001</v>
          </cell>
          <cell r="AC561">
            <v>0.1</v>
          </cell>
          <cell r="AD561">
            <v>0</v>
          </cell>
        </row>
        <row r="562">
          <cell r="B562" t="str">
            <v>Ｍ一括分</v>
          </cell>
          <cell r="C562">
            <v>90</v>
          </cell>
          <cell r="D562">
            <v>13.5</v>
          </cell>
          <cell r="E562">
            <v>94.7</v>
          </cell>
          <cell r="F562">
            <v>13.5</v>
          </cell>
          <cell r="G562">
            <v>88.5</v>
          </cell>
          <cell r="H562">
            <v>-1</v>
          </cell>
          <cell r="I562">
            <v>107.3</v>
          </cell>
          <cell r="J562">
            <v>-1.1000000000000001</v>
          </cell>
          <cell r="K562">
            <v>109.9</v>
          </cell>
          <cell r="L562">
            <v>-6.9</v>
          </cell>
          <cell r="M562">
            <v>80.400000000000006</v>
          </cell>
          <cell r="N562">
            <v>813.6</v>
          </cell>
          <cell r="O562">
            <v>111</v>
          </cell>
          <cell r="P562">
            <v>-29.3</v>
          </cell>
          <cell r="Q562" t="str">
            <v>-</v>
          </cell>
          <cell r="R562" t="str">
            <v>-</v>
          </cell>
          <cell r="S562">
            <v>2</v>
          </cell>
          <cell r="T562">
            <v>1.81</v>
          </cell>
          <cell r="U562">
            <v>1.1200000000000001</v>
          </cell>
          <cell r="V562">
            <v>-3.72</v>
          </cell>
          <cell r="W562">
            <v>83.5</v>
          </cell>
          <cell r="X562">
            <v>9.4</v>
          </cell>
          <cell r="Y562">
            <v>87.8</v>
          </cell>
          <cell r="Z562">
            <v>9.3000000000000007</v>
          </cell>
          <cell r="AA562">
            <v>167.6</v>
          </cell>
          <cell r="AB562">
            <v>1221.4000000000001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82.2</v>
          </cell>
          <cell r="D563">
            <v>3.8</v>
          </cell>
          <cell r="E563">
            <v>99.4</v>
          </cell>
          <cell r="F563">
            <v>3.8</v>
          </cell>
          <cell r="G563">
            <v>97.1</v>
          </cell>
          <cell r="H563">
            <v>4.5999999999999996</v>
          </cell>
          <cell r="I563">
            <v>100.6</v>
          </cell>
          <cell r="J563">
            <v>3.9</v>
          </cell>
          <cell r="K563">
            <v>100.2</v>
          </cell>
          <cell r="L563">
            <v>3.6</v>
          </cell>
          <cell r="M563">
            <v>111.5</v>
          </cell>
          <cell r="N563">
            <v>11.5</v>
          </cell>
          <cell r="O563">
            <v>84.1</v>
          </cell>
          <cell r="P563">
            <v>5.4</v>
          </cell>
          <cell r="Q563" t="str">
            <v>-</v>
          </cell>
          <cell r="R563" t="str">
            <v>-</v>
          </cell>
          <cell r="S563">
            <v>0.6</v>
          </cell>
          <cell r="T563">
            <v>-0.26</v>
          </cell>
          <cell r="U563">
            <v>1.27</v>
          </cell>
          <cell r="V563">
            <v>0.11</v>
          </cell>
          <cell r="W563">
            <v>76.3</v>
          </cell>
          <cell r="X563">
            <v>0.1</v>
          </cell>
          <cell r="Y563">
            <v>92.2</v>
          </cell>
          <cell r="Z563">
            <v>0</v>
          </cell>
          <cell r="AA563">
            <v>170.2</v>
          </cell>
          <cell r="AB563">
            <v>-8.5</v>
          </cell>
          <cell r="AC563">
            <v>0.1</v>
          </cell>
          <cell r="AD563">
            <v>0</v>
          </cell>
        </row>
        <row r="564">
          <cell r="B564" t="str">
            <v>Ｐ一括分</v>
          </cell>
          <cell r="C564">
            <v>87.4</v>
          </cell>
          <cell r="D564">
            <v>-3.4</v>
          </cell>
          <cell r="E564">
            <v>105.4</v>
          </cell>
          <cell r="F564">
            <v>-4.5</v>
          </cell>
          <cell r="G564">
            <v>106.6</v>
          </cell>
          <cell r="H564">
            <v>-3.3</v>
          </cell>
          <cell r="I564">
            <v>95.7</v>
          </cell>
          <cell r="J564">
            <v>-1.3</v>
          </cell>
          <cell r="K564">
            <v>95.9</v>
          </cell>
          <cell r="L564">
            <v>-1.6</v>
          </cell>
          <cell r="M564">
            <v>88</v>
          </cell>
          <cell r="N564">
            <v>7.3</v>
          </cell>
          <cell r="O564">
            <v>114.7</v>
          </cell>
          <cell r="P564">
            <v>-1.9</v>
          </cell>
          <cell r="Q564" t="str">
            <v>-</v>
          </cell>
          <cell r="R564" t="str">
            <v>-</v>
          </cell>
          <cell r="S564">
            <v>1.1200000000000001</v>
          </cell>
          <cell r="T564">
            <v>-0.31</v>
          </cell>
          <cell r="U564">
            <v>1.57</v>
          </cell>
          <cell r="V564">
            <v>0.63</v>
          </cell>
          <cell r="W564">
            <v>81.099999999999994</v>
          </cell>
          <cell r="X564">
            <v>-6.9</v>
          </cell>
          <cell r="Y564">
            <v>97.8</v>
          </cell>
          <cell r="Z564">
            <v>-8</v>
          </cell>
          <cell r="AA564">
            <v>76.2</v>
          </cell>
          <cell r="AB564">
            <v>-34</v>
          </cell>
          <cell r="AC564">
            <v>5.8</v>
          </cell>
          <cell r="AD564">
            <v>1483.5</v>
          </cell>
        </row>
        <row r="565">
          <cell r="B565" t="str">
            <v>職業紹介・派遣業</v>
          </cell>
          <cell r="C565">
            <v>102</v>
          </cell>
          <cell r="D565">
            <v>3.7</v>
          </cell>
          <cell r="E565">
            <v>104.7</v>
          </cell>
          <cell r="F565">
            <v>4</v>
          </cell>
          <cell r="G565">
            <v>104.5</v>
          </cell>
          <cell r="H565">
            <v>1.3</v>
          </cell>
          <cell r="I565">
            <v>109.4</v>
          </cell>
          <cell r="J565">
            <v>7.3</v>
          </cell>
          <cell r="K565">
            <v>109.5</v>
          </cell>
          <cell r="L565">
            <v>5.8</v>
          </cell>
          <cell r="M565">
            <v>106.7</v>
          </cell>
          <cell r="N565">
            <v>35.6</v>
          </cell>
          <cell r="O565">
            <v>121.3</v>
          </cell>
          <cell r="P565">
            <v>-5.8</v>
          </cell>
          <cell r="Q565" t="str">
            <v>-</v>
          </cell>
          <cell r="R565" t="str">
            <v>-</v>
          </cell>
          <cell r="S565">
            <v>8.61</v>
          </cell>
          <cell r="T565">
            <v>-0.73</v>
          </cell>
          <cell r="U565">
            <v>8.18</v>
          </cell>
          <cell r="V565">
            <v>-3.1</v>
          </cell>
          <cell r="W565">
            <v>94.6</v>
          </cell>
          <cell r="X565">
            <v>-0.1</v>
          </cell>
          <cell r="Y565">
            <v>97.1</v>
          </cell>
          <cell r="Z565">
            <v>0.2</v>
          </cell>
          <cell r="AA565">
            <v>106.8</v>
          </cell>
          <cell r="AB565">
            <v>44.9</v>
          </cell>
          <cell r="AC565">
            <v>7.9</v>
          </cell>
          <cell r="AD565">
            <v>-58.6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84.6</v>
          </cell>
          <cell r="D567">
            <v>12.8</v>
          </cell>
          <cell r="E567">
            <v>98.8</v>
          </cell>
          <cell r="F567">
            <v>12.9</v>
          </cell>
          <cell r="G567">
            <v>101.4</v>
          </cell>
          <cell r="H567">
            <v>13.7</v>
          </cell>
          <cell r="I567">
            <v>100.5</v>
          </cell>
          <cell r="J567">
            <v>1.8</v>
          </cell>
          <cell r="K567">
            <v>100.9</v>
          </cell>
          <cell r="L567">
            <v>1</v>
          </cell>
          <cell r="M567">
            <v>95.8</v>
          </cell>
          <cell r="N567">
            <v>15</v>
          </cell>
          <cell r="O567">
            <v>88.2</v>
          </cell>
          <cell r="P567">
            <v>-6.9</v>
          </cell>
          <cell r="Q567" t="str">
            <v>-</v>
          </cell>
          <cell r="R567" t="str">
            <v>-</v>
          </cell>
          <cell r="S567">
            <v>1.03</v>
          </cell>
          <cell r="T567">
            <v>0.02</v>
          </cell>
          <cell r="U567">
            <v>0.93</v>
          </cell>
          <cell r="V567">
            <v>-0.86</v>
          </cell>
          <cell r="W567">
            <v>78.5</v>
          </cell>
          <cell r="X567">
            <v>8.6999999999999993</v>
          </cell>
          <cell r="Y567">
            <v>91.7</v>
          </cell>
          <cell r="Z567">
            <v>8.9</v>
          </cell>
          <cell r="AA567">
            <v>72</v>
          </cell>
          <cell r="AB567">
            <v>2</v>
          </cell>
          <cell r="AC567">
            <v>0.5</v>
          </cell>
          <cell r="AD567">
            <v>-18.8</v>
          </cell>
        </row>
        <row r="568">
          <cell r="B568" t="str">
            <v>特掲産業１</v>
          </cell>
          <cell r="C568">
            <v>67.7</v>
          </cell>
          <cell r="D568">
            <v>-4.5</v>
          </cell>
          <cell r="E568">
            <v>74.099999999999994</v>
          </cell>
          <cell r="F568">
            <v>-3.4</v>
          </cell>
          <cell r="G568">
            <v>77.7</v>
          </cell>
          <cell r="H568">
            <v>0.9</v>
          </cell>
          <cell r="I568">
            <v>106.9</v>
          </cell>
          <cell r="J568">
            <v>-1</v>
          </cell>
          <cell r="K568">
            <v>102.9</v>
          </cell>
          <cell r="L568">
            <v>-1.7</v>
          </cell>
          <cell r="M568">
            <v>217</v>
          </cell>
          <cell r="N568">
            <v>9.5</v>
          </cell>
          <cell r="O568">
            <v>146.19999999999999</v>
          </cell>
          <cell r="P568">
            <v>-2.7</v>
          </cell>
          <cell r="Q568" t="str">
            <v>-</v>
          </cell>
          <cell r="R568" t="str">
            <v>-</v>
          </cell>
          <cell r="S568">
            <v>7.62</v>
          </cell>
          <cell r="T568">
            <v>7.62</v>
          </cell>
          <cell r="U568">
            <v>6.62</v>
          </cell>
          <cell r="V568">
            <v>5.64</v>
          </cell>
          <cell r="W568">
            <v>62.8</v>
          </cell>
          <cell r="X568">
            <v>-7.9</v>
          </cell>
          <cell r="Y568">
            <v>68.7</v>
          </cell>
          <cell r="Z568">
            <v>-6.9</v>
          </cell>
          <cell r="AA568">
            <v>26.3</v>
          </cell>
          <cell r="AB568">
            <v>-64.2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92.1</v>
          </cell>
          <cell r="D569">
            <v>7.8</v>
          </cell>
          <cell r="E569">
            <v>112.8</v>
          </cell>
          <cell r="F569">
            <v>7.8</v>
          </cell>
          <cell r="G569">
            <v>133.30000000000001</v>
          </cell>
          <cell r="H569">
            <v>3.3</v>
          </cell>
          <cell r="I569">
            <v>92.3</v>
          </cell>
          <cell r="J569">
            <v>5.8</v>
          </cell>
          <cell r="K569">
            <v>96.7</v>
          </cell>
          <cell r="L569">
            <v>-2.4</v>
          </cell>
          <cell r="M569">
            <v>62.3</v>
          </cell>
          <cell r="N569">
            <v>993</v>
          </cell>
          <cell r="O569">
            <v>78.8</v>
          </cell>
          <cell r="P569">
            <v>-25.8</v>
          </cell>
          <cell r="Q569" t="str">
            <v>-</v>
          </cell>
          <cell r="R569" t="str">
            <v>-</v>
          </cell>
          <cell r="S569">
            <v>0.08</v>
          </cell>
          <cell r="T569">
            <v>0.08</v>
          </cell>
          <cell r="U569">
            <v>2.76</v>
          </cell>
          <cell r="V569">
            <v>2.5299999999999998</v>
          </cell>
          <cell r="W569">
            <v>85.4</v>
          </cell>
          <cell r="X569">
            <v>3.9</v>
          </cell>
          <cell r="Y569">
            <v>104.6</v>
          </cell>
          <cell r="Z569">
            <v>3.9</v>
          </cell>
          <cell r="AA569">
            <v>28.9</v>
          </cell>
          <cell r="AB569">
            <v>578.29999999999995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97.2</v>
          </cell>
          <cell r="D582">
            <v>-8.5</v>
          </cell>
          <cell r="E582">
            <v>100.3</v>
          </cell>
          <cell r="F582">
            <v>-8.5</v>
          </cell>
          <cell r="G582">
            <v>100.6</v>
          </cell>
          <cell r="H582">
            <v>-7.2</v>
          </cell>
          <cell r="I582">
            <v>94.2</v>
          </cell>
          <cell r="J582">
            <v>-9.1</v>
          </cell>
          <cell r="K582">
            <v>94</v>
          </cell>
          <cell r="L582">
            <v>-8.6</v>
          </cell>
          <cell r="M582">
            <v>105.9</v>
          </cell>
          <cell r="N582">
            <v>-28</v>
          </cell>
          <cell r="O582">
            <v>108.6</v>
          </cell>
          <cell r="P582">
            <v>12.2</v>
          </cell>
          <cell r="Q582" t="str">
            <v>-</v>
          </cell>
          <cell r="R582" t="str">
            <v>-</v>
          </cell>
          <cell r="S582">
            <v>3.06</v>
          </cell>
          <cell r="T582">
            <v>-0.08</v>
          </cell>
          <cell r="U582">
            <v>2.4700000000000002</v>
          </cell>
          <cell r="V582">
            <v>0.48</v>
          </cell>
          <cell r="W582">
            <v>90.2</v>
          </cell>
          <cell r="X582">
            <v>-11.7</v>
          </cell>
          <cell r="Y582">
            <v>93</v>
          </cell>
          <cell r="Z582">
            <v>-11.8</v>
          </cell>
          <cell r="AA582">
            <v>86.4</v>
          </cell>
          <cell r="AB582">
            <v>-48.8</v>
          </cell>
          <cell r="AC582">
            <v>1.2</v>
          </cell>
          <cell r="AD582">
            <v>-41.3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139.30000000000001</v>
          </cell>
          <cell r="D584">
            <v>0.7</v>
          </cell>
          <cell r="E584">
            <v>141</v>
          </cell>
          <cell r="F584">
            <v>0.7</v>
          </cell>
          <cell r="G584">
            <v>141.19999999999999</v>
          </cell>
          <cell r="H584">
            <v>1.9</v>
          </cell>
          <cell r="I584">
            <v>122.2</v>
          </cell>
          <cell r="J584">
            <v>-1.5</v>
          </cell>
          <cell r="K584">
            <v>120.9</v>
          </cell>
          <cell r="L584">
            <v>-1.8</v>
          </cell>
          <cell r="M584">
            <v>500</v>
          </cell>
          <cell r="N584">
            <v>25</v>
          </cell>
          <cell r="O584">
            <v>53.9</v>
          </cell>
          <cell r="P584">
            <v>13.5</v>
          </cell>
          <cell r="Q584" t="str">
            <v>-</v>
          </cell>
          <cell r="R584" t="str">
            <v>-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129.19999999999999</v>
          </cell>
          <cell r="X584">
            <v>-2.9</v>
          </cell>
          <cell r="Y584">
            <v>130.80000000000001</v>
          </cell>
          <cell r="Z584">
            <v>-2.9</v>
          </cell>
          <cell r="AA584">
            <v>111.9</v>
          </cell>
          <cell r="AB584">
            <v>-68.099999999999994</v>
          </cell>
          <cell r="AC584">
            <v>0</v>
          </cell>
          <cell r="AD584">
            <v>0</v>
          </cell>
        </row>
        <row r="585">
          <cell r="B585" t="str">
            <v>製造業</v>
          </cell>
          <cell r="C585">
            <v>105.2</v>
          </cell>
          <cell r="D585">
            <v>-9.1999999999999993</v>
          </cell>
          <cell r="E585">
            <v>109.5</v>
          </cell>
          <cell r="F585">
            <v>-9.1</v>
          </cell>
          <cell r="G585">
            <v>110.7</v>
          </cell>
          <cell r="H585">
            <v>-7.4</v>
          </cell>
          <cell r="I585">
            <v>97.5</v>
          </cell>
          <cell r="J585">
            <v>-13.5</v>
          </cell>
          <cell r="K585">
            <v>98.5</v>
          </cell>
          <cell r="L585">
            <v>-12.3</v>
          </cell>
          <cell r="M585">
            <v>64.7</v>
          </cell>
          <cell r="N585">
            <v>-47.6</v>
          </cell>
          <cell r="O585">
            <v>106.5</v>
          </cell>
          <cell r="P585">
            <v>22.6</v>
          </cell>
          <cell r="Q585" t="str">
            <v>-</v>
          </cell>
          <cell r="R585" t="str">
            <v>-</v>
          </cell>
          <cell r="S585">
            <v>1.84</v>
          </cell>
          <cell r="T585">
            <v>0.33</v>
          </cell>
          <cell r="U585">
            <v>1.37</v>
          </cell>
          <cell r="V585">
            <v>-0.01</v>
          </cell>
          <cell r="W585">
            <v>97.6</v>
          </cell>
          <cell r="X585">
            <v>-12.5</v>
          </cell>
          <cell r="Y585">
            <v>101.6</v>
          </cell>
          <cell r="Z585">
            <v>-12.3</v>
          </cell>
          <cell r="AA585">
            <v>58.9</v>
          </cell>
          <cell r="AB585">
            <v>-62.9</v>
          </cell>
          <cell r="AC585">
            <v>0</v>
          </cell>
          <cell r="AD585">
            <v>-100</v>
          </cell>
        </row>
        <row r="586">
          <cell r="B586" t="str">
            <v>電気・ガス・熱供給・水道業</v>
          </cell>
          <cell r="C586">
            <v>78.8</v>
          </cell>
          <cell r="D586">
            <v>-9.8000000000000007</v>
          </cell>
          <cell r="E586">
            <v>87.1</v>
          </cell>
          <cell r="F586">
            <v>-9.8000000000000007</v>
          </cell>
          <cell r="G586">
            <v>87.4</v>
          </cell>
          <cell r="H586">
            <v>-9.5</v>
          </cell>
          <cell r="I586">
            <v>95.3</v>
          </cell>
          <cell r="J586">
            <v>1.1000000000000001</v>
          </cell>
          <cell r="K586">
            <v>95.4</v>
          </cell>
          <cell r="L586">
            <v>1.2</v>
          </cell>
          <cell r="M586">
            <v>50</v>
          </cell>
          <cell r="N586">
            <v>-33.299999999999997</v>
          </cell>
          <cell r="O586">
            <v>166.3</v>
          </cell>
          <cell r="P586">
            <v>-27.2</v>
          </cell>
          <cell r="Q586" t="str">
            <v>-</v>
          </cell>
          <cell r="R586" t="str">
            <v>-</v>
          </cell>
          <cell r="S586">
            <v>0</v>
          </cell>
          <cell r="T586">
            <v>-1.38</v>
          </cell>
          <cell r="U586">
            <v>0</v>
          </cell>
          <cell r="V586">
            <v>-1.38</v>
          </cell>
          <cell r="W586">
            <v>73.099999999999994</v>
          </cell>
          <cell r="X586">
            <v>-13.1</v>
          </cell>
          <cell r="Y586">
            <v>80.8</v>
          </cell>
          <cell r="Z586">
            <v>-13.1</v>
          </cell>
          <cell r="AA586">
            <v>5.7</v>
          </cell>
          <cell r="AB586">
            <v>-93.9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73.099999999999994</v>
          </cell>
          <cell r="D587">
            <v>-26.5</v>
          </cell>
          <cell r="E587">
            <v>74.7</v>
          </cell>
          <cell r="F587">
            <v>-24.2</v>
          </cell>
          <cell r="G587">
            <v>75.900000000000006</v>
          </cell>
          <cell r="H587">
            <v>-13.3</v>
          </cell>
          <cell r="I587">
            <v>77.5</v>
          </cell>
          <cell r="J587">
            <v>-16.899999999999999</v>
          </cell>
          <cell r="K587">
            <v>77.900000000000006</v>
          </cell>
          <cell r="L587">
            <v>-10.4</v>
          </cell>
          <cell r="M587">
            <v>46.2</v>
          </cell>
          <cell r="N587">
            <v>-91.7</v>
          </cell>
          <cell r="O587">
            <v>19</v>
          </cell>
          <cell r="P587">
            <v>39.700000000000003</v>
          </cell>
          <cell r="Q587" t="str">
            <v>-</v>
          </cell>
          <cell r="R587" t="str">
            <v>-</v>
          </cell>
          <cell r="S587">
            <v>0</v>
          </cell>
          <cell r="T587">
            <v>0</v>
          </cell>
          <cell r="U587">
            <v>2.13</v>
          </cell>
          <cell r="V587">
            <v>0.34</v>
          </cell>
          <cell r="W587">
            <v>67.8</v>
          </cell>
          <cell r="X587">
            <v>-29.2</v>
          </cell>
          <cell r="Y587">
            <v>69.3</v>
          </cell>
          <cell r="Z587">
            <v>-26.9</v>
          </cell>
          <cell r="AA587">
            <v>22.7</v>
          </cell>
          <cell r="AB587">
            <v>-96.1</v>
          </cell>
          <cell r="AC587">
            <v>6.9</v>
          </cell>
          <cell r="AD587">
            <v>-84.5</v>
          </cell>
        </row>
        <row r="588">
          <cell r="B588" t="str">
            <v>運輸業，郵便業</v>
          </cell>
          <cell r="C588">
            <v>95.7</v>
          </cell>
          <cell r="D588">
            <v>-4.9000000000000004</v>
          </cell>
          <cell r="E588">
            <v>98.3</v>
          </cell>
          <cell r="F588">
            <v>-4.5999999999999996</v>
          </cell>
          <cell r="G588">
            <v>105.9</v>
          </cell>
          <cell r="H588">
            <v>-2.8</v>
          </cell>
          <cell r="I588">
            <v>72.8</v>
          </cell>
          <cell r="J588">
            <v>-28.5</v>
          </cell>
          <cell r="K588">
            <v>76.400000000000006</v>
          </cell>
          <cell r="L588">
            <v>-27.4</v>
          </cell>
          <cell r="M588">
            <v>0</v>
          </cell>
          <cell r="N588">
            <v>-100</v>
          </cell>
          <cell r="O588">
            <v>53.6</v>
          </cell>
          <cell r="P588">
            <v>8.1</v>
          </cell>
          <cell r="Q588" t="str">
            <v>-</v>
          </cell>
          <cell r="R588" t="str">
            <v>-</v>
          </cell>
          <cell r="S588">
            <v>0</v>
          </cell>
          <cell r="T588">
            <v>0</v>
          </cell>
          <cell r="U588">
            <v>1.46</v>
          </cell>
          <cell r="V588">
            <v>-4.0599999999999996</v>
          </cell>
          <cell r="W588">
            <v>88.8</v>
          </cell>
          <cell r="X588">
            <v>-8.3000000000000007</v>
          </cell>
          <cell r="Y588">
            <v>91.2</v>
          </cell>
          <cell r="Z588">
            <v>-8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104.5</v>
          </cell>
          <cell r="D589">
            <v>-3.3</v>
          </cell>
          <cell r="E589">
            <v>106.2</v>
          </cell>
          <cell r="F589">
            <v>-3.3</v>
          </cell>
          <cell r="G589">
            <v>105.1</v>
          </cell>
          <cell r="H589">
            <v>-3</v>
          </cell>
          <cell r="I589">
            <v>92</v>
          </cell>
          <cell r="J589">
            <v>-5.7</v>
          </cell>
          <cell r="K589">
            <v>90.7</v>
          </cell>
          <cell r="L589">
            <v>-5.7</v>
          </cell>
          <cell r="M589">
            <v>173.3</v>
          </cell>
          <cell r="N589">
            <v>-7.2</v>
          </cell>
          <cell r="O589">
            <v>131.6</v>
          </cell>
          <cell r="P589">
            <v>16.399999999999999</v>
          </cell>
          <cell r="Q589" t="str">
            <v>-</v>
          </cell>
          <cell r="R589" t="str">
            <v>-</v>
          </cell>
          <cell r="S589">
            <v>1.72</v>
          </cell>
          <cell r="T589">
            <v>-0.28999999999999998</v>
          </cell>
          <cell r="U589">
            <v>2.4900000000000002</v>
          </cell>
          <cell r="V589">
            <v>1.26</v>
          </cell>
          <cell r="W589">
            <v>96.9</v>
          </cell>
          <cell r="X589">
            <v>-6.8</v>
          </cell>
          <cell r="Y589">
            <v>98.5</v>
          </cell>
          <cell r="Z589">
            <v>-6.8</v>
          </cell>
          <cell r="AA589">
            <v>191.6</v>
          </cell>
          <cell r="AB589">
            <v>-14.1</v>
          </cell>
          <cell r="AC589">
            <v>1.4</v>
          </cell>
          <cell r="AD589">
            <v>-8.6999999999999993</v>
          </cell>
        </row>
        <row r="590">
          <cell r="B590" t="str">
            <v>金融業，保険業</v>
          </cell>
          <cell r="C590">
            <v>124.8</v>
          </cell>
          <cell r="D590">
            <v>22.2</v>
          </cell>
          <cell r="E590">
            <v>127.1</v>
          </cell>
          <cell r="F590">
            <v>22.2</v>
          </cell>
          <cell r="G590">
            <v>128.80000000000001</v>
          </cell>
          <cell r="H590">
            <v>25</v>
          </cell>
          <cell r="I590">
            <v>105.6</v>
          </cell>
          <cell r="J590">
            <v>33</v>
          </cell>
          <cell r="K590">
            <v>107</v>
          </cell>
          <cell r="L590">
            <v>36.700000000000003</v>
          </cell>
          <cell r="M590">
            <v>18.2</v>
          </cell>
          <cell r="N590">
            <v>-84.6</v>
          </cell>
          <cell r="O590">
            <v>254.5</v>
          </cell>
          <cell r="P590">
            <v>8.1999999999999993</v>
          </cell>
          <cell r="Q590" t="str">
            <v>-</v>
          </cell>
          <cell r="R590" t="str">
            <v>-</v>
          </cell>
          <cell r="S590">
            <v>0</v>
          </cell>
          <cell r="T590">
            <v>-2.94</v>
          </cell>
          <cell r="U590">
            <v>0</v>
          </cell>
          <cell r="V590">
            <v>-12.68</v>
          </cell>
          <cell r="W590">
            <v>115.8</v>
          </cell>
          <cell r="X590">
            <v>17.8</v>
          </cell>
          <cell r="Y590">
            <v>117.9</v>
          </cell>
          <cell r="Z590">
            <v>17.8</v>
          </cell>
          <cell r="AA590">
            <v>7.7</v>
          </cell>
          <cell r="AB590">
            <v>-95.6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106</v>
          </cell>
          <cell r="D591">
            <v>-26.4</v>
          </cell>
          <cell r="E591">
            <v>106.3</v>
          </cell>
          <cell r="F591">
            <v>-26.4</v>
          </cell>
          <cell r="G591">
            <v>107.4</v>
          </cell>
          <cell r="H591">
            <v>-22.2</v>
          </cell>
          <cell r="I591">
            <v>85.3</v>
          </cell>
          <cell r="J591">
            <v>-35.200000000000003</v>
          </cell>
          <cell r="K591">
            <v>86.4</v>
          </cell>
          <cell r="L591">
            <v>-31.2</v>
          </cell>
          <cell r="M591">
            <v>15.4</v>
          </cell>
          <cell r="N591">
            <v>-97</v>
          </cell>
          <cell r="O591">
            <v>87</v>
          </cell>
          <cell r="P591">
            <v>-1.6</v>
          </cell>
          <cell r="Q591" t="str">
            <v>-</v>
          </cell>
          <cell r="R591" t="str">
            <v>-</v>
          </cell>
          <cell r="S591">
            <v>5.8</v>
          </cell>
          <cell r="T591">
            <v>-7.26</v>
          </cell>
          <cell r="U591">
            <v>11.61</v>
          </cell>
          <cell r="V591">
            <v>5.0199999999999996</v>
          </cell>
          <cell r="W591">
            <v>98.3</v>
          </cell>
          <cell r="X591">
            <v>-29.1</v>
          </cell>
          <cell r="Y591">
            <v>98.6</v>
          </cell>
          <cell r="Z591">
            <v>-29.1</v>
          </cell>
          <cell r="AA591">
            <v>69.5</v>
          </cell>
          <cell r="AB591">
            <v>-80.400000000000006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93.2</v>
          </cell>
          <cell r="D592">
            <v>-4.4000000000000004</v>
          </cell>
          <cell r="E592">
            <v>98.9</v>
          </cell>
          <cell r="F592">
            <v>-4.8</v>
          </cell>
          <cell r="G592">
            <v>98.7</v>
          </cell>
          <cell r="H592">
            <v>-5.9</v>
          </cell>
          <cell r="I592">
            <v>93.6</v>
          </cell>
          <cell r="J592">
            <v>2.2000000000000002</v>
          </cell>
          <cell r="K592">
            <v>91.3</v>
          </cell>
          <cell r="L592">
            <v>0.7</v>
          </cell>
          <cell r="M592">
            <v>196</v>
          </cell>
          <cell r="N592">
            <v>53.1</v>
          </cell>
          <cell r="O592">
            <v>73.400000000000006</v>
          </cell>
          <cell r="P592">
            <v>-29.9</v>
          </cell>
          <cell r="Q592" t="str">
            <v>-</v>
          </cell>
          <cell r="R592" t="str">
            <v>-</v>
          </cell>
          <cell r="S592">
            <v>0</v>
          </cell>
          <cell r="T592">
            <v>-4.78</v>
          </cell>
          <cell r="U592">
            <v>1.05</v>
          </cell>
          <cell r="V592">
            <v>-3.73</v>
          </cell>
          <cell r="W592">
            <v>86.5</v>
          </cell>
          <cell r="X592">
            <v>-7.8</v>
          </cell>
          <cell r="Y592">
            <v>91.7</v>
          </cell>
          <cell r="Z592">
            <v>-8.3000000000000007</v>
          </cell>
          <cell r="AA592">
            <v>106.1</v>
          </cell>
          <cell r="AB592">
            <v>82</v>
          </cell>
          <cell r="AC592">
            <v>3.2</v>
          </cell>
          <cell r="AD592">
            <v>0</v>
          </cell>
        </row>
        <row r="593">
          <cell r="B593" t="str">
            <v>宿泊業，飲食サービス業</v>
          </cell>
          <cell r="C593">
            <v>91.2</v>
          </cell>
          <cell r="D593">
            <v>-22.6</v>
          </cell>
          <cell r="E593">
            <v>91.8</v>
          </cell>
          <cell r="F593">
            <v>-22.7</v>
          </cell>
          <cell r="G593">
            <v>92.5</v>
          </cell>
          <cell r="H593">
            <v>-22.3</v>
          </cell>
          <cell r="I593">
            <v>89.1</v>
          </cell>
          <cell r="J593">
            <v>-20.6</v>
          </cell>
          <cell r="K593">
            <v>88.8</v>
          </cell>
          <cell r="L593">
            <v>-19.5</v>
          </cell>
          <cell r="M593">
            <v>100</v>
          </cell>
          <cell r="N593">
            <v>-51.7</v>
          </cell>
          <cell r="O593">
            <v>129.6</v>
          </cell>
          <cell r="P593">
            <v>35.700000000000003</v>
          </cell>
          <cell r="Q593" t="str">
            <v>-</v>
          </cell>
          <cell r="R593" t="str">
            <v>-</v>
          </cell>
          <cell r="S593">
            <v>6.79</v>
          </cell>
          <cell r="T593">
            <v>-0.94</v>
          </cell>
          <cell r="U593">
            <v>2.63</v>
          </cell>
          <cell r="V593">
            <v>0.02</v>
          </cell>
          <cell r="W593">
            <v>84.6</v>
          </cell>
          <cell r="X593">
            <v>-25.5</v>
          </cell>
          <cell r="Y593">
            <v>85.2</v>
          </cell>
          <cell r="Z593">
            <v>-25.4</v>
          </cell>
          <cell r="AA593">
            <v>57.3</v>
          </cell>
          <cell r="AB593">
            <v>-39.9</v>
          </cell>
          <cell r="AC593">
            <v>0</v>
          </cell>
          <cell r="AD593">
            <v>0</v>
          </cell>
        </row>
        <row r="594">
          <cell r="B594" t="str">
            <v>生活関連サービス業，娯楽業</v>
          </cell>
          <cell r="C594">
            <v>89</v>
          </cell>
          <cell r="D594">
            <v>-21.5</v>
          </cell>
          <cell r="E594">
            <v>89.3</v>
          </cell>
          <cell r="F594">
            <v>-21.1</v>
          </cell>
          <cell r="G594">
            <v>91.7</v>
          </cell>
          <cell r="H594">
            <v>-19.100000000000001</v>
          </cell>
          <cell r="I594">
            <v>87.6</v>
          </cell>
          <cell r="J594">
            <v>-27.5</v>
          </cell>
          <cell r="K594">
            <v>84.6</v>
          </cell>
          <cell r="L594">
            <v>-28.3</v>
          </cell>
          <cell r="M594">
            <v>387.5</v>
          </cell>
          <cell r="N594">
            <v>-3.1</v>
          </cell>
          <cell r="O594">
            <v>52.4</v>
          </cell>
          <cell r="P594">
            <v>-20.399999999999999</v>
          </cell>
          <cell r="Q594" t="str">
            <v>-</v>
          </cell>
          <cell r="R594" t="str">
            <v>-</v>
          </cell>
          <cell r="S594">
            <v>0.85</v>
          </cell>
          <cell r="T594">
            <v>-1.94</v>
          </cell>
          <cell r="U594">
            <v>1.96</v>
          </cell>
          <cell r="V594">
            <v>1.49</v>
          </cell>
          <cell r="W594">
            <v>82.6</v>
          </cell>
          <cell r="X594">
            <v>-24.3</v>
          </cell>
          <cell r="Y594">
            <v>82.8</v>
          </cell>
          <cell r="Z594">
            <v>-24</v>
          </cell>
          <cell r="AA594">
            <v>19.899999999999999</v>
          </cell>
          <cell r="AB594">
            <v>-81.5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124.3</v>
          </cell>
          <cell r="D595">
            <v>-2</v>
          </cell>
          <cell r="E595">
            <v>128.30000000000001</v>
          </cell>
          <cell r="F595">
            <v>-2</v>
          </cell>
          <cell r="G595">
            <v>128.5</v>
          </cell>
          <cell r="H595">
            <v>-2.1</v>
          </cell>
          <cell r="I595">
            <v>125.4</v>
          </cell>
          <cell r="J595">
            <v>-16.3</v>
          </cell>
          <cell r="K595">
            <v>125.8</v>
          </cell>
          <cell r="L595">
            <v>-16.399999999999999</v>
          </cell>
          <cell r="M595">
            <v>50</v>
          </cell>
          <cell r="N595">
            <v>0</v>
          </cell>
          <cell r="O595">
            <v>127.3</v>
          </cell>
          <cell r="P595">
            <v>23.8</v>
          </cell>
          <cell r="Q595" t="str">
            <v>-</v>
          </cell>
          <cell r="R595" t="str">
            <v>-</v>
          </cell>
          <cell r="S595">
            <v>6.74</v>
          </cell>
          <cell r="T595">
            <v>4.12</v>
          </cell>
          <cell r="U595">
            <v>3.48</v>
          </cell>
          <cell r="V595">
            <v>-1.63</v>
          </cell>
          <cell r="W595">
            <v>115.3</v>
          </cell>
          <cell r="X595">
            <v>-5.6</v>
          </cell>
          <cell r="Y595">
            <v>119</v>
          </cell>
          <cell r="Z595">
            <v>-5.6</v>
          </cell>
          <cell r="AA595">
            <v>82.4</v>
          </cell>
          <cell r="AB595">
            <v>22.4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91.8</v>
          </cell>
          <cell r="D596">
            <v>-1.8</v>
          </cell>
          <cell r="E596">
            <v>98</v>
          </cell>
          <cell r="F596">
            <v>-1.9</v>
          </cell>
          <cell r="G596">
            <v>98</v>
          </cell>
          <cell r="H596">
            <v>1.6</v>
          </cell>
          <cell r="I596">
            <v>100.6</v>
          </cell>
          <cell r="J596">
            <v>4.5</v>
          </cell>
          <cell r="K596">
            <v>100.9</v>
          </cell>
          <cell r="L596">
            <v>5</v>
          </cell>
          <cell r="M596">
            <v>69.2</v>
          </cell>
          <cell r="N596">
            <v>-30.8</v>
          </cell>
          <cell r="O596">
            <v>84.2</v>
          </cell>
          <cell r="P596">
            <v>-4.4000000000000004</v>
          </cell>
          <cell r="Q596" t="str">
            <v>-</v>
          </cell>
          <cell r="R596" t="str">
            <v>-</v>
          </cell>
          <cell r="S596">
            <v>1.51</v>
          </cell>
          <cell r="T596">
            <v>0.39</v>
          </cell>
          <cell r="U596">
            <v>1.27</v>
          </cell>
          <cell r="V596">
            <v>0.59</v>
          </cell>
          <cell r="W596">
            <v>85.2</v>
          </cell>
          <cell r="X596">
            <v>-5.3</v>
          </cell>
          <cell r="Y596">
            <v>90.9</v>
          </cell>
          <cell r="Z596">
            <v>-5.5</v>
          </cell>
          <cell r="AA596">
            <v>100.9</v>
          </cell>
          <cell r="AB596">
            <v>-64</v>
          </cell>
          <cell r="AC596">
            <v>0.8</v>
          </cell>
          <cell r="AD596">
            <v>1800</v>
          </cell>
        </row>
        <row r="597">
          <cell r="B597" t="str">
            <v>複合サービス事業</v>
          </cell>
          <cell r="C597">
            <v>102.5</v>
          </cell>
          <cell r="D597">
            <v>-6.8</v>
          </cell>
          <cell r="E597">
            <v>109.4</v>
          </cell>
          <cell r="F597">
            <v>-6.8</v>
          </cell>
          <cell r="G597">
            <v>112.6</v>
          </cell>
          <cell r="H597">
            <v>-6.6</v>
          </cell>
          <cell r="I597">
            <v>109.6</v>
          </cell>
          <cell r="J597">
            <v>5.7</v>
          </cell>
          <cell r="K597">
            <v>112.3</v>
          </cell>
          <cell r="L597">
            <v>5.9</v>
          </cell>
          <cell r="M597">
            <v>9.6999999999999993</v>
          </cell>
          <cell r="N597">
            <v>-39.799999999999997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12.91</v>
          </cell>
          <cell r="V597">
            <v>12.91</v>
          </cell>
          <cell r="W597">
            <v>95.1</v>
          </cell>
          <cell r="X597">
            <v>-10.199999999999999</v>
          </cell>
          <cell r="Y597">
            <v>101.5</v>
          </cell>
          <cell r="Z597">
            <v>-10.199999999999999</v>
          </cell>
          <cell r="AA597">
            <v>1.5</v>
          </cell>
          <cell r="AB597">
            <v>-88.9</v>
          </cell>
          <cell r="AC597">
            <v>0</v>
          </cell>
          <cell r="AD597">
            <v>0</v>
          </cell>
        </row>
        <row r="598">
          <cell r="B598" t="str">
            <v>サービス業（他に分類されないもの）</v>
          </cell>
          <cell r="C598">
            <v>94.9</v>
          </cell>
          <cell r="D598">
            <v>2.8</v>
          </cell>
          <cell r="E598">
            <v>97.7</v>
          </cell>
          <cell r="F598">
            <v>2.6</v>
          </cell>
          <cell r="G598">
            <v>98.8</v>
          </cell>
          <cell r="H598">
            <v>3.7</v>
          </cell>
          <cell r="I598">
            <v>95.1</v>
          </cell>
          <cell r="J598">
            <v>0.6</v>
          </cell>
          <cell r="K598">
            <v>96.1</v>
          </cell>
          <cell r="L598">
            <v>1.5</v>
          </cell>
          <cell r="M598">
            <v>64.5</v>
          </cell>
          <cell r="N598">
            <v>-25.9</v>
          </cell>
          <cell r="O598">
            <v>100.4</v>
          </cell>
          <cell r="P598">
            <v>0</v>
          </cell>
          <cell r="Q598" t="str">
            <v>-</v>
          </cell>
          <cell r="R598" t="str">
            <v>-</v>
          </cell>
          <cell r="S598">
            <v>2.6</v>
          </cell>
          <cell r="T598">
            <v>-0.94</v>
          </cell>
          <cell r="U598">
            <v>4.62</v>
          </cell>
          <cell r="V598">
            <v>0.95</v>
          </cell>
          <cell r="W598">
            <v>88</v>
          </cell>
          <cell r="X598">
            <v>-0.9</v>
          </cell>
          <cell r="Y598">
            <v>90.6</v>
          </cell>
          <cell r="Z598">
            <v>-1.1000000000000001</v>
          </cell>
          <cell r="AA598">
            <v>67.3</v>
          </cell>
          <cell r="AB598">
            <v>-27.7</v>
          </cell>
          <cell r="AC598">
            <v>7.6</v>
          </cell>
          <cell r="AD598">
            <v>96.6</v>
          </cell>
        </row>
        <row r="599">
          <cell r="B599" t="str">
            <v>食料品・たばこ</v>
          </cell>
          <cell r="C599">
            <v>94.8</v>
          </cell>
          <cell r="D599">
            <v>-12.9</v>
          </cell>
          <cell r="E599">
            <v>98.5</v>
          </cell>
          <cell r="F599">
            <v>-12.9</v>
          </cell>
          <cell r="G599">
            <v>100.6</v>
          </cell>
          <cell r="H599">
            <v>-11.1</v>
          </cell>
          <cell r="I599">
            <v>84.2</v>
          </cell>
          <cell r="J599">
            <v>-19.3</v>
          </cell>
          <cell r="K599">
            <v>86.3</v>
          </cell>
          <cell r="L599">
            <v>-18.5</v>
          </cell>
          <cell r="M599">
            <v>37</v>
          </cell>
          <cell r="N599">
            <v>-48.4</v>
          </cell>
          <cell r="O599">
            <v>107.9</v>
          </cell>
          <cell r="P599">
            <v>10.3</v>
          </cell>
          <cell r="Q599" t="str">
            <v>-</v>
          </cell>
          <cell r="R599" t="str">
            <v>-</v>
          </cell>
          <cell r="S599">
            <v>1.67</v>
          </cell>
          <cell r="T599">
            <v>-0.02</v>
          </cell>
          <cell r="U599">
            <v>1.9</v>
          </cell>
          <cell r="V599">
            <v>0.59</v>
          </cell>
          <cell r="W599">
            <v>87.9</v>
          </cell>
          <cell r="X599">
            <v>-16</v>
          </cell>
          <cell r="Y599">
            <v>91.4</v>
          </cell>
          <cell r="Z599">
            <v>-16.100000000000001</v>
          </cell>
          <cell r="AA599">
            <v>24.5</v>
          </cell>
          <cell r="AB599">
            <v>-77.400000000000006</v>
          </cell>
          <cell r="AC599">
            <v>0</v>
          </cell>
          <cell r="AD599">
            <v>0</v>
          </cell>
        </row>
        <row r="600">
          <cell r="B600" t="str">
            <v>繊維工業</v>
          </cell>
          <cell r="C600">
            <v>133.9</v>
          </cell>
          <cell r="D600">
            <v>50.1</v>
          </cell>
          <cell r="E600">
            <v>143</v>
          </cell>
          <cell r="F600">
            <v>50.1</v>
          </cell>
          <cell r="G600">
            <v>142.19999999999999</v>
          </cell>
          <cell r="H600">
            <v>48.1</v>
          </cell>
          <cell r="I600">
            <v>128.80000000000001</v>
          </cell>
          <cell r="J600">
            <v>40.299999999999997</v>
          </cell>
          <cell r="K600">
            <v>128</v>
          </cell>
          <cell r="L600">
            <v>38.799999999999997</v>
          </cell>
          <cell r="M600">
            <v>280</v>
          </cell>
          <cell r="N600">
            <v>0</v>
          </cell>
          <cell r="O600">
            <v>115.6</v>
          </cell>
          <cell r="P600">
            <v>572.1</v>
          </cell>
          <cell r="Q600" t="str">
            <v>-</v>
          </cell>
          <cell r="R600" t="str">
            <v>-</v>
          </cell>
          <cell r="S600">
            <v>1.56</v>
          </cell>
          <cell r="T600">
            <v>-1.81</v>
          </cell>
          <cell r="U600">
            <v>0.35</v>
          </cell>
          <cell r="V600">
            <v>-6.39</v>
          </cell>
          <cell r="W600">
            <v>124.2</v>
          </cell>
          <cell r="X600">
            <v>44.6</v>
          </cell>
          <cell r="Y600">
            <v>132.69999999999999</v>
          </cell>
          <cell r="Z600">
            <v>44.7</v>
          </cell>
          <cell r="AA600">
            <v>266.8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 t="str">
            <v>木材・木製品</v>
          </cell>
          <cell r="C601">
            <v>194</v>
          </cell>
          <cell r="D601">
            <v>-5.4</v>
          </cell>
          <cell r="E601">
            <v>200.3</v>
          </cell>
          <cell r="F601">
            <v>-3.9</v>
          </cell>
          <cell r="G601">
            <v>201.2</v>
          </cell>
          <cell r="H601">
            <v>-5.5</v>
          </cell>
          <cell r="I601">
            <v>178.7</v>
          </cell>
          <cell r="J601">
            <v>-0.6</v>
          </cell>
          <cell r="K601">
            <v>176</v>
          </cell>
          <cell r="L601">
            <v>-3.6</v>
          </cell>
          <cell r="M601">
            <v>336.4</v>
          </cell>
          <cell r="N601">
            <v>3596.7</v>
          </cell>
          <cell r="O601">
            <v>280.5</v>
          </cell>
          <cell r="P601">
            <v>237.5</v>
          </cell>
          <cell r="Q601" t="str">
            <v>-</v>
          </cell>
          <cell r="R601" t="str">
            <v>-</v>
          </cell>
          <cell r="S601">
            <v>0</v>
          </cell>
          <cell r="T601">
            <v>-5.38</v>
          </cell>
          <cell r="U601">
            <v>0</v>
          </cell>
          <cell r="V601">
            <v>0</v>
          </cell>
          <cell r="W601">
            <v>180</v>
          </cell>
          <cell r="X601">
            <v>-8.8000000000000007</v>
          </cell>
          <cell r="Y601">
            <v>185.8</v>
          </cell>
          <cell r="Z601">
            <v>-7.4</v>
          </cell>
          <cell r="AA601">
            <v>159.19999999999999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72.400000000000006</v>
          </cell>
          <cell r="D603">
            <v>9</v>
          </cell>
          <cell r="E603">
            <v>88.1</v>
          </cell>
          <cell r="F603">
            <v>9</v>
          </cell>
          <cell r="G603">
            <v>88.2</v>
          </cell>
          <cell r="H603">
            <v>9</v>
          </cell>
          <cell r="I603">
            <v>102.4</v>
          </cell>
          <cell r="J603">
            <v>10.6</v>
          </cell>
          <cell r="K603">
            <v>103.1</v>
          </cell>
          <cell r="L603">
            <v>10.6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67.2</v>
          </cell>
          <cell r="X603">
            <v>5.2</v>
          </cell>
          <cell r="Y603">
            <v>81.7</v>
          </cell>
          <cell r="Z603">
            <v>5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55.2</v>
          </cell>
          <cell r="D604">
            <v>-35.6</v>
          </cell>
          <cell r="E604">
            <v>64.3</v>
          </cell>
          <cell r="F604">
            <v>-32.299999999999997</v>
          </cell>
          <cell r="G604">
            <v>65.8</v>
          </cell>
          <cell r="H604">
            <v>-32.4</v>
          </cell>
          <cell r="I604">
            <v>60.7</v>
          </cell>
          <cell r="J604">
            <v>-28.6</v>
          </cell>
          <cell r="K604">
            <v>62.3</v>
          </cell>
          <cell r="L604">
            <v>-28.4</v>
          </cell>
          <cell r="M604">
            <v>0</v>
          </cell>
          <cell r="N604">
            <v>-100</v>
          </cell>
          <cell r="O604">
            <v>336.7</v>
          </cell>
          <cell r="P604">
            <v>110.4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0.98</v>
          </cell>
          <cell r="V604">
            <v>0.98</v>
          </cell>
          <cell r="W604">
            <v>51.2</v>
          </cell>
          <cell r="X604">
            <v>-37.9</v>
          </cell>
          <cell r="Y604">
            <v>59.6</v>
          </cell>
          <cell r="Z604">
            <v>-34.799999999999997</v>
          </cell>
          <cell r="AA604">
            <v>7.4</v>
          </cell>
          <cell r="AB604">
            <v>35.4</v>
          </cell>
          <cell r="AC604">
            <v>0</v>
          </cell>
          <cell r="AD604">
            <v>-100</v>
          </cell>
        </row>
        <row r="605">
          <cell r="B605" t="str">
            <v>化学、石油・石炭</v>
          </cell>
          <cell r="C605">
            <v>115.1</v>
          </cell>
          <cell r="D605">
            <v>101.6</v>
          </cell>
          <cell r="E605">
            <v>124.9</v>
          </cell>
          <cell r="F605">
            <v>101.5</v>
          </cell>
          <cell r="G605">
            <v>128.6</v>
          </cell>
          <cell r="H605">
            <v>105.8</v>
          </cell>
          <cell r="I605">
            <v>110.7</v>
          </cell>
          <cell r="J605">
            <v>55.7</v>
          </cell>
          <cell r="K605">
            <v>111.3</v>
          </cell>
          <cell r="L605">
            <v>57.6</v>
          </cell>
          <cell r="M605">
            <v>18.2</v>
          </cell>
          <cell r="N605">
            <v>-83.3</v>
          </cell>
          <cell r="O605">
            <v>104.1</v>
          </cell>
          <cell r="P605">
            <v>54.7</v>
          </cell>
          <cell r="Q605" t="str">
            <v>-</v>
          </cell>
          <cell r="R605" t="str">
            <v>-</v>
          </cell>
          <cell r="S605">
            <v>8.51</v>
          </cell>
          <cell r="T605">
            <v>8.51</v>
          </cell>
          <cell r="U605">
            <v>0</v>
          </cell>
          <cell r="V605">
            <v>0</v>
          </cell>
          <cell r="W605">
            <v>106.8</v>
          </cell>
          <cell r="X605">
            <v>94.2</v>
          </cell>
          <cell r="Y605">
            <v>115.9</v>
          </cell>
          <cell r="Z605">
            <v>94.1</v>
          </cell>
          <cell r="AA605">
            <v>4.2</v>
          </cell>
          <cell r="AB605">
            <v>-89.3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146.9</v>
          </cell>
          <cell r="D606">
            <v>-13.5</v>
          </cell>
          <cell r="E606">
            <v>156.4</v>
          </cell>
          <cell r="F606">
            <v>-13.5</v>
          </cell>
          <cell r="G606">
            <v>155.1</v>
          </cell>
          <cell r="H606">
            <v>-6.7</v>
          </cell>
          <cell r="I606">
            <v>180.1</v>
          </cell>
          <cell r="J606">
            <v>-7.9</v>
          </cell>
          <cell r="K606">
            <v>179.9</v>
          </cell>
          <cell r="L606">
            <v>-4</v>
          </cell>
          <cell r="M606">
            <v>166.7</v>
          </cell>
          <cell r="N606">
            <v>-86.1</v>
          </cell>
          <cell r="O606">
            <v>617.9</v>
          </cell>
          <cell r="P606">
            <v>738.4</v>
          </cell>
          <cell r="Q606" t="str">
            <v>-</v>
          </cell>
          <cell r="R606" t="str">
            <v>-</v>
          </cell>
          <cell r="S606">
            <v>6.34</v>
          </cell>
          <cell r="T606">
            <v>6.34</v>
          </cell>
          <cell r="U606">
            <v>0</v>
          </cell>
          <cell r="V606">
            <v>0</v>
          </cell>
          <cell r="W606">
            <v>136.30000000000001</v>
          </cell>
          <cell r="X606">
            <v>-16.600000000000001</v>
          </cell>
          <cell r="Y606">
            <v>145.1</v>
          </cell>
          <cell r="Z606">
            <v>-16.600000000000001</v>
          </cell>
          <cell r="AA606">
            <v>296.10000000000002</v>
          </cell>
          <cell r="AB606">
            <v>-85.6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113.1</v>
          </cell>
          <cell r="D607">
            <v>-1.6</v>
          </cell>
          <cell r="E607">
            <v>124.3</v>
          </cell>
          <cell r="F607">
            <v>-1.7</v>
          </cell>
          <cell r="G607">
            <v>121.9</v>
          </cell>
          <cell r="H607">
            <v>-3.4</v>
          </cell>
          <cell r="I607">
            <v>125.7</v>
          </cell>
          <cell r="J607">
            <v>-1.6</v>
          </cell>
          <cell r="K607">
            <v>123.1</v>
          </cell>
          <cell r="L607">
            <v>-3.4</v>
          </cell>
          <cell r="M607">
            <v>414.3</v>
          </cell>
          <cell r="N607">
            <v>222.2</v>
          </cell>
          <cell r="O607">
            <v>40</v>
          </cell>
          <cell r="P607">
            <v>-6.8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3.45</v>
          </cell>
          <cell r="V607">
            <v>3.45</v>
          </cell>
          <cell r="W607">
            <v>104.9</v>
          </cell>
          <cell r="X607">
            <v>-5.2</v>
          </cell>
          <cell r="Y607">
            <v>115.3</v>
          </cell>
          <cell r="Z607">
            <v>-5.3</v>
          </cell>
          <cell r="AA607">
            <v>406.2</v>
          </cell>
          <cell r="AB607">
            <v>250.9</v>
          </cell>
          <cell r="AC607">
            <v>0</v>
          </cell>
          <cell r="AD607">
            <v>0</v>
          </cell>
        </row>
        <row r="608">
          <cell r="B608" t="str">
            <v>窯業・土石製品</v>
          </cell>
          <cell r="C608">
            <v>92.6</v>
          </cell>
          <cell r="D608">
            <v>8.3000000000000007</v>
          </cell>
          <cell r="E608">
            <v>95.4</v>
          </cell>
          <cell r="F608">
            <v>8.3000000000000007</v>
          </cell>
          <cell r="G608">
            <v>95.3</v>
          </cell>
          <cell r="H608">
            <v>6.5</v>
          </cell>
          <cell r="I608">
            <v>88.9</v>
          </cell>
          <cell r="J608">
            <v>0.9</v>
          </cell>
          <cell r="K608">
            <v>88.5</v>
          </cell>
          <cell r="L608">
            <v>-0.7</v>
          </cell>
          <cell r="M608">
            <v>106.7</v>
          </cell>
          <cell r="N608">
            <v>100.2</v>
          </cell>
          <cell r="O608">
            <v>21</v>
          </cell>
          <cell r="P608">
            <v>-7.9</v>
          </cell>
          <cell r="Q608" t="str">
            <v>-</v>
          </cell>
          <cell r="R608" t="str">
            <v>-</v>
          </cell>
          <cell r="S608">
            <v>0</v>
          </cell>
          <cell r="T608">
            <v>0</v>
          </cell>
          <cell r="U608">
            <v>4.26</v>
          </cell>
          <cell r="V608">
            <v>2.2999999999999998</v>
          </cell>
          <cell r="W608">
            <v>85.9</v>
          </cell>
          <cell r="X608">
            <v>4.4000000000000004</v>
          </cell>
          <cell r="Y608">
            <v>88.5</v>
          </cell>
          <cell r="Z608">
            <v>4.4000000000000004</v>
          </cell>
          <cell r="AA608">
            <v>96.3</v>
          </cell>
          <cell r="AB608">
            <v>112.9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132.80000000000001</v>
          </cell>
          <cell r="D611">
            <v>-2</v>
          </cell>
          <cell r="E611">
            <v>136.4</v>
          </cell>
          <cell r="F611">
            <v>-1.3</v>
          </cell>
          <cell r="G611">
            <v>130.4</v>
          </cell>
          <cell r="H611">
            <v>6.2</v>
          </cell>
          <cell r="I611">
            <v>130.80000000000001</v>
          </cell>
          <cell r="J611">
            <v>-5.6</v>
          </cell>
          <cell r="K611">
            <v>124.3</v>
          </cell>
          <cell r="L611">
            <v>0.2</v>
          </cell>
          <cell r="M611">
            <v>2400</v>
          </cell>
          <cell r="N611">
            <v>-55</v>
          </cell>
          <cell r="O611">
            <v>637.1</v>
          </cell>
          <cell r="P611">
            <v>3</v>
          </cell>
          <cell r="Q611" t="str">
            <v>-</v>
          </cell>
          <cell r="R611" t="str">
            <v>-</v>
          </cell>
          <cell r="S611">
            <v>0</v>
          </cell>
          <cell r="T611">
            <v>-1.58</v>
          </cell>
          <cell r="U611">
            <v>0</v>
          </cell>
          <cell r="V611">
            <v>-3.62</v>
          </cell>
          <cell r="W611">
            <v>123.2</v>
          </cell>
          <cell r="X611">
            <v>-5.5</v>
          </cell>
          <cell r="Y611">
            <v>126.5</v>
          </cell>
          <cell r="Z611">
            <v>-4.9000000000000004</v>
          </cell>
          <cell r="AA611">
            <v>508.1</v>
          </cell>
          <cell r="AB611">
            <v>-53.3</v>
          </cell>
          <cell r="AC611">
            <v>0</v>
          </cell>
          <cell r="AD611">
            <v>-100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93.4</v>
          </cell>
          <cell r="D614">
            <v>-9.1999999999999993</v>
          </cell>
          <cell r="E614">
            <v>101.9</v>
          </cell>
          <cell r="F614">
            <v>-9.1999999999999993</v>
          </cell>
          <cell r="G614">
            <v>101.9</v>
          </cell>
          <cell r="H614">
            <v>-8.3000000000000007</v>
          </cell>
          <cell r="I614">
            <v>99.6</v>
          </cell>
          <cell r="J614">
            <v>-7.5</v>
          </cell>
          <cell r="K614">
            <v>99.6</v>
          </cell>
          <cell r="L614">
            <v>-6.7</v>
          </cell>
          <cell r="M614">
            <v>0</v>
          </cell>
          <cell r="N614">
            <v>0</v>
          </cell>
          <cell r="O614">
            <v>29</v>
          </cell>
          <cell r="P614">
            <v>-81.2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5.13</v>
          </cell>
          <cell r="V614">
            <v>5.13</v>
          </cell>
          <cell r="W614">
            <v>86.6</v>
          </cell>
          <cell r="X614">
            <v>-12.5</v>
          </cell>
          <cell r="Y614">
            <v>94.5</v>
          </cell>
          <cell r="Z614">
            <v>-12.5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84.1</v>
          </cell>
          <cell r="D615">
            <v>-0.1</v>
          </cell>
          <cell r="E615">
            <v>86.5</v>
          </cell>
          <cell r="F615">
            <v>-0.1</v>
          </cell>
          <cell r="G615">
            <v>87.7</v>
          </cell>
          <cell r="H615">
            <v>0.1</v>
          </cell>
          <cell r="I615">
            <v>87.5</v>
          </cell>
          <cell r="J615">
            <v>-9.6999999999999993</v>
          </cell>
          <cell r="K615">
            <v>88.6</v>
          </cell>
          <cell r="L615">
            <v>-9.5</v>
          </cell>
          <cell r="M615">
            <v>7.7</v>
          </cell>
          <cell r="N615">
            <v>-66.7</v>
          </cell>
          <cell r="O615">
            <v>210.8</v>
          </cell>
          <cell r="P615">
            <v>22.6</v>
          </cell>
          <cell r="Q615" t="str">
            <v>-</v>
          </cell>
          <cell r="R615" t="str">
            <v>-</v>
          </cell>
          <cell r="S615">
            <v>1.53</v>
          </cell>
          <cell r="T615">
            <v>-1.02</v>
          </cell>
          <cell r="U615">
            <v>1.53</v>
          </cell>
          <cell r="V615">
            <v>1.53</v>
          </cell>
          <cell r="W615">
            <v>78</v>
          </cell>
          <cell r="X615">
            <v>-3.7</v>
          </cell>
          <cell r="Y615">
            <v>80.2</v>
          </cell>
          <cell r="Z615">
            <v>-3.7</v>
          </cell>
          <cell r="AA615">
            <v>4.3</v>
          </cell>
          <cell r="AB615">
            <v>-81</v>
          </cell>
          <cell r="AC615">
            <v>0</v>
          </cell>
          <cell r="AD615">
            <v>0</v>
          </cell>
        </row>
        <row r="616">
          <cell r="B616" t="str">
            <v>電気機械器具</v>
          </cell>
          <cell r="C616">
            <v>104</v>
          </cell>
          <cell r="D616">
            <v>40.4</v>
          </cell>
          <cell r="E616">
            <v>104.1</v>
          </cell>
          <cell r="F616">
            <v>40.299999999999997</v>
          </cell>
          <cell r="G616">
            <v>104.3</v>
          </cell>
          <cell r="H616">
            <v>41.5</v>
          </cell>
          <cell r="I616">
            <v>95.8</v>
          </cell>
          <cell r="J616">
            <v>30</v>
          </cell>
          <cell r="K616">
            <v>96.1</v>
          </cell>
          <cell r="L616">
            <v>31.1</v>
          </cell>
          <cell r="M616">
            <v>0</v>
          </cell>
          <cell r="N616">
            <v>-100</v>
          </cell>
          <cell r="O616">
            <v>5.8</v>
          </cell>
          <cell r="P616">
            <v>-9.4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-2.17</v>
          </cell>
          <cell r="W616">
            <v>96.5</v>
          </cell>
          <cell r="X616">
            <v>35.299999999999997</v>
          </cell>
          <cell r="Y616">
            <v>96.6</v>
          </cell>
          <cell r="Z616">
            <v>35.299999999999997</v>
          </cell>
          <cell r="AA616">
            <v>0</v>
          </cell>
          <cell r="AB616">
            <v>-100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110.9</v>
          </cell>
          <cell r="D618">
            <v>46.7</v>
          </cell>
          <cell r="E618">
            <v>115.4</v>
          </cell>
          <cell r="F618">
            <v>46.6</v>
          </cell>
          <cell r="G618">
            <v>117.7</v>
          </cell>
          <cell r="H618">
            <v>46.8</v>
          </cell>
          <cell r="I618">
            <v>115.5</v>
          </cell>
          <cell r="J618">
            <v>33.4</v>
          </cell>
          <cell r="K618">
            <v>117.3</v>
          </cell>
          <cell r="L618">
            <v>32.799999999999997</v>
          </cell>
          <cell r="M618">
            <v>20.8</v>
          </cell>
          <cell r="N618">
            <v>0</v>
          </cell>
          <cell r="O618">
            <v>37.299999999999997</v>
          </cell>
          <cell r="P618">
            <v>109.6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-24.32</v>
          </cell>
          <cell r="W618">
            <v>102.9</v>
          </cell>
          <cell r="X618">
            <v>41.3</v>
          </cell>
          <cell r="Y618">
            <v>107.1</v>
          </cell>
          <cell r="Z618">
            <v>41.5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102.7</v>
          </cell>
          <cell r="D619">
            <v>-1.3</v>
          </cell>
          <cell r="E619">
            <v>104.8</v>
          </cell>
          <cell r="F619">
            <v>-1.3</v>
          </cell>
          <cell r="G619">
            <v>107.3</v>
          </cell>
          <cell r="H619">
            <v>-1.2</v>
          </cell>
          <cell r="I619">
            <v>90.7</v>
          </cell>
          <cell r="J619">
            <v>-11.5</v>
          </cell>
          <cell r="K619">
            <v>92.1</v>
          </cell>
          <cell r="L619">
            <v>-11.4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-62.8</v>
          </cell>
          <cell r="Q619" t="str">
            <v>-</v>
          </cell>
          <cell r="R619" t="str">
            <v>-</v>
          </cell>
          <cell r="S619">
            <v>7.41</v>
          </cell>
          <cell r="T619">
            <v>7.41</v>
          </cell>
          <cell r="U619">
            <v>11.11</v>
          </cell>
          <cell r="V619">
            <v>11.11</v>
          </cell>
          <cell r="W619">
            <v>95.3</v>
          </cell>
          <cell r="X619">
            <v>-4.8</v>
          </cell>
          <cell r="Y619">
            <v>97.2</v>
          </cell>
          <cell r="Z619">
            <v>-4.9000000000000004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183.8</v>
          </cell>
          <cell r="D620">
            <v>-11.2</v>
          </cell>
          <cell r="E620">
            <v>203.3</v>
          </cell>
          <cell r="F620">
            <v>-11.1</v>
          </cell>
          <cell r="G620">
            <v>203.4</v>
          </cell>
          <cell r="H620">
            <v>-11.1</v>
          </cell>
          <cell r="I620">
            <v>170.5</v>
          </cell>
          <cell r="J620">
            <v>-18.8</v>
          </cell>
          <cell r="K620">
            <v>155.30000000000001</v>
          </cell>
          <cell r="L620">
            <v>-19.399999999999999</v>
          </cell>
          <cell r="M620">
            <v>14400</v>
          </cell>
          <cell r="N620">
            <v>-12.7</v>
          </cell>
          <cell r="O620">
            <v>35.700000000000003</v>
          </cell>
          <cell r="P620">
            <v>-44</v>
          </cell>
          <cell r="Q620" t="str">
            <v>-</v>
          </cell>
          <cell r="R620" t="str">
            <v>-</v>
          </cell>
          <cell r="S620">
            <v>9.2100000000000009</v>
          </cell>
          <cell r="T620">
            <v>9.2100000000000009</v>
          </cell>
          <cell r="U620">
            <v>0</v>
          </cell>
          <cell r="V620">
            <v>0</v>
          </cell>
          <cell r="W620">
            <v>170.5</v>
          </cell>
          <cell r="X620">
            <v>-14.4</v>
          </cell>
          <cell r="Y620">
            <v>188.6</v>
          </cell>
          <cell r="Z620">
            <v>-14.4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211.8</v>
          </cell>
          <cell r="D623">
            <v>56.1</v>
          </cell>
          <cell r="E623">
            <v>220.9</v>
          </cell>
          <cell r="F623">
            <v>56.2</v>
          </cell>
          <cell r="G623">
            <v>221.7</v>
          </cell>
          <cell r="H623">
            <v>57.8</v>
          </cell>
          <cell r="I623">
            <v>149.1</v>
          </cell>
          <cell r="J623">
            <v>30.9</v>
          </cell>
          <cell r="K623">
            <v>149.5</v>
          </cell>
          <cell r="L623">
            <v>32.299999999999997</v>
          </cell>
          <cell r="M623">
            <v>50</v>
          </cell>
          <cell r="N623">
            <v>-84.6</v>
          </cell>
          <cell r="O623">
            <v>35.1</v>
          </cell>
          <cell r="P623">
            <v>7.3</v>
          </cell>
          <cell r="Q623" t="str">
            <v>-</v>
          </cell>
          <cell r="R623" t="str">
            <v>-</v>
          </cell>
          <cell r="S623">
            <v>1</v>
          </cell>
          <cell r="T623">
            <v>-0.76</v>
          </cell>
          <cell r="U623">
            <v>1.75</v>
          </cell>
          <cell r="V623">
            <v>1.75</v>
          </cell>
          <cell r="W623">
            <v>196.5</v>
          </cell>
          <cell r="X623">
            <v>50.5</v>
          </cell>
          <cell r="Y623">
            <v>204.9</v>
          </cell>
          <cell r="Z623">
            <v>50.6</v>
          </cell>
          <cell r="AA623">
            <v>63.2</v>
          </cell>
          <cell r="AB623">
            <v>-81.5</v>
          </cell>
          <cell r="AC623">
            <v>10.3</v>
          </cell>
          <cell r="AD623">
            <v>4.9000000000000004</v>
          </cell>
        </row>
        <row r="624">
          <cell r="B624" t="str">
            <v>小売業</v>
          </cell>
          <cell r="C624">
            <v>99.5</v>
          </cell>
          <cell r="D624">
            <v>-6.7</v>
          </cell>
          <cell r="E624">
            <v>100.9</v>
          </cell>
          <cell r="F624">
            <v>-6.7</v>
          </cell>
          <cell r="G624">
            <v>99.7</v>
          </cell>
          <cell r="H624">
            <v>-6.6</v>
          </cell>
          <cell r="I624">
            <v>89.8</v>
          </cell>
          <cell r="J624">
            <v>-7.5</v>
          </cell>
          <cell r="K624">
            <v>88.5</v>
          </cell>
          <cell r="L624">
            <v>-7.6</v>
          </cell>
          <cell r="M624">
            <v>164.7</v>
          </cell>
          <cell r="N624">
            <v>-3.5</v>
          </cell>
          <cell r="O624">
            <v>147.4</v>
          </cell>
          <cell r="P624">
            <v>16.899999999999999</v>
          </cell>
          <cell r="Q624" t="str">
            <v>-</v>
          </cell>
          <cell r="R624" t="str">
            <v>-</v>
          </cell>
          <cell r="S624">
            <v>1.76</v>
          </cell>
          <cell r="T624">
            <v>-0.26</v>
          </cell>
          <cell r="U624">
            <v>2.5299999999999998</v>
          </cell>
          <cell r="V624">
            <v>1.23</v>
          </cell>
          <cell r="W624">
            <v>92.3</v>
          </cell>
          <cell r="X624">
            <v>-10.1</v>
          </cell>
          <cell r="Y624">
            <v>93.6</v>
          </cell>
          <cell r="Z624">
            <v>-10.1</v>
          </cell>
          <cell r="AA624">
            <v>180.5</v>
          </cell>
          <cell r="AB624">
            <v>-12.8</v>
          </cell>
          <cell r="AC624">
            <v>0</v>
          </cell>
          <cell r="AD624">
            <v>0</v>
          </cell>
        </row>
        <row r="625">
          <cell r="B625" t="str">
            <v>宿泊業</v>
          </cell>
          <cell r="C625">
            <v>92</v>
          </cell>
          <cell r="D625">
            <v>-12.7</v>
          </cell>
          <cell r="E625">
            <v>93.8</v>
          </cell>
          <cell r="F625">
            <v>-12.7</v>
          </cell>
          <cell r="G625">
            <v>92.6</v>
          </cell>
          <cell r="H625">
            <v>-12.2</v>
          </cell>
          <cell r="I625">
            <v>105.2</v>
          </cell>
          <cell r="J625">
            <v>-10.7</v>
          </cell>
          <cell r="K625">
            <v>102.7</v>
          </cell>
          <cell r="L625">
            <v>-11.2</v>
          </cell>
          <cell r="M625">
            <v>228.6</v>
          </cell>
          <cell r="N625">
            <v>6.7</v>
          </cell>
          <cell r="O625">
            <v>111.5</v>
          </cell>
          <cell r="P625">
            <v>52.1</v>
          </cell>
          <cell r="Q625" t="str">
            <v>-</v>
          </cell>
          <cell r="R625" t="str">
            <v>-</v>
          </cell>
          <cell r="S625">
            <v>4.4400000000000004</v>
          </cell>
          <cell r="T625">
            <v>1.04</v>
          </cell>
          <cell r="U625">
            <v>3.92</v>
          </cell>
          <cell r="V625">
            <v>3.92</v>
          </cell>
          <cell r="W625">
            <v>85.3</v>
          </cell>
          <cell r="X625">
            <v>-15.9</v>
          </cell>
          <cell r="Y625">
            <v>87</v>
          </cell>
          <cell r="Z625">
            <v>-15.9</v>
          </cell>
          <cell r="AA625">
            <v>206.1</v>
          </cell>
          <cell r="AB625">
            <v>-29.1</v>
          </cell>
          <cell r="AC625">
            <v>0</v>
          </cell>
          <cell r="AD625">
            <v>0</v>
          </cell>
        </row>
        <row r="626">
          <cell r="B626" t="str">
            <v>Ｍ一括分</v>
          </cell>
          <cell r="C626">
            <v>91.8</v>
          </cell>
          <cell r="D626">
            <v>-24.6</v>
          </cell>
          <cell r="E626">
            <v>92.1</v>
          </cell>
          <cell r="F626">
            <v>-24.8</v>
          </cell>
          <cell r="G626">
            <v>93.2</v>
          </cell>
          <cell r="H626">
            <v>-24.4</v>
          </cell>
          <cell r="I626">
            <v>86.6</v>
          </cell>
          <cell r="J626">
            <v>-22.8</v>
          </cell>
          <cell r="K626">
            <v>86.7</v>
          </cell>
          <cell r="L626">
            <v>-21.4</v>
          </cell>
          <cell r="M626">
            <v>78.599999999999994</v>
          </cell>
          <cell r="N626">
            <v>-60.7</v>
          </cell>
          <cell r="O626">
            <v>132.5</v>
          </cell>
          <cell r="P626">
            <v>33.799999999999997</v>
          </cell>
          <cell r="Q626" t="str">
            <v>-</v>
          </cell>
          <cell r="R626" t="str">
            <v>-</v>
          </cell>
          <cell r="S626">
            <v>7.12</v>
          </cell>
          <cell r="T626">
            <v>-1.1200000000000001</v>
          </cell>
          <cell r="U626">
            <v>2.4500000000000002</v>
          </cell>
          <cell r="V626">
            <v>-0.47</v>
          </cell>
          <cell r="W626">
            <v>85.2</v>
          </cell>
          <cell r="X626">
            <v>-27.3</v>
          </cell>
          <cell r="Y626">
            <v>85.4</v>
          </cell>
          <cell r="Z626">
            <v>-27.5</v>
          </cell>
          <cell r="AA626">
            <v>42</v>
          </cell>
          <cell r="AB626">
            <v>-45.7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75.900000000000006</v>
          </cell>
          <cell r="D627">
            <v>-5</v>
          </cell>
          <cell r="E627">
            <v>82.6</v>
          </cell>
          <cell r="F627">
            <v>-5.0999999999999996</v>
          </cell>
          <cell r="G627">
            <v>82.5</v>
          </cell>
          <cell r="H627">
            <v>1</v>
          </cell>
          <cell r="I627">
            <v>97.1</v>
          </cell>
          <cell r="J627">
            <v>3.1</v>
          </cell>
          <cell r="K627">
            <v>97.7</v>
          </cell>
          <cell r="L627">
            <v>4.3</v>
          </cell>
          <cell r="M627">
            <v>64.7</v>
          </cell>
          <cell r="N627">
            <v>-47.6</v>
          </cell>
          <cell r="O627">
            <v>100.5</v>
          </cell>
          <cell r="P627">
            <v>-13.9</v>
          </cell>
          <cell r="Q627" t="str">
            <v>-</v>
          </cell>
          <cell r="R627" t="str">
            <v>-</v>
          </cell>
          <cell r="S627">
            <v>3.11</v>
          </cell>
          <cell r="T627">
            <v>2.6</v>
          </cell>
          <cell r="U627">
            <v>0.95</v>
          </cell>
          <cell r="V627">
            <v>0.76</v>
          </cell>
          <cell r="W627">
            <v>70.400000000000006</v>
          </cell>
          <cell r="X627">
            <v>-8.5</v>
          </cell>
          <cell r="Y627">
            <v>76.599999999999994</v>
          </cell>
          <cell r="Z627">
            <v>-8.5</v>
          </cell>
          <cell r="AA627">
            <v>86.3</v>
          </cell>
          <cell r="AB627">
            <v>-74.2</v>
          </cell>
          <cell r="AC627">
            <v>0.3</v>
          </cell>
          <cell r="AD627">
            <v>0</v>
          </cell>
        </row>
        <row r="628">
          <cell r="B628" t="str">
            <v>Ｐ一括分</v>
          </cell>
          <cell r="C628">
            <v>98.4</v>
          </cell>
          <cell r="D628">
            <v>6</v>
          </cell>
          <cell r="E628">
            <v>103.5</v>
          </cell>
          <cell r="F628">
            <v>5.9</v>
          </cell>
          <cell r="G628">
            <v>103.6</v>
          </cell>
          <cell r="H628">
            <v>5.2</v>
          </cell>
          <cell r="I628">
            <v>99.6</v>
          </cell>
          <cell r="J628">
            <v>7.4</v>
          </cell>
          <cell r="K628">
            <v>100</v>
          </cell>
          <cell r="L628">
            <v>7.3</v>
          </cell>
          <cell r="M628">
            <v>70</v>
          </cell>
          <cell r="N628">
            <v>40</v>
          </cell>
          <cell r="O628">
            <v>75.400000000000006</v>
          </cell>
          <cell r="P628">
            <v>5.6</v>
          </cell>
          <cell r="Q628" t="str">
            <v>-</v>
          </cell>
          <cell r="R628" t="str">
            <v>-</v>
          </cell>
          <cell r="S628">
            <v>0.19</v>
          </cell>
          <cell r="T628">
            <v>-1.58</v>
          </cell>
          <cell r="U628">
            <v>1.53</v>
          </cell>
          <cell r="V628">
            <v>0.32</v>
          </cell>
          <cell r="W628">
            <v>91.3</v>
          </cell>
          <cell r="X628">
            <v>2.2000000000000002</v>
          </cell>
          <cell r="Y628">
            <v>96</v>
          </cell>
          <cell r="Z628">
            <v>2.1</v>
          </cell>
          <cell r="AA628">
            <v>98</v>
          </cell>
          <cell r="AB628">
            <v>117.7</v>
          </cell>
          <cell r="AC628">
            <v>1.4</v>
          </cell>
          <cell r="AD628">
            <v>871.4</v>
          </cell>
        </row>
        <row r="629">
          <cell r="B629" t="str">
            <v>職業紹介・派遣業</v>
          </cell>
          <cell r="C629">
            <v>117.9</v>
          </cell>
          <cell r="D629">
            <v>17.2</v>
          </cell>
          <cell r="E629">
            <v>118.2</v>
          </cell>
          <cell r="F629">
            <v>17.7</v>
          </cell>
          <cell r="G629">
            <v>118.6</v>
          </cell>
          <cell r="H629">
            <v>18</v>
          </cell>
          <cell r="I629">
            <v>105.9</v>
          </cell>
          <cell r="J629">
            <v>12.8</v>
          </cell>
          <cell r="K629">
            <v>105.5</v>
          </cell>
          <cell r="L629">
            <v>12.6</v>
          </cell>
          <cell r="M629">
            <v>118.5</v>
          </cell>
          <cell r="N629">
            <v>18.5</v>
          </cell>
          <cell r="O629">
            <v>87.6</v>
          </cell>
          <cell r="P629">
            <v>-33.200000000000003</v>
          </cell>
          <cell r="Q629" t="str">
            <v>-</v>
          </cell>
          <cell r="R629" t="str">
            <v>-</v>
          </cell>
          <cell r="S629">
            <v>7.3</v>
          </cell>
          <cell r="T629">
            <v>-2.41</v>
          </cell>
          <cell r="U629">
            <v>7</v>
          </cell>
          <cell r="V629">
            <v>-1.91</v>
          </cell>
          <cell r="W629">
            <v>109.4</v>
          </cell>
          <cell r="X629">
            <v>13</v>
          </cell>
          <cell r="Y629">
            <v>109.6</v>
          </cell>
          <cell r="Z629">
            <v>13.5</v>
          </cell>
          <cell r="AA629">
            <v>108.9</v>
          </cell>
          <cell r="AB629">
            <v>11.3</v>
          </cell>
          <cell r="AC629">
            <v>0</v>
          </cell>
          <cell r="AD629">
            <v>-100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92.1</v>
          </cell>
          <cell r="D631">
            <v>2.1</v>
          </cell>
          <cell r="E631">
            <v>95.3</v>
          </cell>
          <cell r="F631">
            <v>1.9</v>
          </cell>
          <cell r="G631">
            <v>96.5</v>
          </cell>
          <cell r="H631">
            <v>3.1</v>
          </cell>
          <cell r="I631">
            <v>94.1</v>
          </cell>
          <cell r="J631">
            <v>0</v>
          </cell>
          <cell r="K631">
            <v>95.3</v>
          </cell>
          <cell r="L631">
            <v>1</v>
          </cell>
          <cell r="M631">
            <v>61.3</v>
          </cell>
          <cell r="N631">
            <v>-29.6</v>
          </cell>
          <cell r="O631">
            <v>102.2</v>
          </cell>
          <cell r="P631">
            <v>6.5</v>
          </cell>
          <cell r="Q631" t="str">
            <v>-</v>
          </cell>
          <cell r="R631" t="str">
            <v>-</v>
          </cell>
          <cell r="S631">
            <v>2.0499999999999998</v>
          </cell>
          <cell r="T631">
            <v>-0.31</v>
          </cell>
          <cell r="U631">
            <v>4.34</v>
          </cell>
          <cell r="V631">
            <v>1.67</v>
          </cell>
          <cell r="W631">
            <v>85.4</v>
          </cell>
          <cell r="X631">
            <v>-1.6</v>
          </cell>
          <cell r="Y631">
            <v>88.4</v>
          </cell>
          <cell r="Z631">
            <v>-1.8</v>
          </cell>
          <cell r="AA631">
            <v>61.5</v>
          </cell>
          <cell r="AB631">
            <v>-32.5</v>
          </cell>
          <cell r="AC631">
            <v>6.3</v>
          </cell>
          <cell r="AD631">
            <v>540</v>
          </cell>
        </row>
        <row r="632">
          <cell r="B632" t="str">
            <v>特掲産業１</v>
          </cell>
          <cell r="C632">
            <v>57.4</v>
          </cell>
          <cell r="D632">
            <v>-48.1</v>
          </cell>
          <cell r="E632">
            <v>57.6</v>
          </cell>
          <cell r="F632">
            <v>-47.5</v>
          </cell>
          <cell r="G632">
            <v>60.5</v>
          </cell>
          <cell r="H632">
            <v>-44.4</v>
          </cell>
          <cell r="I632">
            <v>75.7</v>
          </cell>
          <cell r="J632">
            <v>-43.3</v>
          </cell>
          <cell r="K632">
            <v>75.099999999999994</v>
          </cell>
          <cell r="L632">
            <v>-40.799999999999997</v>
          </cell>
          <cell r="M632">
            <v>133.30000000000001</v>
          </cell>
          <cell r="N632">
            <v>-82.9</v>
          </cell>
          <cell r="O632">
            <v>44</v>
          </cell>
          <cell r="P632">
            <v>-40.6</v>
          </cell>
          <cell r="Q632" t="str">
            <v>-</v>
          </cell>
          <cell r="R632" t="str">
            <v>-</v>
          </cell>
          <cell r="S632">
            <v>0.84</v>
          </cell>
          <cell r="T632">
            <v>-4.74</v>
          </cell>
          <cell r="U632">
            <v>12.35</v>
          </cell>
          <cell r="V632">
            <v>11.71</v>
          </cell>
          <cell r="W632">
            <v>53.2</v>
          </cell>
          <cell r="X632">
            <v>-50</v>
          </cell>
          <cell r="Y632">
            <v>53.4</v>
          </cell>
          <cell r="Z632">
            <v>-49.5</v>
          </cell>
          <cell r="AA632">
            <v>5.5</v>
          </cell>
          <cell r="AB632">
            <v>-95.7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114.3</v>
          </cell>
          <cell r="D633">
            <v>0</v>
          </cell>
          <cell r="E633">
            <v>132.80000000000001</v>
          </cell>
          <cell r="F633">
            <v>0</v>
          </cell>
          <cell r="G633">
            <v>135.30000000000001</v>
          </cell>
          <cell r="H633">
            <v>0</v>
          </cell>
          <cell r="I633">
            <v>124.8</v>
          </cell>
          <cell r="J633">
            <v>0</v>
          </cell>
          <cell r="K633">
            <v>126.8</v>
          </cell>
          <cell r="L633">
            <v>0</v>
          </cell>
          <cell r="M633">
            <v>9.6999999999999993</v>
          </cell>
          <cell r="N633">
            <v>0</v>
          </cell>
          <cell r="O633">
            <v>196.3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0.63</v>
          </cell>
          <cell r="V633">
            <v>0.63</v>
          </cell>
          <cell r="W633">
            <v>106</v>
          </cell>
          <cell r="X633">
            <v>0</v>
          </cell>
          <cell r="Y633">
            <v>123.2</v>
          </cell>
          <cell r="Z633">
            <v>0</v>
          </cell>
          <cell r="AA633">
            <v>7.6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363258</v>
          </cell>
          <cell r="I9">
            <v>109272</v>
          </cell>
          <cell r="J9">
            <v>30.1</v>
          </cell>
        </row>
        <row r="10">
          <cell r="H10">
            <v>21196</v>
          </cell>
          <cell r="I10">
            <v>1008</v>
          </cell>
          <cell r="J10">
            <v>4.8</v>
          </cell>
        </row>
        <row r="11">
          <cell r="H11">
            <v>48897</v>
          </cell>
          <cell r="I11">
            <v>8571</v>
          </cell>
          <cell r="J11">
            <v>17.5</v>
          </cell>
        </row>
        <row r="12">
          <cell r="H12">
            <v>2111</v>
          </cell>
          <cell r="I12">
            <v>158</v>
          </cell>
          <cell r="J12">
            <v>7.5</v>
          </cell>
        </row>
        <row r="13">
          <cell r="H13">
            <v>4838</v>
          </cell>
          <cell r="I13">
            <v>231</v>
          </cell>
          <cell r="J13">
            <v>4.8</v>
          </cell>
        </row>
        <row r="14">
          <cell r="H14">
            <v>17056</v>
          </cell>
          <cell r="I14">
            <v>1147</v>
          </cell>
          <cell r="J14">
            <v>6.7</v>
          </cell>
        </row>
        <row r="15">
          <cell r="H15">
            <v>70641</v>
          </cell>
          <cell r="I15">
            <v>34412</v>
          </cell>
          <cell r="J15">
            <v>48.7</v>
          </cell>
        </row>
        <row r="16">
          <cell r="H16">
            <v>8868</v>
          </cell>
          <cell r="I16">
            <v>1163</v>
          </cell>
          <cell r="J16">
            <v>13.1</v>
          </cell>
        </row>
        <row r="17">
          <cell r="H17">
            <v>3268</v>
          </cell>
          <cell r="I17">
            <v>1558</v>
          </cell>
          <cell r="J17">
            <v>47.7</v>
          </cell>
        </row>
        <row r="18">
          <cell r="H18">
            <v>6252</v>
          </cell>
          <cell r="I18">
            <v>939</v>
          </cell>
          <cell r="J18">
            <v>15</v>
          </cell>
        </row>
        <row r="19">
          <cell r="H19">
            <v>29871</v>
          </cell>
          <cell r="I19">
            <v>24681</v>
          </cell>
          <cell r="J19">
            <v>82.6</v>
          </cell>
        </row>
        <row r="20">
          <cell r="H20">
            <v>10209</v>
          </cell>
          <cell r="I20">
            <v>3829</v>
          </cell>
          <cell r="J20">
            <v>37.5</v>
          </cell>
        </row>
        <row r="21">
          <cell r="H21">
            <v>28421</v>
          </cell>
          <cell r="I21">
            <v>5809</v>
          </cell>
          <cell r="J21">
            <v>20.399999999999999</v>
          </cell>
        </row>
        <row r="22">
          <cell r="H22">
            <v>82692</v>
          </cell>
          <cell r="I22">
            <v>19238</v>
          </cell>
          <cell r="J22">
            <v>23.3</v>
          </cell>
        </row>
        <row r="23">
          <cell r="H23">
            <v>4601</v>
          </cell>
          <cell r="I23">
            <v>343</v>
          </cell>
          <cell r="J23">
            <v>7.5</v>
          </cell>
        </row>
        <row r="24">
          <cell r="H24">
            <v>24337</v>
          </cell>
          <cell r="I24">
            <v>6185</v>
          </cell>
          <cell r="J24">
            <v>25.4</v>
          </cell>
        </row>
        <row r="47">
          <cell r="H47">
            <v>186882</v>
          </cell>
          <cell r="I47">
            <v>45979</v>
          </cell>
          <cell r="J47">
            <v>24.6</v>
          </cell>
        </row>
        <row r="48">
          <cell r="H48">
            <v>6348</v>
          </cell>
          <cell r="I48">
            <v>54</v>
          </cell>
          <cell r="J48">
            <v>0.9</v>
          </cell>
        </row>
        <row r="49">
          <cell r="H49">
            <v>36763</v>
          </cell>
          <cell r="I49">
            <v>4004</v>
          </cell>
          <cell r="J49">
            <v>10.9</v>
          </cell>
        </row>
        <row r="50">
          <cell r="H50">
            <v>2111</v>
          </cell>
          <cell r="I50">
            <v>158</v>
          </cell>
          <cell r="J50">
            <v>7.5</v>
          </cell>
        </row>
        <row r="51">
          <cell r="H51">
            <v>3726</v>
          </cell>
          <cell r="I51">
            <v>145</v>
          </cell>
          <cell r="J51">
            <v>3.9</v>
          </cell>
        </row>
        <row r="52">
          <cell r="H52">
            <v>10566</v>
          </cell>
          <cell r="I52">
            <v>1078</v>
          </cell>
          <cell r="J52">
            <v>10.199999999999999</v>
          </cell>
        </row>
        <row r="53">
          <cell r="H53">
            <v>22835</v>
          </cell>
          <cell r="I53">
            <v>13937</v>
          </cell>
          <cell r="J53">
            <v>61</v>
          </cell>
        </row>
        <row r="54">
          <cell r="H54">
            <v>3409</v>
          </cell>
          <cell r="I54">
            <v>11</v>
          </cell>
          <cell r="J54">
            <v>0.3</v>
          </cell>
        </row>
        <row r="55">
          <cell r="H55">
            <v>1244</v>
          </cell>
          <cell r="I55">
            <v>362</v>
          </cell>
          <cell r="J55">
            <v>29.1</v>
          </cell>
        </row>
        <row r="56">
          <cell r="H56">
            <v>1760</v>
          </cell>
          <cell r="I56">
            <v>124</v>
          </cell>
          <cell r="J56">
            <v>7</v>
          </cell>
        </row>
        <row r="57">
          <cell r="H57">
            <v>9203</v>
          </cell>
          <cell r="I57">
            <v>6752</v>
          </cell>
          <cell r="J57">
            <v>73.400000000000006</v>
          </cell>
        </row>
        <row r="58">
          <cell r="H58">
            <v>4115</v>
          </cell>
          <cell r="I58">
            <v>1030</v>
          </cell>
          <cell r="J58">
            <v>25</v>
          </cell>
        </row>
        <row r="59">
          <cell r="H59">
            <v>16526</v>
          </cell>
          <cell r="I59">
            <v>2987</v>
          </cell>
          <cell r="J59">
            <v>18.100000000000001</v>
          </cell>
        </row>
        <row r="60">
          <cell r="H60">
            <v>48195</v>
          </cell>
          <cell r="I60">
            <v>10137</v>
          </cell>
          <cell r="J60">
            <v>21</v>
          </cell>
        </row>
        <row r="61">
          <cell r="H61">
            <v>2886</v>
          </cell>
          <cell r="I61">
            <v>145</v>
          </cell>
          <cell r="J61">
            <v>5</v>
          </cell>
        </row>
        <row r="62">
          <cell r="H62">
            <v>17195</v>
          </cell>
          <cell r="I62">
            <v>5055</v>
          </cell>
          <cell r="J62">
            <v>29.4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11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91.8</v>
          </cell>
          <cell r="D6">
            <v>1.1000000000000001</v>
          </cell>
          <cell r="E6">
            <v>102.5</v>
          </cell>
          <cell r="F6">
            <v>-1.3</v>
          </cell>
          <cell r="G6">
            <v>102.4</v>
          </cell>
          <cell r="H6">
            <v>-0.2</v>
          </cell>
          <cell r="I6">
            <v>100.7</v>
          </cell>
          <cell r="J6">
            <v>-0.7</v>
          </cell>
          <cell r="K6">
            <v>99.6</v>
          </cell>
          <cell r="L6">
            <v>0.2</v>
          </cell>
          <cell r="M6">
            <v>117.6</v>
          </cell>
          <cell r="N6">
            <v>-10.8</v>
          </cell>
          <cell r="O6">
            <v>100</v>
          </cell>
          <cell r="P6">
            <v>1</v>
          </cell>
          <cell r="Q6">
            <v>24.6</v>
          </cell>
          <cell r="R6">
            <v>0.7</v>
          </cell>
          <cell r="S6">
            <v>1.39</v>
          </cell>
          <cell r="T6">
            <v>0.26</v>
          </cell>
          <cell r="U6">
            <v>1.03</v>
          </cell>
          <cell r="V6">
            <v>-0.17</v>
          </cell>
          <cell r="W6">
            <v>85.3</v>
          </cell>
          <cell r="X6">
            <v>-2.2999999999999998</v>
          </cell>
          <cell r="Y6">
            <v>95.3</v>
          </cell>
          <cell r="Z6">
            <v>-4.5999999999999996</v>
          </cell>
          <cell r="AA6">
            <v>104.1</v>
          </cell>
          <cell r="AB6">
            <v>-15.4</v>
          </cell>
          <cell r="AC6">
            <v>37.9</v>
          </cell>
          <cell r="AD6">
            <v>52.9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63</v>
          </cell>
          <cell r="D8">
            <v>-24</v>
          </cell>
          <cell r="E8">
            <v>79.400000000000006</v>
          </cell>
          <cell r="F8">
            <v>-12.2</v>
          </cell>
          <cell r="G8">
            <v>82</v>
          </cell>
          <cell r="H8">
            <v>-7.4</v>
          </cell>
          <cell r="I8">
            <v>102.7</v>
          </cell>
          <cell r="J8">
            <v>-1.8</v>
          </cell>
          <cell r="K8">
            <v>104.8</v>
          </cell>
          <cell r="L8">
            <v>1.5</v>
          </cell>
          <cell r="M8">
            <v>80.099999999999994</v>
          </cell>
          <cell r="N8">
            <v>-32.700000000000003</v>
          </cell>
          <cell r="O8">
            <v>86</v>
          </cell>
          <cell r="P8">
            <v>3.7</v>
          </cell>
          <cell r="Q8">
            <v>1</v>
          </cell>
          <cell r="R8">
            <v>-1.6</v>
          </cell>
          <cell r="S8">
            <v>0.05</v>
          </cell>
          <cell r="T8">
            <v>0.02</v>
          </cell>
          <cell r="U8">
            <v>0.95</v>
          </cell>
          <cell r="V8">
            <v>0.1</v>
          </cell>
          <cell r="W8">
            <v>58.6</v>
          </cell>
          <cell r="X8">
            <v>-26.5</v>
          </cell>
          <cell r="Y8">
            <v>73.8</v>
          </cell>
          <cell r="Z8">
            <v>-15.1</v>
          </cell>
          <cell r="AA8">
            <v>46.5</v>
          </cell>
          <cell r="AB8">
            <v>-58.7</v>
          </cell>
          <cell r="AC8">
            <v>0</v>
          </cell>
          <cell r="AD8">
            <v>-100</v>
          </cell>
        </row>
        <row r="9">
          <cell r="B9" t="str">
            <v>製造業</v>
          </cell>
          <cell r="C9">
            <v>95.2</v>
          </cell>
          <cell r="D9">
            <v>-3.1</v>
          </cell>
          <cell r="E9">
            <v>110.2</v>
          </cell>
          <cell r="F9">
            <v>-0.3</v>
          </cell>
          <cell r="G9">
            <v>107.9</v>
          </cell>
          <cell r="H9">
            <v>-0.1</v>
          </cell>
          <cell r="I9">
            <v>102.6</v>
          </cell>
          <cell r="J9">
            <v>0.3</v>
          </cell>
          <cell r="K9">
            <v>101.8</v>
          </cell>
          <cell r="L9">
            <v>0.6</v>
          </cell>
          <cell r="M9">
            <v>112.3</v>
          </cell>
          <cell r="N9">
            <v>-2.2000000000000002</v>
          </cell>
          <cell r="O9">
            <v>99.8</v>
          </cell>
          <cell r="P9">
            <v>3.1</v>
          </cell>
          <cell r="Q9">
            <v>10.1</v>
          </cell>
          <cell r="R9">
            <v>0.2</v>
          </cell>
          <cell r="S9">
            <v>1.0900000000000001</v>
          </cell>
          <cell r="T9">
            <v>0</v>
          </cell>
          <cell r="U9">
            <v>0.77</v>
          </cell>
          <cell r="V9">
            <v>-0.49</v>
          </cell>
          <cell r="W9">
            <v>88.5</v>
          </cell>
          <cell r="X9">
            <v>-6.3</v>
          </cell>
          <cell r="Y9">
            <v>102.4</v>
          </cell>
          <cell r="Z9">
            <v>-3.7</v>
          </cell>
          <cell r="AA9">
            <v>133.19999999999999</v>
          </cell>
          <cell r="AB9">
            <v>-2.4</v>
          </cell>
          <cell r="AC9">
            <v>22.2</v>
          </cell>
          <cell r="AD9">
            <v>-42.3</v>
          </cell>
        </row>
        <row r="10">
          <cell r="B10" t="str">
            <v>電気・ガス・熱供給・水道業</v>
          </cell>
          <cell r="C10">
            <v>94.2</v>
          </cell>
          <cell r="D10">
            <v>12.5</v>
          </cell>
          <cell r="E10">
            <v>118.9</v>
          </cell>
          <cell r="F10">
            <v>12.7</v>
          </cell>
          <cell r="G10">
            <v>110.1</v>
          </cell>
          <cell r="H10">
            <v>3.2</v>
          </cell>
          <cell r="I10">
            <v>104.2</v>
          </cell>
          <cell r="J10">
            <v>12.2</v>
          </cell>
          <cell r="K10">
            <v>100.9</v>
          </cell>
          <cell r="L10">
            <v>6.9</v>
          </cell>
          <cell r="M10">
            <v>150</v>
          </cell>
          <cell r="N10">
            <v>106.9</v>
          </cell>
          <cell r="O10">
            <v>104.2</v>
          </cell>
          <cell r="P10">
            <v>1.6</v>
          </cell>
          <cell r="Q10">
            <v>8</v>
          </cell>
          <cell r="R10">
            <v>-3.2</v>
          </cell>
          <cell r="S10">
            <v>3.69</v>
          </cell>
          <cell r="T10">
            <v>3.69</v>
          </cell>
          <cell r="U10">
            <v>1.89</v>
          </cell>
          <cell r="V10">
            <v>1.89</v>
          </cell>
          <cell r="W10">
            <v>87.5</v>
          </cell>
          <cell r="X10">
            <v>8.6999999999999993</v>
          </cell>
          <cell r="Y10">
            <v>110.5</v>
          </cell>
          <cell r="Z10">
            <v>9</v>
          </cell>
          <cell r="AA10">
            <v>230</v>
          </cell>
          <cell r="AB10">
            <v>154.80000000000001</v>
          </cell>
          <cell r="AC10">
            <v>0.1</v>
          </cell>
          <cell r="AD10">
            <v>-82.4</v>
          </cell>
        </row>
        <row r="11">
          <cell r="B11" t="str">
            <v>情報通信業</v>
          </cell>
          <cell r="C11">
            <v>130.1</v>
          </cell>
          <cell r="D11">
            <v>-2.2999999999999998</v>
          </cell>
          <cell r="E11">
            <v>155</v>
          </cell>
          <cell r="F11">
            <v>-3.5</v>
          </cell>
          <cell r="G11">
            <v>146.19999999999999</v>
          </cell>
          <cell r="H11">
            <v>-3.1</v>
          </cell>
          <cell r="I11">
            <v>105.8</v>
          </cell>
          <cell r="J11">
            <v>5.3</v>
          </cell>
          <cell r="K11">
            <v>102.2</v>
          </cell>
          <cell r="L11">
            <v>3.4</v>
          </cell>
          <cell r="M11">
            <v>157.1</v>
          </cell>
          <cell r="N11">
            <v>26.2</v>
          </cell>
          <cell r="O11">
            <v>101.3</v>
          </cell>
          <cell r="P11">
            <v>-1.7</v>
          </cell>
          <cell r="Q11">
            <v>4.2</v>
          </cell>
          <cell r="R11">
            <v>-0.1</v>
          </cell>
          <cell r="S11">
            <v>0.94</v>
          </cell>
          <cell r="T11">
            <v>0.86</v>
          </cell>
          <cell r="U11">
            <v>0.21</v>
          </cell>
          <cell r="V11">
            <v>0.05</v>
          </cell>
          <cell r="W11">
            <v>120.9</v>
          </cell>
          <cell r="X11">
            <v>-5.6</v>
          </cell>
          <cell r="Y11">
            <v>144.1</v>
          </cell>
          <cell r="Z11">
            <v>-6.7</v>
          </cell>
          <cell r="AA11">
            <v>300</v>
          </cell>
          <cell r="AB11">
            <v>-7.3</v>
          </cell>
          <cell r="AC11">
            <v>30.1</v>
          </cell>
          <cell r="AD11">
            <v>32.200000000000003</v>
          </cell>
        </row>
        <row r="12">
          <cell r="B12" t="str">
            <v>運輸業，郵便業</v>
          </cell>
          <cell r="C12">
            <v>84.5</v>
          </cell>
          <cell r="D12">
            <v>-5.3</v>
          </cell>
          <cell r="E12">
            <v>96.1</v>
          </cell>
          <cell r="F12">
            <v>-5.3</v>
          </cell>
          <cell r="G12">
            <v>100.5</v>
          </cell>
          <cell r="H12">
            <v>-0.2</v>
          </cell>
          <cell r="I12">
            <v>101.8</v>
          </cell>
          <cell r="J12">
            <v>-4.5999999999999996</v>
          </cell>
          <cell r="K12">
            <v>106.1</v>
          </cell>
          <cell r="L12">
            <v>-0.7</v>
          </cell>
          <cell r="M12">
            <v>81.3</v>
          </cell>
          <cell r="N12">
            <v>-22.8</v>
          </cell>
          <cell r="O12">
            <v>99.5</v>
          </cell>
          <cell r="P12">
            <v>-2.7</v>
          </cell>
          <cell r="Q12">
            <v>11.4</v>
          </cell>
          <cell r="R12">
            <v>7.2</v>
          </cell>
          <cell r="S12">
            <v>0.63</v>
          </cell>
          <cell r="T12">
            <v>0.41</v>
          </cell>
          <cell r="U12">
            <v>0.31</v>
          </cell>
          <cell r="V12">
            <v>-1.87</v>
          </cell>
          <cell r="W12">
            <v>78.5</v>
          </cell>
          <cell r="X12">
            <v>-8.5</v>
          </cell>
          <cell r="Y12">
            <v>89.3</v>
          </cell>
          <cell r="Z12">
            <v>-8.5</v>
          </cell>
          <cell r="AA12">
            <v>76.599999999999994</v>
          </cell>
          <cell r="AB12">
            <v>-27</v>
          </cell>
          <cell r="AC12">
            <v>0.6</v>
          </cell>
          <cell r="AD12">
            <v>0</v>
          </cell>
        </row>
        <row r="13">
          <cell r="B13" t="str">
            <v>卸売業，小売業</v>
          </cell>
          <cell r="C13">
            <v>81.2</v>
          </cell>
          <cell r="D13">
            <v>-7.6</v>
          </cell>
          <cell r="E13">
            <v>93.3</v>
          </cell>
          <cell r="F13">
            <v>0.4</v>
          </cell>
          <cell r="G13">
            <v>93.4</v>
          </cell>
          <cell r="H13">
            <v>1.3</v>
          </cell>
          <cell r="I13">
            <v>93.9</v>
          </cell>
          <cell r="J13">
            <v>-2.2000000000000002</v>
          </cell>
          <cell r="K13">
            <v>92.7</v>
          </cell>
          <cell r="L13">
            <v>-1.7</v>
          </cell>
          <cell r="M13">
            <v>118.6</v>
          </cell>
          <cell r="N13">
            <v>-10.3</v>
          </cell>
          <cell r="O13">
            <v>105.5</v>
          </cell>
          <cell r="P13">
            <v>0.2</v>
          </cell>
          <cell r="Q13">
            <v>60.8</v>
          </cell>
          <cell r="R13">
            <v>3</v>
          </cell>
          <cell r="S13">
            <v>2.1</v>
          </cell>
          <cell r="T13">
            <v>1.25</v>
          </cell>
          <cell r="U13">
            <v>1.31</v>
          </cell>
          <cell r="V13">
            <v>0.42</v>
          </cell>
          <cell r="W13">
            <v>75.5</v>
          </cell>
          <cell r="X13">
            <v>-10.7</v>
          </cell>
          <cell r="Y13">
            <v>86.7</v>
          </cell>
          <cell r="Z13">
            <v>-2.9</v>
          </cell>
          <cell r="AA13">
            <v>91.8</v>
          </cell>
          <cell r="AB13">
            <v>-12.9</v>
          </cell>
          <cell r="AC13">
            <v>2</v>
          </cell>
          <cell r="AD13">
            <v>-96.4</v>
          </cell>
        </row>
        <row r="14">
          <cell r="B14" t="str">
            <v>金融業，保険業</v>
          </cell>
          <cell r="C14">
            <v>88.3</v>
          </cell>
          <cell r="D14">
            <v>-8.6999999999999993</v>
          </cell>
          <cell r="E14">
            <v>112.9</v>
          </cell>
          <cell r="F14">
            <v>-8.6999999999999993</v>
          </cell>
          <cell r="G14">
            <v>116.6</v>
          </cell>
          <cell r="H14">
            <v>-3.7</v>
          </cell>
          <cell r="I14">
            <v>97.1</v>
          </cell>
          <cell r="J14">
            <v>-9.3000000000000007</v>
          </cell>
          <cell r="K14">
            <v>97</v>
          </cell>
          <cell r="L14">
            <v>-8.3000000000000007</v>
          </cell>
          <cell r="M14">
            <v>104.7</v>
          </cell>
          <cell r="N14">
            <v>-30.8</v>
          </cell>
          <cell r="O14">
            <v>107</v>
          </cell>
          <cell r="P14">
            <v>4.5</v>
          </cell>
          <cell r="Q14">
            <v>0.3</v>
          </cell>
          <cell r="R14">
            <v>-5.3</v>
          </cell>
          <cell r="S14">
            <v>0</v>
          </cell>
          <cell r="T14">
            <v>-1.83</v>
          </cell>
          <cell r="U14">
            <v>1.23</v>
          </cell>
          <cell r="V14">
            <v>1.1399999999999999</v>
          </cell>
          <cell r="W14">
            <v>82.1</v>
          </cell>
          <cell r="X14">
            <v>-11.7</v>
          </cell>
          <cell r="Y14">
            <v>104.9</v>
          </cell>
          <cell r="Z14">
            <v>-11.8</v>
          </cell>
          <cell r="AA14">
            <v>24.1</v>
          </cell>
          <cell r="AB14">
            <v>-87.1</v>
          </cell>
          <cell r="AC14">
            <v>0</v>
          </cell>
          <cell r="AD14">
            <v>0</v>
          </cell>
        </row>
        <row r="15">
          <cell r="B15" t="str">
            <v>不動産業，物品賃貸業</v>
          </cell>
          <cell r="C15">
            <v>120.1</v>
          </cell>
          <cell r="D15">
            <v>21.7</v>
          </cell>
          <cell r="E15">
            <v>130.19999999999999</v>
          </cell>
          <cell r="F15">
            <v>8.1999999999999993</v>
          </cell>
          <cell r="G15">
            <v>131.1</v>
          </cell>
          <cell r="H15">
            <v>11.8</v>
          </cell>
          <cell r="I15">
            <v>103.4</v>
          </cell>
          <cell r="J15">
            <v>6.7</v>
          </cell>
          <cell r="K15">
            <v>103</v>
          </cell>
          <cell r="L15">
            <v>7.9</v>
          </cell>
          <cell r="M15">
            <v>118.8</v>
          </cell>
          <cell r="N15">
            <v>-25.5</v>
          </cell>
          <cell r="O15">
            <v>112.2</v>
          </cell>
          <cell r="P15">
            <v>14</v>
          </cell>
          <cell r="Q15">
            <v>30.4</v>
          </cell>
          <cell r="R15">
            <v>-10.9</v>
          </cell>
          <cell r="S15">
            <v>2.0099999999999998</v>
          </cell>
          <cell r="T15">
            <v>0.56000000000000005</v>
          </cell>
          <cell r="U15">
            <v>0.32</v>
          </cell>
          <cell r="V15">
            <v>-0.41</v>
          </cell>
          <cell r="W15">
            <v>111.6</v>
          </cell>
          <cell r="X15">
            <v>17.600000000000001</v>
          </cell>
          <cell r="Y15">
            <v>121</v>
          </cell>
          <cell r="Z15">
            <v>4.5999999999999996</v>
          </cell>
          <cell r="AA15">
            <v>95.7</v>
          </cell>
          <cell r="AB15">
            <v>-59</v>
          </cell>
          <cell r="AC15">
            <v>49.3</v>
          </cell>
          <cell r="AD15">
            <v>0</v>
          </cell>
        </row>
        <row r="16">
          <cell r="B16" t="str">
            <v>学術研究，専門・技術サービス業</v>
          </cell>
          <cell r="C16">
            <v>98.8</v>
          </cell>
          <cell r="D16">
            <v>-12.4</v>
          </cell>
          <cell r="E16">
            <v>117.6</v>
          </cell>
          <cell r="F16">
            <v>1.4</v>
          </cell>
          <cell r="G16">
            <v>116.8</v>
          </cell>
          <cell r="H16">
            <v>1.7</v>
          </cell>
          <cell r="I16">
            <v>103.4</v>
          </cell>
          <cell r="J16">
            <v>-0.4</v>
          </cell>
          <cell r="K16">
            <v>102.4</v>
          </cell>
          <cell r="L16">
            <v>-0.1</v>
          </cell>
          <cell r="M16">
            <v>114.3</v>
          </cell>
          <cell r="N16">
            <v>-3.4</v>
          </cell>
          <cell r="O16">
            <v>103.6</v>
          </cell>
          <cell r="P16">
            <v>1</v>
          </cell>
          <cell r="Q16">
            <v>7.2</v>
          </cell>
          <cell r="R16">
            <v>-4.7</v>
          </cell>
          <cell r="S16">
            <v>0.34</v>
          </cell>
          <cell r="T16">
            <v>-0.64</v>
          </cell>
          <cell r="U16">
            <v>0.34</v>
          </cell>
          <cell r="V16">
            <v>-0.01</v>
          </cell>
          <cell r="W16">
            <v>91.8</v>
          </cell>
          <cell r="X16">
            <v>-15.4</v>
          </cell>
          <cell r="Y16">
            <v>109.3</v>
          </cell>
          <cell r="Z16">
            <v>-2</v>
          </cell>
          <cell r="AA16">
            <v>133.6</v>
          </cell>
          <cell r="AB16">
            <v>-1.1000000000000001</v>
          </cell>
          <cell r="AC16">
            <v>3.8</v>
          </cell>
          <cell r="AD16">
            <v>-93.3</v>
          </cell>
        </row>
        <row r="17">
          <cell r="B17" t="str">
            <v>宿泊業，飲食サービス業</v>
          </cell>
          <cell r="C17">
            <v>95.1</v>
          </cell>
          <cell r="D17">
            <v>7.8</v>
          </cell>
          <cell r="E17">
            <v>97.9</v>
          </cell>
          <cell r="F17">
            <v>6.3</v>
          </cell>
          <cell r="G17">
            <v>98</v>
          </cell>
          <cell r="H17">
            <v>5.8</v>
          </cell>
          <cell r="I17">
            <v>93.2</v>
          </cell>
          <cell r="J17">
            <v>-1.6</v>
          </cell>
          <cell r="K17">
            <v>91.7</v>
          </cell>
          <cell r="L17">
            <v>-1.7</v>
          </cell>
          <cell r="M17">
            <v>129.30000000000001</v>
          </cell>
          <cell r="N17">
            <v>2</v>
          </cell>
          <cell r="O17">
            <v>92.6</v>
          </cell>
          <cell r="P17">
            <v>5.6</v>
          </cell>
          <cell r="Q17">
            <v>79.8</v>
          </cell>
          <cell r="R17">
            <v>-4.5</v>
          </cell>
          <cell r="S17">
            <v>4.29</v>
          </cell>
          <cell r="T17">
            <v>-0.42</v>
          </cell>
          <cell r="U17">
            <v>1.76</v>
          </cell>
          <cell r="V17">
            <v>-3.09</v>
          </cell>
          <cell r="W17">
            <v>88.4</v>
          </cell>
          <cell r="X17">
            <v>4.2</v>
          </cell>
          <cell r="Y17">
            <v>91</v>
          </cell>
          <cell r="Z17">
            <v>2.7</v>
          </cell>
          <cell r="AA17">
            <v>95.3</v>
          </cell>
          <cell r="AB17">
            <v>15.7</v>
          </cell>
          <cell r="AC17">
            <v>16.7</v>
          </cell>
          <cell r="AD17">
            <v>0</v>
          </cell>
        </row>
        <row r="18">
          <cell r="B18" t="str">
            <v>生活関連サービス業，娯楽業</v>
          </cell>
          <cell r="C18">
            <v>97.2</v>
          </cell>
          <cell r="D18">
            <v>27.7</v>
          </cell>
          <cell r="E18">
            <v>106.6</v>
          </cell>
          <cell r="F18">
            <v>27.8</v>
          </cell>
          <cell r="G18">
            <v>106.1</v>
          </cell>
          <cell r="H18">
            <v>25.9</v>
          </cell>
          <cell r="I18">
            <v>114.2</v>
          </cell>
          <cell r="J18">
            <v>21.7</v>
          </cell>
          <cell r="K18">
            <v>113.6</v>
          </cell>
          <cell r="L18">
            <v>20</v>
          </cell>
          <cell r="M18">
            <v>121.3</v>
          </cell>
          <cell r="N18">
            <v>51.6</v>
          </cell>
          <cell r="O18">
            <v>93.8</v>
          </cell>
          <cell r="P18">
            <v>-0.1</v>
          </cell>
          <cell r="Q18">
            <v>25</v>
          </cell>
          <cell r="R18">
            <v>-9</v>
          </cell>
          <cell r="S18">
            <v>1.75</v>
          </cell>
          <cell r="T18">
            <v>0.7</v>
          </cell>
          <cell r="U18">
            <v>1.17</v>
          </cell>
          <cell r="V18">
            <v>0.93</v>
          </cell>
          <cell r="W18">
            <v>90.3</v>
          </cell>
          <cell r="X18">
            <v>23.4</v>
          </cell>
          <cell r="Y18">
            <v>99.1</v>
          </cell>
          <cell r="Z18">
            <v>23.6</v>
          </cell>
          <cell r="AA18">
            <v>114.6</v>
          </cell>
          <cell r="AB18">
            <v>69.5</v>
          </cell>
          <cell r="AC18">
            <v>0</v>
          </cell>
          <cell r="AD18">
            <v>0</v>
          </cell>
        </row>
        <row r="19">
          <cell r="B19" t="str">
            <v>教育，学習支援業</v>
          </cell>
          <cell r="C19">
            <v>141.80000000000001</v>
          </cell>
          <cell r="D19">
            <v>41</v>
          </cell>
          <cell r="E19">
            <v>120.3</v>
          </cell>
          <cell r="F19">
            <v>-0.2</v>
          </cell>
          <cell r="G19">
            <v>123.3</v>
          </cell>
          <cell r="H19">
            <v>-0.1</v>
          </cell>
          <cell r="I19">
            <v>121.8</v>
          </cell>
          <cell r="J19">
            <v>-6</v>
          </cell>
          <cell r="K19">
            <v>108.5</v>
          </cell>
          <cell r="L19">
            <v>-3</v>
          </cell>
          <cell r="M19">
            <v>331.2</v>
          </cell>
          <cell r="N19">
            <v>-19.3</v>
          </cell>
          <cell r="O19">
            <v>113.5</v>
          </cell>
          <cell r="P19">
            <v>4.8</v>
          </cell>
          <cell r="Q19">
            <v>18.7</v>
          </cell>
          <cell r="R19">
            <v>2.2999999999999998</v>
          </cell>
          <cell r="S19">
            <v>0.3</v>
          </cell>
          <cell r="T19">
            <v>-0.64</v>
          </cell>
          <cell r="U19">
            <v>0.16</v>
          </cell>
          <cell r="V19">
            <v>-0.01</v>
          </cell>
          <cell r="W19">
            <v>131.80000000000001</v>
          </cell>
          <cell r="X19">
            <v>36.299999999999997</v>
          </cell>
          <cell r="Y19">
            <v>111.8</v>
          </cell>
          <cell r="Z19">
            <v>-3.6</v>
          </cell>
          <cell r="AA19">
            <v>20.7</v>
          </cell>
          <cell r="AB19">
            <v>-26.3</v>
          </cell>
          <cell r="AC19">
            <v>199.3</v>
          </cell>
          <cell r="AD19">
            <v>2206</v>
          </cell>
        </row>
        <row r="20">
          <cell r="B20" t="str">
            <v>医療，福祉</v>
          </cell>
          <cell r="C20">
            <v>77.2</v>
          </cell>
          <cell r="D20">
            <v>-5.6</v>
          </cell>
          <cell r="E20">
            <v>94.2</v>
          </cell>
          <cell r="F20">
            <v>-3.6</v>
          </cell>
          <cell r="G20">
            <v>93.4</v>
          </cell>
          <cell r="H20">
            <v>-2.2999999999999998</v>
          </cell>
          <cell r="I20">
            <v>95.8</v>
          </cell>
          <cell r="J20">
            <v>0.8</v>
          </cell>
          <cell r="K20">
            <v>96.2</v>
          </cell>
          <cell r="L20">
            <v>1.2</v>
          </cell>
          <cell r="M20">
            <v>83</v>
          </cell>
          <cell r="N20">
            <v>-9.3000000000000007</v>
          </cell>
          <cell r="O20">
            <v>98.6</v>
          </cell>
          <cell r="P20">
            <v>-0.8</v>
          </cell>
          <cell r="Q20">
            <v>21</v>
          </cell>
          <cell r="R20">
            <v>0.6</v>
          </cell>
          <cell r="S20">
            <v>0.91</v>
          </cell>
          <cell r="T20">
            <v>0.43</v>
          </cell>
          <cell r="U20">
            <v>0.76</v>
          </cell>
          <cell r="V20">
            <v>0.03</v>
          </cell>
          <cell r="W20">
            <v>71.7</v>
          </cell>
          <cell r="X20">
            <v>-8.9</v>
          </cell>
          <cell r="Y20">
            <v>87.5</v>
          </cell>
          <cell r="Z20">
            <v>-6.8</v>
          </cell>
          <cell r="AA20">
            <v>117.7</v>
          </cell>
          <cell r="AB20">
            <v>-24.9</v>
          </cell>
          <cell r="AC20">
            <v>0.4</v>
          </cell>
          <cell r="AD20">
            <v>-95.6</v>
          </cell>
        </row>
        <row r="21">
          <cell r="B21" t="str">
            <v>複合サービス事業</v>
          </cell>
          <cell r="C21">
            <v>76.7</v>
          </cell>
          <cell r="D21">
            <v>3.9</v>
          </cell>
          <cell r="E21">
            <v>93.3</v>
          </cell>
          <cell r="F21">
            <v>4.5</v>
          </cell>
          <cell r="G21">
            <v>96.4</v>
          </cell>
          <cell r="H21">
            <v>6.8</v>
          </cell>
          <cell r="I21">
            <v>98.9</v>
          </cell>
          <cell r="J21">
            <v>-2.4</v>
          </cell>
          <cell r="K21">
            <v>102.6</v>
          </cell>
          <cell r="L21">
            <v>0.3</v>
          </cell>
          <cell r="M21">
            <v>38.700000000000003</v>
          </cell>
          <cell r="N21">
            <v>-54.4</v>
          </cell>
          <cell r="O21">
            <v>98.2</v>
          </cell>
          <cell r="P21">
            <v>2.8</v>
          </cell>
          <cell r="Q21">
            <v>4.9000000000000004</v>
          </cell>
          <cell r="R21">
            <v>0.7</v>
          </cell>
          <cell r="S21">
            <v>2.5299999999999998</v>
          </cell>
          <cell r="T21">
            <v>-0.34</v>
          </cell>
          <cell r="U21">
            <v>0.8</v>
          </cell>
          <cell r="V21">
            <v>0.33</v>
          </cell>
          <cell r="W21">
            <v>71.3</v>
          </cell>
          <cell r="X21">
            <v>0.4</v>
          </cell>
          <cell r="Y21">
            <v>86.7</v>
          </cell>
          <cell r="Z21">
            <v>0.9</v>
          </cell>
          <cell r="AA21">
            <v>43.4</v>
          </cell>
          <cell r="AB21">
            <v>-39.9</v>
          </cell>
          <cell r="AC21">
            <v>0.3</v>
          </cell>
          <cell r="AD21">
            <v>-89.8</v>
          </cell>
        </row>
        <row r="22">
          <cell r="B22" t="str">
            <v>サービス業（他に分類されないもの）</v>
          </cell>
          <cell r="C22">
            <v>102.8</v>
          </cell>
          <cell r="D22">
            <v>0.4</v>
          </cell>
          <cell r="E22">
            <v>103.8</v>
          </cell>
          <cell r="F22">
            <v>-1.5</v>
          </cell>
          <cell r="G22">
            <v>103.7</v>
          </cell>
          <cell r="H22">
            <v>-0.9</v>
          </cell>
          <cell r="I22">
            <v>102.3</v>
          </cell>
          <cell r="J22">
            <v>-2.6</v>
          </cell>
          <cell r="K22">
            <v>101.9</v>
          </cell>
          <cell r="L22">
            <v>-2.2000000000000002</v>
          </cell>
          <cell r="M22">
            <v>108.9</v>
          </cell>
          <cell r="N22">
            <v>-7.5</v>
          </cell>
          <cell r="O22">
            <v>97.4</v>
          </cell>
          <cell r="P22">
            <v>-2.2999999999999998</v>
          </cell>
          <cell r="Q22">
            <v>30.9</v>
          </cell>
          <cell r="R22">
            <v>2.2999999999999998</v>
          </cell>
          <cell r="S22">
            <v>3</v>
          </cell>
          <cell r="T22">
            <v>0.11</v>
          </cell>
          <cell r="U22">
            <v>3.18</v>
          </cell>
          <cell r="V22">
            <v>0.56000000000000005</v>
          </cell>
          <cell r="W22">
            <v>95.5</v>
          </cell>
          <cell r="X22">
            <v>-3</v>
          </cell>
          <cell r="Y22">
            <v>96.5</v>
          </cell>
          <cell r="Z22">
            <v>-4.7</v>
          </cell>
          <cell r="AA22">
            <v>104.5</v>
          </cell>
          <cell r="AB22">
            <v>-9.6999999999999993</v>
          </cell>
          <cell r="AC22">
            <v>94.9</v>
          </cell>
          <cell r="AD22">
            <v>22.3</v>
          </cell>
        </row>
        <row r="23">
          <cell r="B23" t="str">
            <v>食料品・たばこ</v>
          </cell>
          <cell r="C23">
            <v>90.5</v>
          </cell>
          <cell r="D23">
            <v>-6.9</v>
          </cell>
          <cell r="E23">
            <v>108.5</v>
          </cell>
          <cell r="F23">
            <v>-5.0999999999999996</v>
          </cell>
          <cell r="G23">
            <v>107.2</v>
          </cell>
          <cell r="H23">
            <v>-4.5999999999999996</v>
          </cell>
          <cell r="I23">
            <v>100.8</v>
          </cell>
          <cell r="J23">
            <v>-0.1</v>
          </cell>
          <cell r="K23">
            <v>100.9</v>
          </cell>
          <cell r="L23">
            <v>0.4</v>
          </cell>
          <cell r="M23">
            <v>98.3</v>
          </cell>
          <cell r="N23">
            <v>-6.4</v>
          </cell>
          <cell r="O23">
            <v>94</v>
          </cell>
          <cell r="P23">
            <v>-2</v>
          </cell>
          <cell r="Q23">
            <v>17</v>
          </cell>
          <cell r="R23">
            <v>-4.3</v>
          </cell>
          <cell r="S23">
            <v>2.0499999999999998</v>
          </cell>
          <cell r="T23">
            <v>0.3</v>
          </cell>
          <cell r="U23">
            <v>0.96</v>
          </cell>
          <cell r="V23">
            <v>-0.73</v>
          </cell>
          <cell r="W23">
            <v>84.1</v>
          </cell>
          <cell r="X23">
            <v>-10.1</v>
          </cell>
          <cell r="Y23">
            <v>100.8</v>
          </cell>
          <cell r="Z23">
            <v>-8.3000000000000007</v>
          </cell>
          <cell r="AA23">
            <v>125.7</v>
          </cell>
          <cell r="AB23">
            <v>-8.5</v>
          </cell>
          <cell r="AC23">
            <v>1.8</v>
          </cell>
          <cell r="AD23">
            <v>-82.1</v>
          </cell>
        </row>
        <row r="24">
          <cell r="B24" t="str">
            <v>繊維工業</v>
          </cell>
          <cell r="C24">
            <v>123.7</v>
          </cell>
          <cell r="D24">
            <v>7.8</v>
          </cell>
          <cell r="E24">
            <v>141.30000000000001</v>
          </cell>
          <cell r="F24">
            <v>8.1999999999999993</v>
          </cell>
          <cell r="G24">
            <v>128.9</v>
          </cell>
          <cell r="H24">
            <v>3.5</v>
          </cell>
          <cell r="I24">
            <v>98.3</v>
          </cell>
          <cell r="J24">
            <v>11.2</v>
          </cell>
          <cell r="K24">
            <v>93.7</v>
          </cell>
          <cell r="L24">
            <v>9.3000000000000007</v>
          </cell>
          <cell r="M24">
            <v>192.3</v>
          </cell>
          <cell r="N24">
            <v>35.1</v>
          </cell>
          <cell r="O24">
            <v>96.9</v>
          </cell>
          <cell r="P24">
            <v>0.5</v>
          </cell>
          <cell r="Q24">
            <v>4.5999999999999996</v>
          </cell>
          <cell r="R24">
            <v>1.8</v>
          </cell>
          <cell r="S24">
            <v>0.12</v>
          </cell>
          <cell r="T24">
            <v>0.12</v>
          </cell>
          <cell r="U24">
            <v>0.39</v>
          </cell>
          <cell r="V24">
            <v>0.12</v>
          </cell>
          <cell r="W24">
            <v>115</v>
          </cell>
          <cell r="X24">
            <v>4.3</v>
          </cell>
          <cell r="Y24">
            <v>131.30000000000001</v>
          </cell>
          <cell r="Z24">
            <v>4.5</v>
          </cell>
          <cell r="AA24">
            <v>401.3</v>
          </cell>
          <cell r="AB24">
            <v>54.5</v>
          </cell>
          <cell r="AC24">
            <v>0</v>
          </cell>
          <cell r="AD24">
            <v>-100</v>
          </cell>
        </row>
        <row r="25">
          <cell r="B25" t="str">
            <v>木材・木製品</v>
          </cell>
          <cell r="C25">
            <v>106.5</v>
          </cell>
          <cell r="D25">
            <v>-4.0999999999999996</v>
          </cell>
          <cell r="E25">
            <v>112</v>
          </cell>
          <cell r="F25">
            <v>-8.4</v>
          </cell>
          <cell r="G25">
            <v>111.4</v>
          </cell>
          <cell r="H25">
            <v>-8.1999999999999993</v>
          </cell>
          <cell r="I25">
            <v>98.4</v>
          </cell>
          <cell r="J25">
            <v>-5.9</v>
          </cell>
          <cell r="K25">
            <v>100.7</v>
          </cell>
          <cell r="L25">
            <v>-3.9</v>
          </cell>
          <cell r="M25">
            <v>81.3</v>
          </cell>
          <cell r="N25">
            <v>-21.4</v>
          </cell>
          <cell r="O25">
            <v>97.8</v>
          </cell>
          <cell r="P25">
            <v>-0.3</v>
          </cell>
          <cell r="Q25">
            <v>13.9</v>
          </cell>
          <cell r="R25">
            <v>8</v>
          </cell>
          <cell r="S25">
            <v>2</v>
          </cell>
          <cell r="T25">
            <v>-1.07</v>
          </cell>
          <cell r="U25">
            <v>1.84</v>
          </cell>
          <cell r="V25">
            <v>1.76</v>
          </cell>
          <cell r="W25">
            <v>99</v>
          </cell>
          <cell r="X25">
            <v>-7.2</v>
          </cell>
          <cell r="Y25">
            <v>104.1</v>
          </cell>
          <cell r="Z25">
            <v>-11.5</v>
          </cell>
          <cell r="AA25">
            <v>117.5</v>
          </cell>
          <cell r="AB25">
            <v>-9.9</v>
          </cell>
          <cell r="AC25">
            <v>43.8</v>
          </cell>
          <cell r="AD25">
            <v>59.2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97.7</v>
          </cell>
          <cell r="D28">
            <v>-37.299999999999997</v>
          </cell>
          <cell r="E28">
            <v>97.8</v>
          </cell>
          <cell r="F28">
            <v>-37.4</v>
          </cell>
          <cell r="G28">
            <v>91.2</v>
          </cell>
          <cell r="H28">
            <v>-38.9</v>
          </cell>
          <cell r="I28">
            <v>81.900000000000006</v>
          </cell>
          <cell r="J28">
            <v>2</v>
          </cell>
          <cell r="K28">
            <v>82.4</v>
          </cell>
          <cell r="L28">
            <v>-3.3</v>
          </cell>
          <cell r="M28">
            <v>75.7</v>
          </cell>
          <cell r="N28">
            <v>358.8</v>
          </cell>
          <cell r="O28">
            <v>100.7</v>
          </cell>
          <cell r="P28">
            <v>-1.7</v>
          </cell>
          <cell r="Q28">
            <v>28.7</v>
          </cell>
          <cell r="R28">
            <v>18.5</v>
          </cell>
          <cell r="S28">
            <v>0</v>
          </cell>
          <cell r="T28">
            <v>0</v>
          </cell>
          <cell r="U28">
            <v>1.52</v>
          </cell>
          <cell r="V28">
            <v>1.52</v>
          </cell>
          <cell r="W28">
            <v>90.8</v>
          </cell>
          <cell r="X28">
            <v>-39.299999999999997</v>
          </cell>
          <cell r="Y28">
            <v>90.9</v>
          </cell>
          <cell r="Z28">
            <v>-39.5</v>
          </cell>
          <cell r="AA28">
            <v>181.1</v>
          </cell>
          <cell r="AB28">
            <v>-26.1</v>
          </cell>
          <cell r="AC28">
            <v>17.7</v>
          </cell>
          <cell r="AD28">
            <v>-35.6</v>
          </cell>
        </row>
        <row r="29">
          <cell r="B29" t="str">
            <v>化学、石油・石炭</v>
          </cell>
          <cell r="C29">
            <v>88.6</v>
          </cell>
          <cell r="D29">
            <v>6.1</v>
          </cell>
          <cell r="E29">
            <v>116.8</v>
          </cell>
          <cell r="F29">
            <v>6.4</v>
          </cell>
          <cell r="G29">
            <v>120.8</v>
          </cell>
          <cell r="H29">
            <v>12.1</v>
          </cell>
          <cell r="I29">
            <v>100.1</v>
          </cell>
          <cell r="J29">
            <v>1.3</v>
          </cell>
          <cell r="K29">
            <v>100.1</v>
          </cell>
          <cell r="L29">
            <v>3.6</v>
          </cell>
          <cell r="M29">
            <v>100.6</v>
          </cell>
          <cell r="N29">
            <v>-16.2</v>
          </cell>
          <cell r="O29">
            <v>105.9</v>
          </cell>
          <cell r="P29">
            <v>0.5</v>
          </cell>
          <cell r="Q29">
            <v>2</v>
          </cell>
          <cell r="R29">
            <v>0.7</v>
          </cell>
          <cell r="S29">
            <v>0.38</v>
          </cell>
          <cell r="T29">
            <v>0.12</v>
          </cell>
          <cell r="U29">
            <v>1.3</v>
          </cell>
          <cell r="V29">
            <v>-1.79</v>
          </cell>
          <cell r="W29">
            <v>82.3</v>
          </cell>
          <cell r="X29">
            <v>2.5</v>
          </cell>
          <cell r="Y29">
            <v>108.6</v>
          </cell>
          <cell r="Z29">
            <v>2.8</v>
          </cell>
          <cell r="AA29">
            <v>91.7</v>
          </cell>
          <cell r="AB29">
            <v>-25.1</v>
          </cell>
          <cell r="AC29">
            <v>0</v>
          </cell>
          <cell r="AD29">
            <v>-100</v>
          </cell>
        </row>
        <row r="30">
          <cell r="B30" t="str">
            <v>プラスチック製品</v>
          </cell>
          <cell r="C30">
            <v>100.7</v>
          </cell>
          <cell r="D30">
            <v>-17.600000000000001</v>
          </cell>
          <cell r="E30">
            <v>110.8</v>
          </cell>
          <cell r="F30">
            <v>-17.600000000000001</v>
          </cell>
          <cell r="G30">
            <v>107.3</v>
          </cell>
          <cell r="H30">
            <v>-15.7</v>
          </cell>
          <cell r="I30">
            <v>100.3</v>
          </cell>
          <cell r="J30">
            <v>-9.1</v>
          </cell>
          <cell r="K30">
            <v>99.3</v>
          </cell>
          <cell r="L30">
            <v>-7.9</v>
          </cell>
          <cell r="M30">
            <v>114.7</v>
          </cell>
          <cell r="N30">
            <v>-22.7</v>
          </cell>
          <cell r="O30">
            <v>313.5</v>
          </cell>
          <cell r="P30">
            <v>5.7</v>
          </cell>
          <cell r="Q30">
            <v>24.9</v>
          </cell>
          <cell r="R30">
            <v>21</v>
          </cell>
          <cell r="S30">
            <v>0.91</v>
          </cell>
          <cell r="T30">
            <v>0.12</v>
          </cell>
          <cell r="U30">
            <v>0.16</v>
          </cell>
          <cell r="V30">
            <v>-0.23</v>
          </cell>
          <cell r="W30">
            <v>93.6</v>
          </cell>
          <cell r="X30">
            <v>-20.3</v>
          </cell>
          <cell r="Y30">
            <v>103</v>
          </cell>
          <cell r="Z30">
            <v>-20.3</v>
          </cell>
          <cell r="AA30">
            <v>155.80000000000001</v>
          </cell>
          <cell r="AB30">
            <v>-31</v>
          </cell>
          <cell r="AC30">
            <v>0</v>
          </cell>
          <cell r="AD30">
            <v>0</v>
          </cell>
        </row>
        <row r="31">
          <cell r="B31" t="str">
            <v>ゴム製品</v>
          </cell>
          <cell r="C31">
            <v>106.7</v>
          </cell>
          <cell r="D31">
            <v>13.3</v>
          </cell>
          <cell r="E31">
            <v>120.3</v>
          </cell>
          <cell r="F31">
            <v>-0.8</v>
          </cell>
          <cell r="G31">
            <v>113.5</v>
          </cell>
          <cell r="H31">
            <v>-0.6</v>
          </cell>
          <cell r="I31">
            <v>106.4</v>
          </cell>
          <cell r="J31">
            <v>0.6</v>
          </cell>
          <cell r="K31">
            <v>102.2</v>
          </cell>
          <cell r="L31">
            <v>-0.3</v>
          </cell>
          <cell r="M31">
            <v>151.5</v>
          </cell>
          <cell r="N31">
            <v>7.3</v>
          </cell>
          <cell r="O31">
            <v>98.5</v>
          </cell>
          <cell r="P31">
            <v>19.7</v>
          </cell>
          <cell r="Q31">
            <v>1.4</v>
          </cell>
          <cell r="R31">
            <v>-0.4</v>
          </cell>
          <cell r="S31">
            <v>0.49</v>
          </cell>
          <cell r="T31">
            <v>0.37</v>
          </cell>
          <cell r="U31">
            <v>0.15</v>
          </cell>
          <cell r="V31">
            <v>-0.38</v>
          </cell>
          <cell r="W31">
            <v>99.2</v>
          </cell>
          <cell r="X31">
            <v>9.5</v>
          </cell>
          <cell r="Y31">
            <v>111.8</v>
          </cell>
          <cell r="Z31">
            <v>-4.0999999999999996</v>
          </cell>
          <cell r="AA31">
            <v>159.5</v>
          </cell>
          <cell r="AB31">
            <v>-1.6</v>
          </cell>
          <cell r="AC31">
            <v>39.700000000000003</v>
          </cell>
          <cell r="AD31">
            <v>0</v>
          </cell>
        </row>
        <row r="32">
          <cell r="B32" t="str">
            <v>窯業・土石製品</v>
          </cell>
          <cell r="C32">
            <v>86.5</v>
          </cell>
          <cell r="D32">
            <v>-0.8</v>
          </cell>
          <cell r="E32">
            <v>102.5</v>
          </cell>
          <cell r="F32">
            <v>-0.8</v>
          </cell>
          <cell r="G32">
            <v>102.8</v>
          </cell>
          <cell r="H32">
            <v>0.1</v>
          </cell>
          <cell r="I32">
            <v>105.8</v>
          </cell>
          <cell r="J32">
            <v>0.4</v>
          </cell>
          <cell r="K32">
            <v>104.3</v>
          </cell>
          <cell r="L32">
            <v>0</v>
          </cell>
          <cell r="M32">
            <v>125.9</v>
          </cell>
          <cell r="N32">
            <v>3.7</v>
          </cell>
          <cell r="O32">
            <v>76.5</v>
          </cell>
          <cell r="P32">
            <v>-0.5</v>
          </cell>
          <cell r="Q32">
            <v>12.5</v>
          </cell>
          <cell r="R32">
            <v>-1.3</v>
          </cell>
          <cell r="S32">
            <v>0.27</v>
          </cell>
          <cell r="T32">
            <v>-0.27</v>
          </cell>
          <cell r="U32">
            <v>0.27</v>
          </cell>
          <cell r="V32">
            <v>-0.27</v>
          </cell>
          <cell r="W32">
            <v>80.400000000000006</v>
          </cell>
          <cell r="X32">
            <v>-4.0999999999999996</v>
          </cell>
          <cell r="Y32">
            <v>95.3</v>
          </cell>
          <cell r="Z32">
            <v>-4</v>
          </cell>
          <cell r="AA32">
            <v>98.3</v>
          </cell>
          <cell r="AB32">
            <v>-11.1</v>
          </cell>
          <cell r="AC32">
            <v>0</v>
          </cell>
          <cell r="AD32">
            <v>0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84.6</v>
          </cell>
          <cell r="D35">
            <v>-0.6</v>
          </cell>
          <cell r="E35">
            <v>94.2</v>
          </cell>
          <cell r="F35">
            <v>-0.5</v>
          </cell>
          <cell r="G35">
            <v>91.8</v>
          </cell>
          <cell r="H35">
            <v>0</v>
          </cell>
          <cell r="I35">
            <v>103.9</v>
          </cell>
          <cell r="J35">
            <v>-0.7</v>
          </cell>
          <cell r="K35">
            <v>103.6</v>
          </cell>
          <cell r="L35">
            <v>0.5</v>
          </cell>
          <cell r="M35">
            <v>107.5</v>
          </cell>
          <cell r="N35">
            <v>-12.2</v>
          </cell>
          <cell r="O35">
            <v>156.19999999999999</v>
          </cell>
          <cell r="P35">
            <v>-1.7</v>
          </cell>
          <cell r="Q35">
            <v>18.399999999999999</v>
          </cell>
          <cell r="R35">
            <v>2</v>
          </cell>
          <cell r="S35">
            <v>1.04</v>
          </cell>
          <cell r="T35">
            <v>-0.83</v>
          </cell>
          <cell r="U35">
            <v>0.09</v>
          </cell>
          <cell r="V35">
            <v>-0.59</v>
          </cell>
          <cell r="W35">
            <v>78.599999999999994</v>
          </cell>
          <cell r="X35">
            <v>-3.9</v>
          </cell>
          <cell r="Y35">
            <v>87.5</v>
          </cell>
          <cell r="Z35">
            <v>-4</v>
          </cell>
          <cell r="AA35">
            <v>139.5</v>
          </cell>
          <cell r="AB35">
            <v>-6.9</v>
          </cell>
          <cell r="AC35">
            <v>0</v>
          </cell>
          <cell r="AD35">
            <v>0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95.1</v>
          </cell>
          <cell r="D38">
            <v>16.7</v>
          </cell>
          <cell r="E38">
            <v>115.8</v>
          </cell>
          <cell r="F38">
            <v>16.600000000000001</v>
          </cell>
          <cell r="G38">
            <v>114.7</v>
          </cell>
          <cell r="H38">
            <v>16.3</v>
          </cell>
          <cell r="I38">
            <v>101.2</v>
          </cell>
          <cell r="J38">
            <v>-3.1</v>
          </cell>
          <cell r="K38">
            <v>99.8</v>
          </cell>
          <cell r="L38">
            <v>-2.9</v>
          </cell>
          <cell r="M38">
            <v>124.7</v>
          </cell>
          <cell r="N38">
            <v>-6.5</v>
          </cell>
          <cell r="O38">
            <v>208.8</v>
          </cell>
          <cell r="P38">
            <v>1.2</v>
          </cell>
          <cell r="Q38">
            <v>2</v>
          </cell>
          <cell r="R38">
            <v>-5</v>
          </cell>
          <cell r="S38">
            <v>0.28000000000000003</v>
          </cell>
          <cell r="T38">
            <v>0.17</v>
          </cell>
          <cell r="U38">
            <v>0.22</v>
          </cell>
          <cell r="V38">
            <v>-1.1100000000000001</v>
          </cell>
          <cell r="W38">
            <v>88.4</v>
          </cell>
          <cell r="X38">
            <v>12.8</v>
          </cell>
          <cell r="Y38">
            <v>107.6</v>
          </cell>
          <cell r="Z38">
            <v>12.7</v>
          </cell>
          <cell r="AA38">
            <v>128.6</v>
          </cell>
          <cell r="AB38">
            <v>21.3</v>
          </cell>
          <cell r="AC38">
            <v>0</v>
          </cell>
          <cell r="AD38">
            <v>0</v>
          </cell>
        </row>
        <row r="39">
          <cell r="B39" t="str">
            <v>電子・デバイス</v>
          </cell>
          <cell r="C39">
            <v>97.4</v>
          </cell>
          <cell r="D39">
            <v>-1.7</v>
          </cell>
          <cell r="E39">
            <v>84.5</v>
          </cell>
          <cell r="F39">
            <v>-1.4</v>
          </cell>
          <cell r="G39">
            <v>84.5</v>
          </cell>
          <cell r="H39">
            <v>1.8</v>
          </cell>
          <cell r="I39">
            <v>98.1</v>
          </cell>
          <cell r="J39">
            <v>-4.5999999999999996</v>
          </cell>
          <cell r="K39">
            <v>100.1</v>
          </cell>
          <cell r="L39">
            <v>-2</v>
          </cell>
          <cell r="M39">
            <v>79.3</v>
          </cell>
          <cell r="N39">
            <v>-27.4</v>
          </cell>
          <cell r="O39">
            <v>74</v>
          </cell>
          <cell r="P39">
            <v>-5</v>
          </cell>
          <cell r="Q39">
            <v>6.1</v>
          </cell>
          <cell r="R39">
            <v>2.9</v>
          </cell>
          <cell r="S39">
            <v>0.51</v>
          </cell>
          <cell r="T39">
            <v>-0.74</v>
          </cell>
          <cell r="U39">
            <v>1.21</v>
          </cell>
          <cell r="V39">
            <v>0.4</v>
          </cell>
          <cell r="W39">
            <v>90.5</v>
          </cell>
          <cell r="X39">
            <v>-5</v>
          </cell>
          <cell r="Y39">
            <v>78.5</v>
          </cell>
          <cell r="Z39">
            <v>-4.7</v>
          </cell>
          <cell r="AA39">
            <v>84.8</v>
          </cell>
          <cell r="AB39">
            <v>-21.3</v>
          </cell>
          <cell r="AC39">
            <v>125.5</v>
          </cell>
          <cell r="AD39">
            <v>-3</v>
          </cell>
        </row>
        <row r="40">
          <cell r="B40" t="str">
            <v>電気機械器具</v>
          </cell>
          <cell r="C40">
            <v>133.1</v>
          </cell>
          <cell r="D40">
            <v>1.5</v>
          </cell>
          <cell r="E40">
            <v>149.6</v>
          </cell>
          <cell r="F40">
            <v>1.8</v>
          </cell>
          <cell r="G40">
            <v>147.4</v>
          </cell>
          <cell r="H40">
            <v>4.3</v>
          </cell>
          <cell r="I40">
            <v>110.2</v>
          </cell>
          <cell r="J40">
            <v>-5.3</v>
          </cell>
          <cell r="K40">
            <v>110.1</v>
          </cell>
          <cell r="L40">
            <v>0.2</v>
          </cell>
          <cell r="M40">
            <v>114.3</v>
          </cell>
          <cell r="N40">
            <v>-54</v>
          </cell>
          <cell r="O40">
            <v>89.2</v>
          </cell>
          <cell r="P40">
            <v>-2.2999999999999998</v>
          </cell>
          <cell r="Q40">
            <v>4.0999999999999996</v>
          </cell>
          <cell r="R40">
            <v>0.5</v>
          </cell>
          <cell r="S40">
            <v>0.5</v>
          </cell>
          <cell r="T40">
            <v>-0.55000000000000004</v>
          </cell>
          <cell r="U40">
            <v>0.4</v>
          </cell>
          <cell r="V40">
            <v>-1.52</v>
          </cell>
          <cell r="W40">
            <v>123.7</v>
          </cell>
          <cell r="X40">
            <v>-1.9</v>
          </cell>
          <cell r="Y40">
            <v>139</v>
          </cell>
          <cell r="Z40">
            <v>-1.6</v>
          </cell>
          <cell r="AA40">
            <v>215.7</v>
          </cell>
          <cell r="AB40">
            <v>-32</v>
          </cell>
          <cell r="AC40">
            <v>0</v>
          </cell>
          <cell r="AD40">
            <v>-100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101</v>
          </cell>
          <cell r="D42">
            <v>15.2</v>
          </cell>
          <cell r="E42">
            <v>130.19999999999999</v>
          </cell>
          <cell r="F42">
            <v>15.1</v>
          </cell>
          <cell r="G42">
            <v>118.8</v>
          </cell>
          <cell r="H42">
            <v>5.8</v>
          </cell>
          <cell r="I42">
            <v>123.8</v>
          </cell>
          <cell r="J42">
            <v>13.9</v>
          </cell>
          <cell r="K42">
            <v>114.5</v>
          </cell>
          <cell r="L42">
            <v>4.0999999999999996</v>
          </cell>
          <cell r="M42">
            <v>241.3</v>
          </cell>
          <cell r="N42">
            <v>163.1</v>
          </cell>
          <cell r="O42">
            <v>73.400000000000006</v>
          </cell>
          <cell r="P42">
            <v>0.5</v>
          </cell>
          <cell r="Q42">
            <v>0.6</v>
          </cell>
          <cell r="R42">
            <v>0.2</v>
          </cell>
          <cell r="S42">
            <v>0.75</v>
          </cell>
          <cell r="T42">
            <v>-0.46</v>
          </cell>
          <cell r="U42">
            <v>0.52</v>
          </cell>
          <cell r="V42">
            <v>-2.27</v>
          </cell>
          <cell r="W42">
            <v>93.9</v>
          </cell>
          <cell r="X42">
            <v>11.4</v>
          </cell>
          <cell r="Y42">
            <v>121</v>
          </cell>
          <cell r="Z42">
            <v>11.2</v>
          </cell>
          <cell r="AA42">
            <v>308.39999999999998</v>
          </cell>
          <cell r="AB42">
            <v>146.80000000000001</v>
          </cell>
          <cell r="AC42">
            <v>0.1</v>
          </cell>
          <cell r="AD42">
            <v>0</v>
          </cell>
        </row>
        <row r="43">
          <cell r="B43" t="str">
            <v>その他の製造業</v>
          </cell>
          <cell r="C43">
            <v>110.5</v>
          </cell>
          <cell r="D43">
            <v>7.9</v>
          </cell>
          <cell r="E43">
            <v>128.19999999999999</v>
          </cell>
          <cell r="F43">
            <v>7.9</v>
          </cell>
          <cell r="G43">
            <v>127.1</v>
          </cell>
          <cell r="H43">
            <v>11.3</v>
          </cell>
          <cell r="I43">
            <v>112.8</v>
          </cell>
          <cell r="J43">
            <v>-1.4</v>
          </cell>
          <cell r="K43">
            <v>108.6</v>
          </cell>
          <cell r="L43">
            <v>0.5</v>
          </cell>
          <cell r="M43">
            <v>170.2</v>
          </cell>
          <cell r="N43">
            <v>-15.3</v>
          </cell>
          <cell r="O43">
            <v>87.2</v>
          </cell>
          <cell r="P43">
            <v>-1</v>
          </cell>
          <cell r="Q43">
            <v>5.2</v>
          </cell>
          <cell r="R43">
            <v>-8.9</v>
          </cell>
          <cell r="S43">
            <v>0</v>
          </cell>
          <cell r="T43">
            <v>0</v>
          </cell>
          <cell r="U43">
            <v>0.4</v>
          </cell>
          <cell r="V43">
            <v>0.4</v>
          </cell>
          <cell r="W43">
            <v>102.7</v>
          </cell>
          <cell r="X43">
            <v>4.3</v>
          </cell>
          <cell r="Y43">
            <v>119.1</v>
          </cell>
          <cell r="Z43">
            <v>4.3</v>
          </cell>
          <cell r="AA43">
            <v>143.19999999999999</v>
          </cell>
          <cell r="AB43">
            <v>-21.2</v>
          </cell>
          <cell r="AC43">
            <v>0</v>
          </cell>
          <cell r="AD43">
            <v>0</v>
          </cell>
        </row>
        <row r="44">
          <cell r="B44" t="str">
            <v>Ｅ一括分１</v>
          </cell>
          <cell r="C44">
            <v>76</v>
          </cell>
          <cell r="D44">
            <v>-10</v>
          </cell>
          <cell r="E44">
            <v>90.8</v>
          </cell>
          <cell r="F44">
            <v>-1.9</v>
          </cell>
          <cell r="G44">
            <v>87.1</v>
          </cell>
          <cell r="H44">
            <v>-2</v>
          </cell>
          <cell r="I44">
            <v>99.3</v>
          </cell>
          <cell r="J44">
            <v>-3.1</v>
          </cell>
          <cell r="K44">
            <v>99</v>
          </cell>
          <cell r="L44">
            <v>-3.7</v>
          </cell>
          <cell r="M44">
            <v>103.9</v>
          </cell>
          <cell r="N44">
            <v>5.6</v>
          </cell>
          <cell r="O44">
            <v>137.9</v>
          </cell>
          <cell r="P44">
            <v>1.2</v>
          </cell>
          <cell r="Q44">
            <v>7.2</v>
          </cell>
          <cell r="R44">
            <v>5.4</v>
          </cell>
          <cell r="S44">
            <v>2.19</v>
          </cell>
          <cell r="T44">
            <v>1.89</v>
          </cell>
          <cell r="U44">
            <v>0.24</v>
          </cell>
          <cell r="V44">
            <v>0.24</v>
          </cell>
          <cell r="W44">
            <v>70.599999999999994</v>
          </cell>
          <cell r="X44">
            <v>-13.1</v>
          </cell>
          <cell r="Y44">
            <v>84.4</v>
          </cell>
          <cell r="Z44">
            <v>-5.2</v>
          </cell>
          <cell r="AA44">
            <v>132</v>
          </cell>
          <cell r="AB44">
            <v>-1</v>
          </cell>
          <cell r="AC44">
            <v>0</v>
          </cell>
          <cell r="AD44">
            <v>-100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91.5</v>
          </cell>
          <cell r="D47">
            <v>-17.2</v>
          </cell>
          <cell r="E47">
            <v>114.2</v>
          </cell>
          <cell r="F47">
            <v>1.5</v>
          </cell>
          <cell r="G47">
            <v>114.5</v>
          </cell>
          <cell r="H47">
            <v>2.5</v>
          </cell>
          <cell r="I47">
            <v>107.5</v>
          </cell>
          <cell r="J47">
            <v>1.2</v>
          </cell>
          <cell r="K47">
            <v>106.5</v>
          </cell>
          <cell r="L47">
            <v>2.5</v>
          </cell>
          <cell r="M47">
            <v>131.30000000000001</v>
          </cell>
          <cell r="N47">
            <v>-17</v>
          </cell>
          <cell r="O47">
            <v>98.1</v>
          </cell>
          <cell r="P47">
            <v>-1.3</v>
          </cell>
          <cell r="Q47">
            <v>23.4</v>
          </cell>
          <cell r="R47">
            <v>11.6</v>
          </cell>
          <cell r="S47">
            <v>0.26</v>
          </cell>
          <cell r="T47">
            <v>-1.2</v>
          </cell>
          <cell r="U47">
            <v>0.55000000000000004</v>
          </cell>
          <cell r="V47">
            <v>0.1</v>
          </cell>
          <cell r="W47">
            <v>85</v>
          </cell>
          <cell r="X47">
            <v>-20</v>
          </cell>
          <cell r="Y47">
            <v>106.1</v>
          </cell>
          <cell r="Z47">
            <v>-1.9</v>
          </cell>
          <cell r="AA47">
            <v>109</v>
          </cell>
          <cell r="AB47">
            <v>-12.8</v>
          </cell>
          <cell r="AC47">
            <v>2.2000000000000002</v>
          </cell>
          <cell r="AD47">
            <v>-96.3</v>
          </cell>
        </row>
        <row r="48">
          <cell r="B48" t="str">
            <v>小売業</v>
          </cell>
          <cell r="C48">
            <v>75.900000000000006</v>
          </cell>
          <cell r="D48">
            <v>-0.8</v>
          </cell>
          <cell r="E48">
            <v>84.3</v>
          </cell>
          <cell r="F48">
            <v>0</v>
          </cell>
          <cell r="G48">
            <v>84.4</v>
          </cell>
          <cell r="H48">
            <v>0.7</v>
          </cell>
          <cell r="I48">
            <v>89.2</v>
          </cell>
          <cell r="J48">
            <v>-3.5</v>
          </cell>
          <cell r="K48">
            <v>88</v>
          </cell>
          <cell r="L48">
            <v>-3.3</v>
          </cell>
          <cell r="M48">
            <v>116.1</v>
          </cell>
          <cell r="N48">
            <v>-7.1</v>
          </cell>
          <cell r="O48">
            <v>108.3</v>
          </cell>
          <cell r="P48">
            <v>0.6</v>
          </cell>
          <cell r="Q48">
            <v>71.3</v>
          </cell>
          <cell r="R48">
            <v>0.3</v>
          </cell>
          <cell r="S48">
            <v>2.63</v>
          </cell>
          <cell r="T48">
            <v>1.95</v>
          </cell>
          <cell r="U48">
            <v>1.53</v>
          </cell>
          <cell r="V48">
            <v>0.51</v>
          </cell>
          <cell r="W48">
            <v>70.5</v>
          </cell>
          <cell r="X48">
            <v>-4.2</v>
          </cell>
          <cell r="Y48">
            <v>78.3</v>
          </cell>
          <cell r="Z48">
            <v>-3.5</v>
          </cell>
          <cell r="AA48">
            <v>82.7</v>
          </cell>
          <cell r="AB48">
            <v>-12.9</v>
          </cell>
          <cell r="AC48">
            <v>0.2</v>
          </cell>
          <cell r="AD48">
            <v>-96.3</v>
          </cell>
        </row>
        <row r="49">
          <cell r="B49" t="str">
            <v>宿泊業</v>
          </cell>
          <cell r="C49">
            <v>105.9</v>
          </cell>
          <cell r="D49">
            <v>9</v>
          </cell>
          <cell r="E49">
            <v>109.4</v>
          </cell>
          <cell r="F49">
            <v>5.8</v>
          </cell>
          <cell r="G49">
            <v>110.4</v>
          </cell>
          <cell r="H49">
            <v>5.4</v>
          </cell>
          <cell r="I49">
            <v>111</v>
          </cell>
          <cell r="J49">
            <v>-1</v>
          </cell>
          <cell r="K49">
            <v>107.9</v>
          </cell>
          <cell r="L49">
            <v>-2</v>
          </cell>
          <cell r="M49">
            <v>173.2</v>
          </cell>
          <cell r="N49">
            <v>14.1</v>
          </cell>
          <cell r="O49">
            <v>69.099999999999994</v>
          </cell>
          <cell r="P49">
            <v>1.5</v>
          </cell>
          <cell r="Q49">
            <v>61.6</v>
          </cell>
          <cell r="R49">
            <v>-0.6</v>
          </cell>
          <cell r="S49">
            <v>2.87</v>
          </cell>
          <cell r="T49">
            <v>0.55000000000000004</v>
          </cell>
          <cell r="U49">
            <v>2.39</v>
          </cell>
          <cell r="V49">
            <v>0.55000000000000004</v>
          </cell>
          <cell r="W49">
            <v>98.4</v>
          </cell>
          <cell r="X49">
            <v>5.2</v>
          </cell>
          <cell r="Y49">
            <v>101.7</v>
          </cell>
          <cell r="Z49">
            <v>2.2999999999999998</v>
          </cell>
          <cell r="AA49">
            <v>92</v>
          </cell>
          <cell r="AB49">
            <v>13</v>
          </cell>
          <cell r="AC49">
            <v>8.5</v>
          </cell>
          <cell r="AD49">
            <v>0</v>
          </cell>
        </row>
        <row r="50">
          <cell r="B50" t="str">
            <v>Ｍ一括分</v>
          </cell>
          <cell r="C50">
            <v>98.5</v>
          </cell>
          <cell r="D50">
            <v>8.1999999999999993</v>
          </cell>
          <cell r="E50">
            <v>100</v>
          </cell>
          <cell r="F50">
            <v>8.1999999999999993</v>
          </cell>
          <cell r="G50">
            <v>99</v>
          </cell>
          <cell r="H50">
            <v>7.6</v>
          </cell>
          <cell r="I50">
            <v>86.2</v>
          </cell>
          <cell r="J50">
            <v>-0.9</v>
          </cell>
          <cell r="K50">
            <v>85.3</v>
          </cell>
          <cell r="L50">
            <v>-0.6</v>
          </cell>
          <cell r="M50">
            <v>111.1</v>
          </cell>
          <cell r="N50">
            <v>-9.1</v>
          </cell>
          <cell r="O50">
            <v>112.6</v>
          </cell>
          <cell r="P50">
            <v>7.9</v>
          </cell>
          <cell r="Q50">
            <v>89.3</v>
          </cell>
          <cell r="R50">
            <v>-7.3</v>
          </cell>
          <cell r="S50">
            <v>5.05</v>
          </cell>
          <cell r="T50">
            <v>-0.97</v>
          </cell>
          <cell r="U50">
            <v>1.41</v>
          </cell>
          <cell r="V50">
            <v>-5.0999999999999996</v>
          </cell>
          <cell r="W50">
            <v>91.5</v>
          </cell>
          <cell r="X50">
            <v>4.5999999999999996</v>
          </cell>
          <cell r="Y50">
            <v>92.9</v>
          </cell>
          <cell r="Z50">
            <v>4.5999999999999996</v>
          </cell>
          <cell r="AA50">
            <v>120.8</v>
          </cell>
          <cell r="AB50">
            <v>19.600000000000001</v>
          </cell>
          <cell r="AC50">
            <v>0</v>
          </cell>
          <cell r="AD50">
            <v>0</v>
          </cell>
        </row>
        <row r="51">
          <cell r="B51" t="str">
            <v>医療業</v>
          </cell>
          <cell r="C51">
            <v>76.400000000000006</v>
          </cell>
          <cell r="D51">
            <v>-2.9</v>
          </cell>
          <cell r="E51">
            <v>92.2</v>
          </cell>
          <cell r="F51">
            <v>0.8</v>
          </cell>
          <cell r="G51">
            <v>89.8</v>
          </cell>
          <cell r="H51">
            <v>2.2000000000000002</v>
          </cell>
          <cell r="I51">
            <v>96.7</v>
          </cell>
          <cell r="J51">
            <v>3.4</v>
          </cell>
          <cell r="K51">
            <v>96.5</v>
          </cell>
          <cell r="L51">
            <v>3.4</v>
          </cell>
          <cell r="M51">
            <v>102.1</v>
          </cell>
          <cell r="N51">
            <v>2.1</v>
          </cell>
          <cell r="O51">
            <v>96.2</v>
          </cell>
          <cell r="P51">
            <v>0</v>
          </cell>
          <cell r="Q51">
            <v>20.9</v>
          </cell>
          <cell r="R51">
            <v>-3.7</v>
          </cell>
          <cell r="S51">
            <v>1.02</v>
          </cell>
          <cell r="T51">
            <v>0.59</v>
          </cell>
          <cell r="U51">
            <v>0.56000000000000005</v>
          </cell>
          <cell r="V51">
            <v>-0.44</v>
          </cell>
          <cell r="W51">
            <v>71</v>
          </cell>
          <cell r="X51">
            <v>-6.2</v>
          </cell>
          <cell r="Y51">
            <v>85.7</v>
          </cell>
          <cell r="Z51">
            <v>-2.6</v>
          </cell>
          <cell r="AA51">
            <v>164.9</v>
          </cell>
          <cell r="AB51">
            <v>-18.399999999999999</v>
          </cell>
          <cell r="AC51">
            <v>0</v>
          </cell>
          <cell r="AD51">
            <v>-99.5</v>
          </cell>
        </row>
        <row r="52">
          <cell r="B52" t="str">
            <v>Ｐ一括分</v>
          </cell>
          <cell r="C52">
            <v>80.7</v>
          </cell>
          <cell r="D52">
            <v>-9.8000000000000007</v>
          </cell>
          <cell r="E52">
            <v>101.1</v>
          </cell>
          <cell r="F52">
            <v>-10</v>
          </cell>
          <cell r="G52">
            <v>103.1</v>
          </cell>
          <cell r="H52">
            <v>-8.8000000000000007</v>
          </cell>
          <cell r="I52">
            <v>95.1</v>
          </cell>
          <cell r="J52">
            <v>-2.5</v>
          </cell>
          <cell r="K52">
            <v>96.5</v>
          </cell>
          <cell r="L52">
            <v>-1.8</v>
          </cell>
          <cell r="M52">
            <v>55.3</v>
          </cell>
          <cell r="N52">
            <v>-25.8</v>
          </cell>
          <cell r="O52">
            <v>101.9</v>
          </cell>
          <cell r="P52">
            <v>-1.7</v>
          </cell>
          <cell r="Q52">
            <v>21.2</v>
          </cell>
          <cell r="R52">
            <v>6.4</v>
          </cell>
          <cell r="S52">
            <v>0.76</v>
          </cell>
          <cell r="T52">
            <v>0.21</v>
          </cell>
          <cell r="U52">
            <v>1.01</v>
          </cell>
          <cell r="V52">
            <v>0.65</v>
          </cell>
          <cell r="W52">
            <v>75</v>
          </cell>
          <cell r="X52">
            <v>-12.9</v>
          </cell>
          <cell r="Y52">
            <v>94</v>
          </cell>
          <cell r="Z52">
            <v>-13</v>
          </cell>
          <cell r="AA52">
            <v>53.8</v>
          </cell>
          <cell r="AB52">
            <v>-44</v>
          </cell>
          <cell r="AC52">
            <v>0.9</v>
          </cell>
          <cell r="AD52">
            <v>881.8</v>
          </cell>
        </row>
        <row r="53">
          <cell r="B53" t="str">
            <v>職業紹介・派遣業</v>
          </cell>
          <cell r="C53">
            <v>113.7</v>
          </cell>
          <cell r="D53">
            <v>0</v>
          </cell>
          <cell r="E53">
            <v>112.7</v>
          </cell>
          <cell r="F53">
            <v>6.8</v>
          </cell>
          <cell r="G53">
            <v>112.9</v>
          </cell>
          <cell r="H53">
            <v>5.0999999999999996</v>
          </cell>
          <cell r="I53">
            <v>106.6</v>
          </cell>
          <cell r="J53">
            <v>3.9</v>
          </cell>
          <cell r="K53">
            <v>106.6</v>
          </cell>
          <cell r="L53">
            <v>2.7</v>
          </cell>
          <cell r="M53">
            <v>105.2</v>
          </cell>
          <cell r="N53">
            <v>26.6</v>
          </cell>
          <cell r="O53">
            <v>119.1</v>
          </cell>
          <cell r="P53">
            <v>-6.3</v>
          </cell>
          <cell r="Q53">
            <v>17.399999999999999</v>
          </cell>
          <cell r="R53">
            <v>-8.5</v>
          </cell>
          <cell r="S53">
            <v>6.46</v>
          </cell>
          <cell r="T53">
            <v>-1.45</v>
          </cell>
          <cell r="U53">
            <v>7.57</v>
          </cell>
          <cell r="V53">
            <v>1.45</v>
          </cell>
          <cell r="W53">
            <v>105.7</v>
          </cell>
          <cell r="X53">
            <v>-3.3</v>
          </cell>
          <cell r="Y53">
            <v>104.7</v>
          </cell>
          <cell r="Z53">
            <v>3.3</v>
          </cell>
          <cell r="AA53">
            <v>110.5</v>
          </cell>
          <cell r="AB53">
            <v>30.8</v>
          </cell>
          <cell r="AC53">
            <v>154.30000000000001</v>
          </cell>
          <cell r="AD53">
            <v>-64.2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100.9</v>
          </cell>
          <cell r="D55">
            <v>0.5</v>
          </cell>
          <cell r="E55">
            <v>101.6</v>
          </cell>
          <cell r="F55">
            <v>-3.9</v>
          </cell>
          <cell r="G55">
            <v>101.6</v>
          </cell>
          <cell r="H55">
            <v>-2.5</v>
          </cell>
          <cell r="I55">
            <v>101.1</v>
          </cell>
          <cell r="J55">
            <v>-4.4000000000000004</v>
          </cell>
          <cell r="K55">
            <v>100.6</v>
          </cell>
          <cell r="L55">
            <v>-3.6</v>
          </cell>
          <cell r="M55">
            <v>108.8</v>
          </cell>
          <cell r="N55">
            <v>-13.9</v>
          </cell>
          <cell r="O55">
            <v>92.7</v>
          </cell>
          <cell r="P55">
            <v>-1.2</v>
          </cell>
          <cell r="Q55">
            <v>34.5</v>
          </cell>
          <cell r="R55">
            <v>5.0999999999999996</v>
          </cell>
          <cell r="S55">
            <v>2.06</v>
          </cell>
          <cell r="T55">
            <v>0.56999999999999995</v>
          </cell>
          <cell r="U55">
            <v>1.99</v>
          </cell>
          <cell r="V55">
            <v>0.34</v>
          </cell>
          <cell r="W55">
            <v>93.8</v>
          </cell>
          <cell r="X55">
            <v>-2.8</v>
          </cell>
          <cell r="Y55">
            <v>94.4</v>
          </cell>
          <cell r="Z55">
            <v>-7.1</v>
          </cell>
          <cell r="AA55">
            <v>102</v>
          </cell>
          <cell r="AB55">
            <v>-18.3</v>
          </cell>
          <cell r="AC55">
            <v>95.5</v>
          </cell>
          <cell r="AD55">
            <v>49.6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91.6</v>
          </cell>
          <cell r="D198">
            <v>1.7</v>
          </cell>
          <cell r="E198">
            <v>103.1</v>
          </cell>
          <cell r="F198">
            <v>-1.2</v>
          </cell>
          <cell r="G198">
            <v>102.8</v>
          </cell>
          <cell r="H198">
            <v>-0.2</v>
          </cell>
          <cell r="I198">
            <v>101.4</v>
          </cell>
          <cell r="J198">
            <v>0.1</v>
          </cell>
          <cell r="K198">
            <v>100</v>
          </cell>
          <cell r="L198">
            <v>1.1000000000000001</v>
          </cell>
          <cell r="M198">
            <v>120.5</v>
          </cell>
          <cell r="N198">
            <v>-9.4</v>
          </cell>
          <cell r="O198">
            <v>94.9</v>
          </cell>
          <cell r="P198">
            <v>0</v>
          </cell>
          <cell r="Q198" t="str">
            <v>-</v>
          </cell>
          <cell r="R198" t="str">
            <v>-</v>
          </cell>
          <cell r="S198">
            <v>1.07</v>
          </cell>
          <cell r="T198">
            <v>0.21</v>
          </cell>
          <cell r="U198">
            <v>0.92</v>
          </cell>
          <cell r="V198">
            <v>-0.01</v>
          </cell>
          <cell r="W198">
            <v>85.1</v>
          </cell>
          <cell r="X198">
            <v>-1.7</v>
          </cell>
          <cell r="Y198">
            <v>95.8</v>
          </cell>
          <cell r="Z198">
            <v>-4.5</v>
          </cell>
          <cell r="AA198">
            <v>106.6</v>
          </cell>
          <cell r="AB198">
            <v>-12.7</v>
          </cell>
          <cell r="AC198">
            <v>38.799999999999997</v>
          </cell>
          <cell r="AD198">
            <v>55.3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61.4</v>
          </cell>
          <cell r="D200">
            <v>-24.9</v>
          </cell>
          <cell r="E200">
            <v>77.7</v>
          </cell>
          <cell r="F200">
            <v>-13.1</v>
          </cell>
          <cell r="G200">
            <v>80.3</v>
          </cell>
          <cell r="H200">
            <v>-8.4</v>
          </cell>
          <cell r="I200">
            <v>101.5</v>
          </cell>
          <cell r="J200">
            <v>-2.5</v>
          </cell>
          <cell r="K200">
            <v>103.7</v>
          </cell>
          <cell r="L200">
            <v>0.9</v>
          </cell>
          <cell r="M200">
            <v>78</v>
          </cell>
          <cell r="N200">
            <v>-33.299999999999997</v>
          </cell>
          <cell r="O200">
            <v>88.3</v>
          </cell>
          <cell r="P200">
            <v>5.2</v>
          </cell>
          <cell r="Q200" t="str">
            <v>-</v>
          </cell>
          <cell r="R200" t="str">
            <v>-</v>
          </cell>
          <cell r="S200">
            <v>0.02</v>
          </cell>
          <cell r="T200">
            <v>-0.01</v>
          </cell>
          <cell r="U200">
            <v>0.95</v>
          </cell>
          <cell r="V200">
            <v>0.34</v>
          </cell>
          <cell r="W200">
            <v>57.1</v>
          </cell>
          <cell r="X200">
            <v>-27.4</v>
          </cell>
          <cell r="Y200">
            <v>72.2</v>
          </cell>
          <cell r="Z200">
            <v>-16</v>
          </cell>
          <cell r="AA200">
            <v>44.9</v>
          </cell>
          <cell r="AB200">
            <v>-59.4</v>
          </cell>
          <cell r="AC200">
            <v>0</v>
          </cell>
          <cell r="AD200">
            <v>-100</v>
          </cell>
        </row>
        <row r="201">
          <cell r="B201" t="str">
            <v>製造業</v>
          </cell>
          <cell r="C201">
            <v>93.3</v>
          </cell>
          <cell r="D201">
            <v>-2.8</v>
          </cell>
          <cell r="E201">
            <v>108.9</v>
          </cell>
          <cell r="F201">
            <v>0.2</v>
          </cell>
          <cell r="G201">
            <v>106.6</v>
          </cell>
          <cell r="H201">
            <v>0.4</v>
          </cell>
          <cell r="I201">
            <v>102.2</v>
          </cell>
          <cell r="J201">
            <v>1.2</v>
          </cell>
          <cell r="K201">
            <v>101.4</v>
          </cell>
          <cell r="L201">
            <v>1.3</v>
          </cell>
          <cell r="M201">
            <v>110.5</v>
          </cell>
          <cell r="N201">
            <v>-1.3</v>
          </cell>
          <cell r="O201">
            <v>95.9</v>
          </cell>
          <cell r="P201">
            <v>2.9</v>
          </cell>
          <cell r="Q201" t="str">
            <v>-</v>
          </cell>
          <cell r="R201" t="str">
            <v>-</v>
          </cell>
          <cell r="S201">
            <v>0.94</v>
          </cell>
          <cell r="T201">
            <v>0.16</v>
          </cell>
          <cell r="U201">
            <v>0.7</v>
          </cell>
          <cell r="V201">
            <v>-0.28999999999999998</v>
          </cell>
          <cell r="W201">
            <v>86.7</v>
          </cell>
          <cell r="X201">
            <v>-6.1</v>
          </cell>
          <cell r="Y201">
            <v>101.2</v>
          </cell>
          <cell r="Z201">
            <v>-3.2</v>
          </cell>
          <cell r="AA201">
            <v>130.9</v>
          </cell>
          <cell r="AB201">
            <v>-1.3</v>
          </cell>
          <cell r="AC201">
            <v>21.6</v>
          </cell>
          <cell r="AD201">
            <v>-42.6</v>
          </cell>
        </row>
        <row r="202">
          <cell r="B202" t="str">
            <v>電気・ガス・熱供給・水道業</v>
          </cell>
          <cell r="C202">
            <v>95.3</v>
          </cell>
          <cell r="D202">
            <v>10.6</v>
          </cell>
          <cell r="E202">
            <v>120.7</v>
          </cell>
          <cell r="F202">
            <v>10.6</v>
          </cell>
          <cell r="G202">
            <v>111.6</v>
          </cell>
          <cell r="H202">
            <v>1.2</v>
          </cell>
          <cell r="I202">
            <v>105</v>
          </cell>
          <cell r="J202">
            <v>11.5</v>
          </cell>
          <cell r="K202">
            <v>101.4</v>
          </cell>
          <cell r="L202">
            <v>6.1</v>
          </cell>
          <cell r="M202">
            <v>151.4</v>
          </cell>
          <cell r="N202">
            <v>98.9</v>
          </cell>
          <cell r="O202">
            <v>106.5</v>
          </cell>
          <cell r="P202">
            <v>5.2</v>
          </cell>
          <cell r="Q202" t="str">
            <v>-</v>
          </cell>
          <cell r="R202" t="str">
            <v>-</v>
          </cell>
          <cell r="S202">
            <v>3.17</v>
          </cell>
          <cell r="T202">
            <v>3.17</v>
          </cell>
          <cell r="U202">
            <v>1.95</v>
          </cell>
          <cell r="V202">
            <v>1.95</v>
          </cell>
          <cell r="W202">
            <v>88.6</v>
          </cell>
          <cell r="X202">
            <v>6.9</v>
          </cell>
          <cell r="Y202">
            <v>112.2</v>
          </cell>
          <cell r="Z202">
            <v>7</v>
          </cell>
          <cell r="AA202">
            <v>232.5</v>
          </cell>
          <cell r="AB202">
            <v>145.9</v>
          </cell>
          <cell r="AC202">
            <v>0.1</v>
          </cell>
          <cell r="AD202">
            <v>-82.9</v>
          </cell>
        </row>
        <row r="203">
          <cell r="B203" t="str">
            <v>情報通信業</v>
          </cell>
          <cell r="C203">
            <v>117.2</v>
          </cell>
          <cell r="D203">
            <v>-2.6</v>
          </cell>
          <cell r="E203">
            <v>142.19999999999999</v>
          </cell>
          <cell r="F203">
            <v>-3.8</v>
          </cell>
          <cell r="G203">
            <v>134.4</v>
          </cell>
          <cell r="H203">
            <v>-3.3</v>
          </cell>
          <cell r="I203">
            <v>99.9</v>
          </cell>
          <cell r="J203">
            <v>5.4</v>
          </cell>
          <cell r="K203">
            <v>96.9</v>
          </cell>
          <cell r="L203">
            <v>3.3</v>
          </cell>
          <cell r="M203">
            <v>137.9</v>
          </cell>
          <cell r="N203">
            <v>29</v>
          </cell>
          <cell r="O203">
            <v>120.8</v>
          </cell>
          <cell r="P203">
            <v>-1.5</v>
          </cell>
          <cell r="Q203" t="str">
            <v>-</v>
          </cell>
          <cell r="R203" t="str">
            <v>-</v>
          </cell>
          <cell r="S203">
            <v>0.64</v>
          </cell>
          <cell r="T203">
            <v>0.56000000000000005</v>
          </cell>
          <cell r="U203">
            <v>0.22</v>
          </cell>
          <cell r="V203">
            <v>0.06</v>
          </cell>
          <cell r="W203">
            <v>108.9</v>
          </cell>
          <cell r="X203">
            <v>-5.9</v>
          </cell>
          <cell r="Y203">
            <v>132.19999999999999</v>
          </cell>
          <cell r="Z203">
            <v>-7</v>
          </cell>
          <cell r="AA203">
            <v>264.10000000000002</v>
          </cell>
          <cell r="AB203">
            <v>-6.8</v>
          </cell>
          <cell r="AC203">
            <v>25.4</v>
          </cell>
          <cell r="AD203">
            <v>32.4</v>
          </cell>
        </row>
        <row r="204">
          <cell r="B204" t="str">
            <v>運輸業，郵便業</v>
          </cell>
          <cell r="C204">
            <v>78.599999999999994</v>
          </cell>
          <cell r="D204">
            <v>-0.6</v>
          </cell>
          <cell r="E204">
            <v>90.3</v>
          </cell>
          <cell r="F204">
            <v>-0.7</v>
          </cell>
          <cell r="G204">
            <v>94.6</v>
          </cell>
          <cell r="H204">
            <v>4.2</v>
          </cell>
          <cell r="I204">
            <v>99.8</v>
          </cell>
          <cell r="J204">
            <v>0.6</v>
          </cell>
          <cell r="K204">
            <v>105.1</v>
          </cell>
          <cell r="L204">
            <v>4.3</v>
          </cell>
          <cell r="M204">
            <v>76.900000000000006</v>
          </cell>
          <cell r="N204">
            <v>-16.399999999999999</v>
          </cell>
          <cell r="O204">
            <v>102.3</v>
          </cell>
          <cell r="P204">
            <v>-10</v>
          </cell>
          <cell r="Q204" t="str">
            <v>-</v>
          </cell>
          <cell r="R204" t="str">
            <v>-</v>
          </cell>
          <cell r="S204">
            <v>0.72</v>
          </cell>
          <cell r="T204">
            <v>0.49</v>
          </cell>
          <cell r="U204">
            <v>0.17</v>
          </cell>
          <cell r="V204">
            <v>-2.1</v>
          </cell>
          <cell r="W204">
            <v>73</v>
          </cell>
          <cell r="X204">
            <v>-4.0999999999999996</v>
          </cell>
          <cell r="Y204">
            <v>83.9</v>
          </cell>
          <cell r="Z204">
            <v>-4</v>
          </cell>
          <cell r="AA204">
            <v>72.2</v>
          </cell>
          <cell r="AB204">
            <v>-21</v>
          </cell>
          <cell r="AC204">
            <v>0.5</v>
          </cell>
          <cell r="AD204">
            <v>0</v>
          </cell>
        </row>
        <row r="205">
          <cell r="B205" t="str">
            <v>卸売業，小売業</v>
          </cell>
          <cell r="C205">
            <v>81.3</v>
          </cell>
          <cell r="D205">
            <v>-13.2</v>
          </cell>
          <cell r="E205">
            <v>97.4</v>
          </cell>
          <cell r="F205">
            <v>-2.5</v>
          </cell>
          <cell r="G205">
            <v>96.2</v>
          </cell>
          <cell r="H205">
            <v>-1.7</v>
          </cell>
          <cell r="I205">
            <v>98.9</v>
          </cell>
          <cell r="J205">
            <v>-5.3</v>
          </cell>
          <cell r="K205">
            <v>95.3</v>
          </cell>
          <cell r="L205">
            <v>-5.4</v>
          </cell>
          <cell r="M205">
            <v>158.30000000000001</v>
          </cell>
          <cell r="N205">
            <v>-4.4000000000000004</v>
          </cell>
          <cell r="O205">
            <v>81</v>
          </cell>
          <cell r="P205">
            <v>-6.9</v>
          </cell>
          <cell r="Q205" t="str">
            <v>-</v>
          </cell>
          <cell r="R205" t="str">
            <v>-</v>
          </cell>
          <cell r="S205">
            <v>2.83</v>
          </cell>
          <cell r="T205">
            <v>2.35</v>
          </cell>
          <cell r="U205">
            <v>1.37</v>
          </cell>
          <cell r="V205">
            <v>0.68</v>
          </cell>
          <cell r="W205">
            <v>75.599999999999994</v>
          </cell>
          <cell r="X205">
            <v>-16.100000000000001</v>
          </cell>
          <cell r="Y205">
            <v>90.5</v>
          </cell>
          <cell r="Z205">
            <v>-5.8</v>
          </cell>
          <cell r="AA205">
            <v>113.6</v>
          </cell>
          <cell r="AB205">
            <v>-11.1</v>
          </cell>
          <cell r="AC205">
            <v>2.6</v>
          </cell>
          <cell r="AD205">
            <v>-96</v>
          </cell>
        </row>
        <row r="206">
          <cell r="B206" t="str">
            <v>金融業，保険業</v>
          </cell>
          <cell r="C206">
            <v>86</v>
          </cell>
          <cell r="D206">
            <v>-11.7</v>
          </cell>
          <cell r="E206">
            <v>110.3</v>
          </cell>
          <cell r="F206">
            <v>-11.8</v>
          </cell>
          <cell r="G206">
            <v>113.9</v>
          </cell>
          <cell r="H206">
            <v>-7</v>
          </cell>
          <cell r="I206">
            <v>96.8</v>
          </cell>
          <cell r="J206">
            <v>-10.5</v>
          </cell>
          <cell r="K206">
            <v>96.5</v>
          </cell>
          <cell r="L206">
            <v>-9.8000000000000007</v>
          </cell>
          <cell r="M206">
            <v>107.1</v>
          </cell>
          <cell r="N206">
            <v>-25.1</v>
          </cell>
          <cell r="O206">
            <v>112</v>
          </cell>
          <cell r="P206">
            <v>10.199999999999999</v>
          </cell>
          <cell r="Q206" t="str">
            <v>-</v>
          </cell>
          <cell r="R206" t="str">
            <v>-</v>
          </cell>
          <cell r="S206">
            <v>0</v>
          </cell>
          <cell r="T206">
            <v>-1.87</v>
          </cell>
          <cell r="U206">
            <v>1.24</v>
          </cell>
          <cell r="V206">
            <v>1.1399999999999999</v>
          </cell>
          <cell r="W206">
            <v>79.900000000000006</v>
          </cell>
          <cell r="X206">
            <v>-14.7</v>
          </cell>
          <cell r="Y206">
            <v>102.5</v>
          </cell>
          <cell r="Z206">
            <v>-14.7</v>
          </cell>
          <cell r="AA206">
            <v>23.8</v>
          </cell>
          <cell r="AB206">
            <v>-87.3</v>
          </cell>
          <cell r="AC206">
            <v>0</v>
          </cell>
          <cell r="AD206">
            <v>0</v>
          </cell>
        </row>
        <row r="207">
          <cell r="B207" t="str">
            <v>不動産業，物品賃貸業</v>
          </cell>
          <cell r="C207">
            <v>112</v>
          </cell>
          <cell r="D207">
            <v>11</v>
          </cell>
          <cell r="E207">
            <v>123.6</v>
          </cell>
          <cell r="F207">
            <v>-3.1</v>
          </cell>
          <cell r="G207">
            <v>123.9</v>
          </cell>
          <cell r="H207">
            <v>0.8</v>
          </cell>
          <cell r="I207">
            <v>104.6</v>
          </cell>
          <cell r="J207">
            <v>5.9</v>
          </cell>
          <cell r="K207">
            <v>103.5</v>
          </cell>
          <cell r="L207">
            <v>7.8</v>
          </cell>
          <cell r="M207">
            <v>158.80000000000001</v>
          </cell>
          <cell r="N207">
            <v>-31.7</v>
          </cell>
          <cell r="O207">
            <v>113.5</v>
          </cell>
          <cell r="P207">
            <v>35.299999999999997</v>
          </cell>
          <cell r="Q207" t="str">
            <v>-</v>
          </cell>
          <cell r="R207" t="str">
            <v>-</v>
          </cell>
          <cell r="S207">
            <v>0</v>
          </cell>
          <cell r="T207">
            <v>-0.93</v>
          </cell>
          <cell r="U207">
            <v>0</v>
          </cell>
          <cell r="V207">
            <v>0</v>
          </cell>
          <cell r="W207">
            <v>104.1</v>
          </cell>
          <cell r="X207">
            <v>7.3</v>
          </cell>
          <cell r="Y207">
            <v>114.9</v>
          </cell>
          <cell r="Z207">
            <v>-6.3</v>
          </cell>
          <cell r="AA207">
            <v>112.6</v>
          </cell>
          <cell r="AB207">
            <v>-63.9</v>
          </cell>
          <cell r="AC207">
            <v>45.3</v>
          </cell>
          <cell r="AD207">
            <v>0</v>
          </cell>
        </row>
        <row r="208">
          <cell r="B208" t="str">
            <v>学術研究，専門・技術サービス業</v>
          </cell>
          <cell r="C208">
            <v>89.8</v>
          </cell>
          <cell r="D208">
            <v>-14.3</v>
          </cell>
          <cell r="E208">
            <v>108.5</v>
          </cell>
          <cell r="F208">
            <v>0.1</v>
          </cell>
          <cell r="G208">
            <v>107.7</v>
          </cell>
          <cell r="H208">
            <v>0.3</v>
          </cell>
          <cell r="I208">
            <v>101.8</v>
          </cell>
          <cell r="J208">
            <v>0.7</v>
          </cell>
          <cell r="K208">
            <v>101</v>
          </cell>
          <cell r="L208">
            <v>0.6</v>
          </cell>
          <cell r="M208">
            <v>109.2</v>
          </cell>
          <cell r="N208">
            <v>0.6</v>
          </cell>
          <cell r="O208">
            <v>122.9</v>
          </cell>
          <cell r="P208">
            <v>6.2</v>
          </cell>
          <cell r="Q208" t="str">
            <v>-</v>
          </cell>
          <cell r="R208" t="str">
            <v>-</v>
          </cell>
          <cell r="S208">
            <v>0.24</v>
          </cell>
          <cell r="T208">
            <v>-0.81</v>
          </cell>
          <cell r="U208">
            <v>0.37</v>
          </cell>
          <cell r="V208">
            <v>-0.02</v>
          </cell>
          <cell r="W208">
            <v>83.5</v>
          </cell>
          <cell r="X208">
            <v>-17.2</v>
          </cell>
          <cell r="Y208">
            <v>100.8</v>
          </cell>
          <cell r="Z208">
            <v>-3.3</v>
          </cell>
          <cell r="AA208">
            <v>122.3</v>
          </cell>
          <cell r="AB208">
            <v>-3.5</v>
          </cell>
          <cell r="AC208">
            <v>3.3</v>
          </cell>
          <cell r="AD208">
            <v>-93.6</v>
          </cell>
        </row>
        <row r="209">
          <cell r="B209" t="str">
            <v>宿泊業，飲食サービス業</v>
          </cell>
          <cell r="C209">
            <v>120.4</v>
          </cell>
          <cell r="D209">
            <v>3.5</v>
          </cell>
          <cell r="E209">
            <v>126.2</v>
          </cell>
          <cell r="F209">
            <v>1</v>
          </cell>
          <cell r="G209">
            <v>126.9</v>
          </cell>
          <cell r="H209">
            <v>0.6</v>
          </cell>
          <cell r="I209">
            <v>116</v>
          </cell>
          <cell r="J209">
            <v>-0.4</v>
          </cell>
          <cell r="K209">
            <v>112.1</v>
          </cell>
          <cell r="L209">
            <v>1.1000000000000001</v>
          </cell>
          <cell r="M209">
            <v>171.6</v>
          </cell>
          <cell r="N209">
            <v>-12.9</v>
          </cell>
          <cell r="O209">
            <v>67.2</v>
          </cell>
          <cell r="P209">
            <v>35.799999999999997</v>
          </cell>
          <cell r="Q209" t="str">
            <v>-</v>
          </cell>
          <cell r="R209" t="str">
            <v>-</v>
          </cell>
          <cell r="S209">
            <v>2.1</v>
          </cell>
          <cell r="T209">
            <v>-0.52</v>
          </cell>
          <cell r="U209">
            <v>1.66</v>
          </cell>
          <cell r="V209">
            <v>-3.9</v>
          </cell>
          <cell r="W209">
            <v>111.9</v>
          </cell>
          <cell r="X209">
            <v>0.1</v>
          </cell>
          <cell r="Y209">
            <v>117.3</v>
          </cell>
          <cell r="Z209">
            <v>-2.4</v>
          </cell>
          <cell r="AA209">
            <v>117.6</v>
          </cell>
          <cell r="AB209">
            <v>6.9</v>
          </cell>
          <cell r="AC209">
            <v>21.6</v>
          </cell>
          <cell r="AD209">
            <v>0</v>
          </cell>
        </row>
        <row r="210">
          <cell r="B210" t="str">
            <v>生活関連サービス業，娯楽業</v>
          </cell>
          <cell r="C210">
            <v>75.400000000000006</v>
          </cell>
          <cell r="D210">
            <v>20.100000000000001</v>
          </cell>
          <cell r="E210">
            <v>84.8</v>
          </cell>
          <cell r="F210">
            <v>20.100000000000001</v>
          </cell>
          <cell r="G210">
            <v>84.2</v>
          </cell>
          <cell r="H210">
            <v>18.399999999999999</v>
          </cell>
          <cell r="I210">
            <v>95.4</v>
          </cell>
          <cell r="J210">
            <v>18.100000000000001</v>
          </cell>
          <cell r="K210">
            <v>97.3</v>
          </cell>
          <cell r="L210">
            <v>16.399999999999999</v>
          </cell>
          <cell r="M210">
            <v>75.2</v>
          </cell>
          <cell r="N210">
            <v>47.5</v>
          </cell>
          <cell r="O210">
            <v>152.9</v>
          </cell>
          <cell r="P210">
            <v>13.6</v>
          </cell>
          <cell r="Q210" t="str">
            <v>-</v>
          </cell>
          <cell r="R210" t="str">
            <v>-</v>
          </cell>
          <cell r="S210">
            <v>0.81</v>
          </cell>
          <cell r="T210">
            <v>0.66</v>
          </cell>
          <cell r="U210">
            <v>0.13</v>
          </cell>
          <cell r="V210">
            <v>0.13</v>
          </cell>
          <cell r="W210">
            <v>70.099999999999994</v>
          </cell>
          <cell r="X210">
            <v>16.100000000000001</v>
          </cell>
          <cell r="Y210">
            <v>78.8</v>
          </cell>
          <cell r="Z210">
            <v>16.100000000000001</v>
          </cell>
          <cell r="AA210">
            <v>94.6</v>
          </cell>
          <cell r="AB210">
            <v>53.2</v>
          </cell>
          <cell r="AC210">
            <v>0</v>
          </cell>
          <cell r="AD210">
            <v>0</v>
          </cell>
        </row>
        <row r="211">
          <cell r="B211" t="str">
            <v>教育，学習支援業</v>
          </cell>
          <cell r="C211">
            <v>131.1</v>
          </cell>
          <cell r="D211">
            <v>46.3</v>
          </cell>
          <cell r="E211">
            <v>110.5</v>
          </cell>
          <cell r="F211">
            <v>1.3</v>
          </cell>
          <cell r="G211">
            <v>113.5</v>
          </cell>
          <cell r="H211">
            <v>1.4</v>
          </cell>
          <cell r="I211">
            <v>111</v>
          </cell>
          <cell r="J211">
            <v>-4.0999999999999996</v>
          </cell>
          <cell r="K211">
            <v>97.3</v>
          </cell>
          <cell r="L211">
            <v>-0.7</v>
          </cell>
          <cell r="M211">
            <v>308.89999999999998</v>
          </cell>
          <cell r="N211">
            <v>-17.5</v>
          </cell>
          <cell r="O211">
            <v>116.6</v>
          </cell>
          <cell r="P211">
            <v>1.9</v>
          </cell>
          <cell r="Q211" t="str">
            <v>-</v>
          </cell>
          <cell r="R211" t="str">
            <v>-</v>
          </cell>
          <cell r="S211">
            <v>0.2</v>
          </cell>
          <cell r="T211">
            <v>-0.84</v>
          </cell>
          <cell r="U211">
            <v>0.1</v>
          </cell>
          <cell r="V211">
            <v>-0.01</v>
          </cell>
          <cell r="W211">
            <v>121.8</v>
          </cell>
          <cell r="X211">
            <v>41.3</v>
          </cell>
          <cell r="Y211">
            <v>102.7</v>
          </cell>
          <cell r="Z211">
            <v>-2.1</v>
          </cell>
          <cell r="AA211">
            <v>18.8</v>
          </cell>
          <cell r="AB211">
            <v>-24.2</v>
          </cell>
          <cell r="AC211">
            <v>179.6</v>
          </cell>
          <cell r="AD211">
            <v>2267.9</v>
          </cell>
        </row>
        <row r="212">
          <cell r="B212" t="str">
            <v>医療，福祉</v>
          </cell>
          <cell r="C212">
            <v>80</v>
          </cell>
          <cell r="D212">
            <v>-5.3</v>
          </cell>
          <cell r="E212">
            <v>98.6</v>
          </cell>
          <cell r="F212">
            <v>-3</v>
          </cell>
          <cell r="G212">
            <v>97.6</v>
          </cell>
          <cell r="H212">
            <v>-2.2000000000000002</v>
          </cell>
          <cell r="I212">
            <v>98.5</v>
          </cell>
          <cell r="J212">
            <v>2.4</v>
          </cell>
          <cell r="K212">
            <v>98.8</v>
          </cell>
          <cell r="L212">
            <v>2.5</v>
          </cell>
          <cell r="M212">
            <v>88.9</v>
          </cell>
          <cell r="N212">
            <v>-2</v>
          </cell>
          <cell r="O212">
            <v>85.7</v>
          </cell>
          <cell r="P212">
            <v>-1.6</v>
          </cell>
          <cell r="Q212" t="str">
            <v>-</v>
          </cell>
          <cell r="R212" t="str">
            <v>-</v>
          </cell>
          <cell r="S212">
            <v>0.81</v>
          </cell>
          <cell r="T212">
            <v>0.27</v>
          </cell>
          <cell r="U212">
            <v>0.83</v>
          </cell>
          <cell r="V212">
            <v>0.18</v>
          </cell>
          <cell r="W212">
            <v>74.3</v>
          </cell>
          <cell r="X212">
            <v>-8.6</v>
          </cell>
          <cell r="Y212">
            <v>91.6</v>
          </cell>
          <cell r="Z212">
            <v>-6.2</v>
          </cell>
          <cell r="AA212">
            <v>125.9</v>
          </cell>
          <cell r="AB212">
            <v>-15.8</v>
          </cell>
          <cell r="AC212">
            <v>0.2</v>
          </cell>
          <cell r="AD212">
            <v>-98.2</v>
          </cell>
        </row>
        <row r="213">
          <cell r="B213" t="str">
            <v>複合サービス事業</v>
          </cell>
          <cell r="C213">
            <v>77.400000000000006</v>
          </cell>
          <cell r="D213">
            <v>4.9000000000000004</v>
          </cell>
          <cell r="E213">
            <v>94.3</v>
          </cell>
          <cell r="F213">
            <v>5.5</v>
          </cell>
          <cell r="G213">
            <v>97.4</v>
          </cell>
          <cell r="H213">
            <v>7.7</v>
          </cell>
          <cell r="I213">
            <v>99.7</v>
          </cell>
          <cell r="J213">
            <v>-1.8</v>
          </cell>
          <cell r="K213">
            <v>103.4</v>
          </cell>
          <cell r="L213">
            <v>1</v>
          </cell>
          <cell r="M213">
            <v>40</v>
          </cell>
          <cell r="N213">
            <v>-53.7</v>
          </cell>
          <cell r="O213">
            <v>97.2</v>
          </cell>
          <cell r="P213">
            <v>2</v>
          </cell>
          <cell r="Q213" t="str">
            <v>-</v>
          </cell>
          <cell r="R213" t="str">
            <v>-</v>
          </cell>
          <cell r="S213">
            <v>2.66</v>
          </cell>
          <cell r="T213">
            <v>-0.34</v>
          </cell>
          <cell r="U213">
            <v>0.84</v>
          </cell>
          <cell r="V213">
            <v>0.35</v>
          </cell>
          <cell r="W213">
            <v>71.900000000000006</v>
          </cell>
          <cell r="X213">
            <v>1.3</v>
          </cell>
          <cell r="Y213">
            <v>87.6</v>
          </cell>
          <cell r="Z213">
            <v>1.9</v>
          </cell>
          <cell r="AA213">
            <v>44.5</v>
          </cell>
          <cell r="AB213">
            <v>-38.9</v>
          </cell>
          <cell r="AC213">
            <v>0.3</v>
          </cell>
          <cell r="AD213">
            <v>-87.9</v>
          </cell>
        </row>
        <row r="214">
          <cell r="B214" t="str">
            <v>サービス業（他に分類されないもの）</v>
          </cell>
          <cell r="C214">
            <v>100.3</v>
          </cell>
          <cell r="D214">
            <v>2.2000000000000002</v>
          </cell>
          <cell r="E214">
            <v>101.4</v>
          </cell>
          <cell r="F214">
            <v>-0.2</v>
          </cell>
          <cell r="G214">
            <v>101.2</v>
          </cell>
          <cell r="H214">
            <v>0.2</v>
          </cell>
          <cell r="I214">
            <v>102.1</v>
          </cell>
          <cell r="J214">
            <v>-1.4</v>
          </cell>
          <cell r="K214">
            <v>101.6</v>
          </cell>
          <cell r="L214">
            <v>-1.3</v>
          </cell>
          <cell r="M214">
            <v>109.7</v>
          </cell>
          <cell r="N214">
            <v>-3.4</v>
          </cell>
          <cell r="O214">
            <v>98.1</v>
          </cell>
          <cell r="P214">
            <v>-5.4</v>
          </cell>
          <cell r="Q214" t="str">
            <v>-</v>
          </cell>
          <cell r="R214" t="str">
            <v>-</v>
          </cell>
          <cell r="S214">
            <v>2.62</v>
          </cell>
          <cell r="T214">
            <v>-0.05</v>
          </cell>
          <cell r="U214">
            <v>3.18</v>
          </cell>
          <cell r="V214">
            <v>0.94</v>
          </cell>
          <cell r="W214">
            <v>93.2</v>
          </cell>
          <cell r="X214">
            <v>-1.2</v>
          </cell>
          <cell r="Y214">
            <v>94.2</v>
          </cell>
          <cell r="Z214">
            <v>-3.6</v>
          </cell>
          <cell r="AA214">
            <v>103.2</v>
          </cell>
          <cell r="AB214">
            <v>-5.5</v>
          </cell>
          <cell r="AC214">
            <v>93.1</v>
          </cell>
          <cell r="AD214">
            <v>25.8</v>
          </cell>
        </row>
        <row r="215">
          <cell r="B215" t="str">
            <v>食料品・たばこ</v>
          </cell>
          <cell r="C215">
            <v>86.3</v>
          </cell>
          <cell r="D215">
            <v>-9.1999999999999993</v>
          </cell>
          <cell r="E215">
            <v>106.1</v>
          </cell>
          <cell r="F215">
            <v>-7.2</v>
          </cell>
          <cell r="G215">
            <v>104.6</v>
          </cell>
          <cell r="H215">
            <v>-6.9</v>
          </cell>
          <cell r="I215">
            <v>100.7</v>
          </cell>
          <cell r="J215">
            <v>0.5</v>
          </cell>
          <cell r="K215">
            <v>100.8</v>
          </cell>
          <cell r="L215">
            <v>1.3</v>
          </cell>
          <cell r="M215">
            <v>99.2</v>
          </cell>
          <cell r="N215">
            <v>-8.5</v>
          </cell>
          <cell r="O215">
            <v>99.3</v>
          </cell>
          <cell r="P215">
            <v>3.4</v>
          </cell>
          <cell r="Q215" t="str">
            <v>-</v>
          </cell>
          <cell r="R215" t="str">
            <v>-</v>
          </cell>
          <cell r="S215">
            <v>1.91</v>
          </cell>
          <cell r="T215">
            <v>0.97</v>
          </cell>
          <cell r="U215">
            <v>0.68</v>
          </cell>
          <cell r="V215">
            <v>-0.26</v>
          </cell>
          <cell r="W215">
            <v>80.2</v>
          </cell>
          <cell r="X215">
            <v>-12.2</v>
          </cell>
          <cell r="Y215">
            <v>98.6</v>
          </cell>
          <cell r="Z215">
            <v>-10.3</v>
          </cell>
          <cell r="AA215">
            <v>123.3</v>
          </cell>
          <cell r="AB215">
            <v>-9.9</v>
          </cell>
          <cell r="AC215">
            <v>1.7</v>
          </cell>
          <cell r="AD215">
            <v>-82.8</v>
          </cell>
        </row>
        <row r="216">
          <cell r="B216" t="str">
            <v>繊維工業</v>
          </cell>
          <cell r="C216">
            <v>121.9</v>
          </cell>
          <cell r="D216">
            <v>8.8000000000000007</v>
          </cell>
          <cell r="E216">
            <v>139.69999999999999</v>
          </cell>
          <cell r="F216">
            <v>9.1</v>
          </cell>
          <cell r="G216">
            <v>127.3</v>
          </cell>
          <cell r="H216">
            <v>4.3</v>
          </cell>
          <cell r="I216">
            <v>97.2</v>
          </cell>
          <cell r="J216">
            <v>12.2</v>
          </cell>
          <cell r="K216">
            <v>92.5</v>
          </cell>
          <cell r="L216">
            <v>10.1</v>
          </cell>
          <cell r="M216">
            <v>186.9</v>
          </cell>
          <cell r="N216">
            <v>37.700000000000003</v>
          </cell>
          <cell r="O216">
            <v>98.7</v>
          </cell>
          <cell r="P216">
            <v>-1.3</v>
          </cell>
          <cell r="Q216" t="str">
            <v>-</v>
          </cell>
          <cell r="R216" t="str">
            <v>-</v>
          </cell>
          <cell r="S216">
            <v>0.13</v>
          </cell>
          <cell r="T216">
            <v>0.13</v>
          </cell>
          <cell r="U216">
            <v>0.22</v>
          </cell>
          <cell r="V216">
            <v>-0.06</v>
          </cell>
          <cell r="W216">
            <v>113.3</v>
          </cell>
          <cell r="X216">
            <v>5.2</v>
          </cell>
          <cell r="Y216">
            <v>129.80000000000001</v>
          </cell>
          <cell r="Z216">
            <v>5.4</v>
          </cell>
          <cell r="AA216">
            <v>392.1</v>
          </cell>
          <cell r="AB216">
            <v>57.7</v>
          </cell>
          <cell r="AC216">
            <v>0</v>
          </cell>
          <cell r="AD216">
            <v>-100</v>
          </cell>
        </row>
        <row r="217">
          <cell r="B217" t="str">
            <v>木材・木製品</v>
          </cell>
          <cell r="C217">
            <v>103.8</v>
          </cell>
          <cell r="D217">
            <v>1.5</v>
          </cell>
          <cell r="E217">
            <v>109.1</v>
          </cell>
          <cell r="F217">
            <v>-3.6</v>
          </cell>
          <cell r="G217">
            <v>108.7</v>
          </cell>
          <cell r="H217">
            <v>-3.3</v>
          </cell>
          <cell r="I217">
            <v>95.7</v>
          </cell>
          <cell r="J217">
            <v>-2.1</v>
          </cell>
          <cell r="K217">
            <v>97.6</v>
          </cell>
          <cell r="L217">
            <v>-0.5</v>
          </cell>
          <cell r="M217">
            <v>81.2</v>
          </cell>
          <cell r="N217">
            <v>-14.3</v>
          </cell>
          <cell r="O217">
            <v>97.5</v>
          </cell>
          <cell r="P217">
            <v>-8.6999999999999993</v>
          </cell>
          <cell r="Q217" t="str">
            <v>-</v>
          </cell>
          <cell r="R217" t="str">
            <v>-</v>
          </cell>
          <cell r="S217">
            <v>1.5</v>
          </cell>
          <cell r="T217">
            <v>-1</v>
          </cell>
          <cell r="U217">
            <v>2.12</v>
          </cell>
          <cell r="V217">
            <v>2.04</v>
          </cell>
          <cell r="W217">
            <v>96.5</v>
          </cell>
          <cell r="X217">
            <v>-1.9</v>
          </cell>
          <cell r="Y217">
            <v>101.4</v>
          </cell>
          <cell r="Z217">
            <v>-6.8</v>
          </cell>
          <cell r="AA217">
            <v>112.7</v>
          </cell>
          <cell r="AB217">
            <v>-5.8</v>
          </cell>
          <cell r="AC217">
            <v>43.6</v>
          </cell>
          <cell r="AD217">
            <v>73.7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>
            <v>118.8</v>
          </cell>
          <cell r="D220">
            <v>-25.7</v>
          </cell>
          <cell r="E220">
            <v>120.7</v>
          </cell>
          <cell r="F220">
            <v>-25.2</v>
          </cell>
          <cell r="G220">
            <v>111.2</v>
          </cell>
          <cell r="H220">
            <v>-27.7</v>
          </cell>
          <cell r="I220">
            <v>95.3</v>
          </cell>
          <cell r="J220">
            <v>19.7</v>
          </cell>
          <cell r="K220">
            <v>94.8</v>
          </cell>
          <cell r="L220">
            <v>11.9</v>
          </cell>
          <cell r="M220">
            <v>100.8</v>
          </cell>
          <cell r="N220">
            <v>503.6</v>
          </cell>
          <cell r="O220">
            <v>86.4</v>
          </cell>
          <cell r="P220">
            <v>-22</v>
          </cell>
          <cell r="Q220" t="str">
            <v>-</v>
          </cell>
          <cell r="R220" t="str">
            <v>-</v>
          </cell>
          <cell r="S220">
            <v>0</v>
          </cell>
          <cell r="T220">
            <v>0</v>
          </cell>
          <cell r="U220">
            <v>1.83</v>
          </cell>
          <cell r="V220">
            <v>1.83</v>
          </cell>
          <cell r="W220">
            <v>110.4</v>
          </cell>
          <cell r="X220">
            <v>-28.2</v>
          </cell>
          <cell r="Y220">
            <v>112.2</v>
          </cell>
          <cell r="Z220">
            <v>-27.7</v>
          </cell>
          <cell r="AA220">
            <v>239.1</v>
          </cell>
          <cell r="AB220">
            <v>-7.1</v>
          </cell>
          <cell r="AC220">
            <v>19.5</v>
          </cell>
          <cell r="AD220">
            <v>-28.7</v>
          </cell>
        </row>
        <row r="221">
          <cell r="B221" t="str">
            <v>化学、石油・石炭</v>
          </cell>
          <cell r="C221">
            <v>89.1</v>
          </cell>
          <cell r="D221">
            <v>6.1</v>
          </cell>
          <cell r="E221">
            <v>117.6</v>
          </cell>
          <cell r="F221">
            <v>6.4</v>
          </cell>
          <cell r="G221">
            <v>121.5</v>
          </cell>
          <cell r="H221">
            <v>12</v>
          </cell>
          <cell r="I221">
            <v>100.4</v>
          </cell>
          <cell r="J221">
            <v>1.3</v>
          </cell>
          <cell r="K221">
            <v>100.1</v>
          </cell>
          <cell r="L221">
            <v>3.5</v>
          </cell>
          <cell r="M221">
            <v>101.9</v>
          </cell>
          <cell r="N221">
            <v>-16</v>
          </cell>
          <cell r="O221">
            <v>105</v>
          </cell>
          <cell r="P221">
            <v>-0.3</v>
          </cell>
          <cell r="Q221" t="str">
            <v>-</v>
          </cell>
          <cell r="R221" t="str">
            <v>-</v>
          </cell>
          <cell r="S221">
            <v>0.39</v>
          </cell>
          <cell r="T221">
            <v>0.12</v>
          </cell>
          <cell r="U221">
            <v>1.33</v>
          </cell>
          <cell r="V221">
            <v>-1.8</v>
          </cell>
          <cell r="W221">
            <v>82.8</v>
          </cell>
          <cell r="X221">
            <v>2.5</v>
          </cell>
          <cell r="Y221">
            <v>109.3</v>
          </cell>
          <cell r="Z221">
            <v>2.8</v>
          </cell>
          <cell r="AA221">
            <v>93.1</v>
          </cell>
          <cell r="AB221">
            <v>-24.5</v>
          </cell>
          <cell r="AC221">
            <v>0</v>
          </cell>
          <cell r="AD221">
            <v>-100</v>
          </cell>
        </row>
        <row r="222">
          <cell r="B222" t="str">
            <v>プラスチック製品</v>
          </cell>
          <cell r="C222">
            <v>110.3</v>
          </cell>
          <cell r="D222">
            <v>-5.8</v>
          </cell>
          <cell r="E222">
            <v>121.4</v>
          </cell>
          <cell r="F222">
            <v>-5.7</v>
          </cell>
          <cell r="G222">
            <v>116.1</v>
          </cell>
          <cell r="H222">
            <v>-4.9000000000000004</v>
          </cell>
          <cell r="I222">
            <v>100.7</v>
          </cell>
          <cell r="J222">
            <v>-4.3</v>
          </cell>
          <cell r="K222">
            <v>98.2</v>
          </cell>
          <cell r="L222">
            <v>-4.5999999999999996</v>
          </cell>
          <cell r="M222">
            <v>137.5</v>
          </cell>
          <cell r="N222">
            <v>-1.4</v>
          </cell>
          <cell r="O222">
            <v>110.8</v>
          </cell>
          <cell r="P222">
            <v>-17.399999999999999</v>
          </cell>
          <cell r="Q222" t="str">
            <v>-</v>
          </cell>
          <cell r="R222" t="str">
            <v>-</v>
          </cell>
          <cell r="S222">
            <v>1.22</v>
          </cell>
          <cell r="T222">
            <v>0.4</v>
          </cell>
          <cell r="U222">
            <v>0.21</v>
          </cell>
          <cell r="V222">
            <v>-0.2</v>
          </cell>
          <cell r="W222">
            <v>102.5</v>
          </cell>
          <cell r="X222">
            <v>-9</v>
          </cell>
          <cell r="Y222">
            <v>112.8</v>
          </cell>
          <cell r="Z222">
            <v>-8.9</v>
          </cell>
          <cell r="AA222">
            <v>187</v>
          </cell>
          <cell r="AB222">
            <v>-11.4</v>
          </cell>
          <cell r="AC222">
            <v>0</v>
          </cell>
          <cell r="AD222">
            <v>0</v>
          </cell>
        </row>
        <row r="223">
          <cell r="B223" t="str">
            <v>ゴム製品</v>
          </cell>
          <cell r="C223">
            <v>105.3</v>
          </cell>
          <cell r="D223">
            <v>12.9</v>
          </cell>
          <cell r="E223">
            <v>118.9</v>
          </cell>
          <cell r="F223">
            <v>-1.1000000000000001</v>
          </cell>
          <cell r="G223">
            <v>112.2</v>
          </cell>
          <cell r="H223">
            <v>-0.9</v>
          </cell>
          <cell r="I223">
            <v>105.6</v>
          </cell>
          <cell r="J223">
            <v>0.5</v>
          </cell>
          <cell r="K223">
            <v>101.5</v>
          </cell>
          <cell r="L223">
            <v>-0.3</v>
          </cell>
          <cell r="M223">
            <v>148.6</v>
          </cell>
          <cell r="N223">
            <v>6.7</v>
          </cell>
          <cell r="O223">
            <v>100</v>
          </cell>
          <cell r="P223">
            <v>20.2</v>
          </cell>
          <cell r="Q223" t="str">
            <v>-</v>
          </cell>
          <cell r="R223" t="str">
            <v>-</v>
          </cell>
          <cell r="S223">
            <v>0.5</v>
          </cell>
          <cell r="T223">
            <v>0.38</v>
          </cell>
          <cell r="U223">
            <v>0.15</v>
          </cell>
          <cell r="V223">
            <v>-0.39</v>
          </cell>
          <cell r="W223">
            <v>97.9</v>
          </cell>
          <cell r="X223">
            <v>9.1</v>
          </cell>
          <cell r="Y223">
            <v>110.5</v>
          </cell>
          <cell r="Z223">
            <v>-4.4000000000000004</v>
          </cell>
          <cell r="AA223">
            <v>156.69999999999999</v>
          </cell>
          <cell r="AB223">
            <v>-2.1</v>
          </cell>
          <cell r="AC223">
            <v>38.799999999999997</v>
          </cell>
          <cell r="AD223">
            <v>0</v>
          </cell>
        </row>
        <row r="224">
          <cell r="B224" t="str">
            <v>窯業・土石製品</v>
          </cell>
          <cell r="C224">
            <v>89.5</v>
          </cell>
          <cell r="D224">
            <v>-2.2000000000000002</v>
          </cell>
          <cell r="E224">
            <v>106.3</v>
          </cell>
          <cell r="F224">
            <v>-2.2000000000000002</v>
          </cell>
          <cell r="G224">
            <v>106.6</v>
          </cell>
          <cell r="H224">
            <v>-1.1000000000000001</v>
          </cell>
          <cell r="I224">
            <v>109</v>
          </cell>
          <cell r="J224">
            <v>-0.4</v>
          </cell>
          <cell r="K224">
            <v>107.1</v>
          </cell>
          <cell r="L224">
            <v>-0.5</v>
          </cell>
          <cell r="M224">
            <v>133.30000000000001</v>
          </cell>
          <cell r="N224">
            <v>0.6</v>
          </cell>
          <cell r="O224">
            <v>85.6</v>
          </cell>
          <cell r="P224">
            <v>0.9</v>
          </cell>
          <cell r="Q224" t="str">
            <v>-</v>
          </cell>
          <cell r="R224" t="str">
            <v>-</v>
          </cell>
          <cell r="S224">
            <v>0.31</v>
          </cell>
          <cell r="T224">
            <v>0</v>
          </cell>
          <cell r="U224">
            <v>0.31</v>
          </cell>
          <cell r="V224">
            <v>-0.32</v>
          </cell>
          <cell r="W224">
            <v>83.2</v>
          </cell>
          <cell r="X224">
            <v>-5.5</v>
          </cell>
          <cell r="Y224">
            <v>98.8</v>
          </cell>
          <cell r="Z224">
            <v>-5.5</v>
          </cell>
          <cell r="AA224">
            <v>103.7</v>
          </cell>
          <cell r="AB224">
            <v>-13.9</v>
          </cell>
          <cell r="AC224">
            <v>0</v>
          </cell>
          <cell r="AD224">
            <v>0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85.7</v>
          </cell>
          <cell r="D227">
            <v>0.6</v>
          </cell>
          <cell r="E227">
            <v>95.6</v>
          </cell>
          <cell r="F227">
            <v>0.6</v>
          </cell>
          <cell r="G227">
            <v>93.8</v>
          </cell>
          <cell r="H227">
            <v>0.5</v>
          </cell>
          <cell r="I227">
            <v>102.1</v>
          </cell>
          <cell r="J227">
            <v>-1</v>
          </cell>
          <cell r="K227">
            <v>104</v>
          </cell>
          <cell r="L227">
            <v>0.5</v>
          </cell>
          <cell r="M227">
            <v>79.2</v>
          </cell>
          <cell r="N227">
            <v>-18.899999999999999</v>
          </cell>
          <cell r="O227">
            <v>149.5</v>
          </cell>
          <cell r="P227">
            <v>-4</v>
          </cell>
          <cell r="Q227" t="str">
            <v>-</v>
          </cell>
          <cell r="R227" t="str">
            <v>-</v>
          </cell>
          <cell r="S227">
            <v>0.32</v>
          </cell>
          <cell r="T227">
            <v>-1.2</v>
          </cell>
          <cell r="U227">
            <v>0.11</v>
          </cell>
          <cell r="V227">
            <v>-0.7</v>
          </cell>
          <cell r="W227">
            <v>79.599999999999994</v>
          </cell>
          <cell r="X227">
            <v>-2.8</v>
          </cell>
          <cell r="Y227">
            <v>88.8</v>
          </cell>
          <cell r="Z227">
            <v>-2.7</v>
          </cell>
          <cell r="AA227">
            <v>128.4</v>
          </cell>
          <cell r="AB227">
            <v>1.2</v>
          </cell>
          <cell r="AC227">
            <v>0</v>
          </cell>
          <cell r="AD227">
            <v>0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91.9</v>
          </cell>
          <cell r="D230">
            <v>15</v>
          </cell>
          <cell r="E230">
            <v>112.2</v>
          </cell>
          <cell r="F230">
            <v>15</v>
          </cell>
          <cell r="G230">
            <v>111.4</v>
          </cell>
          <cell r="H230">
            <v>14.8</v>
          </cell>
          <cell r="I230">
            <v>99.2</v>
          </cell>
          <cell r="J230">
            <v>-4</v>
          </cell>
          <cell r="K230">
            <v>98.1</v>
          </cell>
          <cell r="L230">
            <v>-3.5</v>
          </cell>
          <cell r="M230">
            <v>117</v>
          </cell>
          <cell r="N230">
            <v>-10.5</v>
          </cell>
          <cell r="O230">
            <v>106.7</v>
          </cell>
          <cell r="P230">
            <v>6.8</v>
          </cell>
          <cell r="Q230" t="str">
            <v>-</v>
          </cell>
          <cell r="R230" t="str">
            <v>-</v>
          </cell>
          <cell r="S230">
            <v>0.28000000000000003</v>
          </cell>
          <cell r="T230">
            <v>0.28000000000000003</v>
          </cell>
          <cell r="U230">
            <v>0.23</v>
          </cell>
          <cell r="V230">
            <v>-1.2</v>
          </cell>
          <cell r="W230">
            <v>85.4</v>
          </cell>
          <cell r="X230">
            <v>11.2</v>
          </cell>
          <cell r="Y230">
            <v>104.3</v>
          </cell>
          <cell r="Z230">
            <v>11.2</v>
          </cell>
          <cell r="AA230">
            <v>121</v>
          </cell>
          <cell r="AB230">
            <v>16.399999999999999</v>
          </cell>
          <cell r="AC230">
            <v>0</v>
          </cell>
          <cell r="AD230">
            <v>0</v>
          </cell>
        </row>
        <row r="231">
          <cell r="B231" t="str">
            <v>電子・デバイス</v>
          </cell>
          <cell r="C231">
            <v>101.1</v>
          </cell>
          <cell r="D231">
            <v>0.6</v>
          </cell>
          <cell r="E231">
            <v>87.3</v>
          </cell>
          <cell r="F231">
            <v>0.7</v>
          </cell>
          <cell r="G231">
            <v>87</v>
          </cell>
          <cell r="H231">
            <v>3.7</v>
          </cell>
          <cell r="I231">
            <v>100.7</v>
          </cell>
          <cell r="J231">
            <v>-3</v>
          </cell>
          <cell r="K231">
            <v>102.4</v>
          </cell>
          <cell r="L231">
            <v>-0.5</v>
          </cell>
          <cell r="M231">
            <v>84.1</v>
          </cell>
          <cell r="N231">
            <v>-24.8</v>
          </cell>
          <cell r="O231">
            <v>71.2</v>
          </cell>
          <cell r="P231">
            <v>-7.9</v>
          </cell>
          <cell r="Q231" t="str">
            <v>-</v>
          </cell>
          <cell r="R231" t="str">
            <v>-</v>
          </cell>
          <cell r="S231">
            <v>0.55000000000000004</v>
          </cell>
          <cell r="T231">
            <v>-0.74</v>
          </cell>
          <cell r="U231">
            <v>1.29</v>
          </cell>
          <cell r="V231">
            <v>0.54</v>
          </cell>
          <cell r="W231">
            <v>94</v>
          </cell>
          <cell r="X231">
            <v>-2.7</v>
          </cell>
          <cell r="Y231">
            <v>81.099999999999994</v>
          </cell>
          <cell r="Z231">
            <v>-2.8</v>
          </cell>
          <cell r="AA231">
            <v>89.4</v>
          </cell>
          <cell r="AB231">
            <v>-18.899999999999999</v>
          </cell>
          <cell r="AC231">
            <v>132.30000000000001</v>
          </cell>
          <cell r="AD231">
            <v>0.4</v>
          </cell>
        </row>
        <row r="232">
          <cell r="B232" t="str">
            <v>電気機械器具</v>
          </cell>
          <cell r="C232">
            <v>105.1</v>
          </cell>
          <cell r="D232">
            <v>1.2</v>
          </cell>
          <cell r="E232">
            <v>122.1</v>
          </cell>
          <cell r="F232">
            <v>1.5</v>
          </cell>
          <cell r="G232">
            <v>121.5</v>
          </cell>
          <cell r="H232">
            <v>4</v>
          </cell>
          <cell r="I232">
            <v>98.8</v>
          </cell>
          <cell r="J232">
            <v>-5.7</v>
          </cell>
          <cell r="K232">
            <v>100.9</v>
          </cell>
          <cell r="L232">
            <v>-0.2</v>
          </cell>
          <cell r="M232">
            <v>70.900000000000006</v>
          </cell>
          <cell r="N232">
            <v>-54.2</v>
          </cell>
          <cell r="O232">
            <v>151.4</v>
          </cell>
          <cell r="P232">
            <v>-2.8</v>
          </cell>
          <cell r="Q232" t="str">
            <v>-</v>
          </cell>
          <cell r="R232" t="str">
            <v>-</v>
          </cell>
          <cell r="S232">
            <v>0.52</v>
          </cell>
          <cell r="T232">
            <v>-0.57999999999999996</v>
          </cell>
          <cell r="U232">
            <v>0.41</v>
          </cell>
          <cell r="V232">
            <v>-0.79</v>
          </cell>
          <cell r="W232">
            <v>97.7</v>
          </cell>
          <cell r="X232">
            <v>-2.2000000000000002</v>
          </cell>
          <cell r="Y232">
            <v>113.5</v>
          </cell>
          <cell r="Z232">
            <v>-1.9</v>
          </cell>
          <cell r="AA232">
            <v>135.6</v>
          </cell>
          <cell r="AB232">
            <v>-31.8</v>
          </cell>
          <cell r="AC232">
            <v>0</v>
          </cell>
          <cell r="AD232">
            <v>-100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92.4</v>
          </cell>
          <cell r="D234">
            <v>15.1</v>
          </cell>
          <cell r="E234">
            <v>120.6</v>
          </cell>
          <cell r="F234">
            <v>15.1</v>
          </cell>
          <cell r="G234">
            <v>110.3</v>
          </cell>
          <cell r="H234">
            <v>5.7</v>
          </cell>
          <cell r="I234">
            <v>118.5</v>
          </cell>
          <cell r="J234">
            <v>13.9</v>
          </cell>
          <cell r="K234">
            <v>110.2</v>
          </cell>
          <cell r="L234">
            <v>4.2</v>
          </cell>
          <cell r="M234">
            <v>217.2</v>
          </cell>
          <cell r="N234">
            <v>162.30000000000001</v>
          </cell>
          <cell r="O234">
            <v>81.3</v>
          </cell>
          <cell r="P234">
            <v>0.5</v>
          </cell>
          <cell r="Q234" t="str">
            <v>-</v>
          </cell>
          <cell r="R234" t="str">
            <v>-</v>
          </cell>
          <cell r="S234">
            <v>0.76</v>
          </cell>
          <cell r="T234">
            <v>-0.46</v>
          </cell>
          <cell r="U234">
            <v>0.52</v>
          </cell>
          <cell r="V234">
            <v>-1.87</v>
          </cell>
          <cell r="W234">
            <v>85.9</v>
          </cell>
          <cell r="X234">
            <v>11.3</v>
          </cell>
          <cell r="Y234">
            <v>112.1</v>
          </cell>
          <cell r="Z234">
            <v>11.2</v>
          </cell>
          <cell r="AA234">
            <v>274.3</v>
          </cell>
          <cell r="AB234">
            <v>146.69999999999999</v>
          </cell>
          <cell r="AC234">
            <v>0.1</v>
          </cell>
          <cell r="AD234">
            <v>0</v>
          </cell>
        </row>
        <row r="235">
          <cell r="B235" t="str">
            <v>その他の製造業</v>
          </cell>
          <cell r="C235">
            <v>105.3</v>
          </cell>
          <cell r="D235">
            <v>1.3</v>
          </cell>
          <cell r="E235">
            <v>122.7</v>
          </cell>
          <cell r="F235">
            <v>1.3</v>
          </cell>
          <cell r="G235">
            <v>121.8</v>
          </cell>
          <cell r="H235">
            <v>5</v>
          </cell>
          <cell r="I235">
            <v>110.4</v>
          </cell>
          <cell r="J235">
            <v>-5.2</v>
          </cell>
          <cell r="K235">
            <v>106.4</v>
          </cell>
          <cell r="L235">
            <v>-2.5</v>
          </cell>
          <cell r="M235">
            <v>161.19999999999999</v>
          </cell>
          <cell r="N235">
            <v>-23.3</v>
          </cell>
          <cell r="O235">
            <v>93.6</v>
          </cell>
          <cell r="P235">
            <v>9.1999999999999993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0.42</v>
          </cell>
          <cell r="V235">
            <v>0.42</v>
          </cell>
          <cell r="W235">
            <v>97.9</v>
          </cell>
          <cell r="X235">
            <v>-2</v>
          </cell>
          <cell r="Y235">
            <v>114</v>
          </cell>
          <cell r="Z235">
            <v>-2.1</v>
          </cell>
          <cell r="AA235">
            <v>135.1</v>
          </cell>
          <cell r="AB235">
            <v>-28.4</v>
          </cell>
          <cell r="AC235">
            <v>0</v>
          </cell>
          <cell r="AD235">
            <v>0</v>
          </cell>
        </row>
        <row r="236">
          <cell r="B236" t="str">
            <v>Ｅ一括分１</v>
          </cell>
          <cell r="C236">
            <v>77.599999999999994</v>
          </cell>
          <cell r="D236">
            <v>-7.6</v>
          </cell>
          <cell r="E236">
            <v>92.8</v>
          </cell>
          <cell r="F236">
            <v>0.7</v>
          </cell>
          <cell r="G236">
            <v>88.9</v>
          </cell>
          <cell r="H236">
            <v>0.5</v>
          </cell>
          <cell r="I236">
            <v>100.6</v>
          </cell>
          <cell r="J236">
            <v>-1.2</v>
          </cell>
          <cell r="K236">
            <v>100.3</v>
          </cell>
          <cell r="L236">
            <v>-1.9</v>
          </cell>
          <cell r="M236">
            <v>104.6</v>
          </cell>
          <cell r="N236">
            <v>7.9</v>
          </cell>
          <cell r="O236">
            <v>103.6</v>
          </cell>
          <cell r="P236">
            <v>-4.3</v>
          </cell>
          <cell r="Q236" t="str">
            <v>-</v>
          </cell>
          <cell r="R236" t="str">
            <v>-</v>
          </cell>
          <cell r="S236">
            <v>1.17</v>
          </cell>
          <cell r="T236">
            <v>0.86</v>
          </cell>
          <cell r="U236">
            <v>0.26</v>
          </cell>
          <cell r="V236">
            <v>0.26</v>
          </cell>
          <cell r="W236">
            <v>72.099999999999994</v>
          </cell>
          <cell r="X236">
            <v>-10.8</v>
          </cell>
          <cell r="Y236">
            <v>86.2</v>
          </cell>
          <cell r="Z236">
            <v>-2.8</v>
          </cell>
          <cell r="AA236">
            <v>135.6</v>
          </cell>
          <cell r="AB236">
            <v>2.2999999999999998</v>
          </cell>
          <cell r="AC236">
            <v>0</v>
          </cell>
          <cell r="AD236">
            <v>-100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88.3</v>
          </cell>
          <cell r="D239">
            <v>-16.899999999999999</v>
          </cell>
          <cell r="E239">
            <v>110.9</v>
          </cell>
          <cell r="F239">
            <v>2.6</v>
          </cell>
          <cell r="G239">
            <v>110.2</v>
          </cell>
          <cell r="H239">
            <v>2.7</v>
          </cell>
          <cell r="I239">
            <v>102.6</v>
          </cell>
          <cell r="J239">
            <v>-0.3</v>
          </cell>
          <cell r="K239">
            <v>100.4</v>
          </cell>
          <cell r="L239">
            <v>-0.2</v>
          </cell>
          <cell r="M239">
            <v>148.1</v>
          </cell>
          <cell r="N239">
            <v>-1.7</v>
          </cell>
          <cell r="O239">
            <v>92.8</v>
          </cell>
          <cell r="P239">
            <v>-14.2</v>
          </cell>
          <cell r="Q239" t="str">
            <v>-</v>
          </cell>
          <cell r="R239" t="str">
            <v>-</v>
          </cell>
          <cell r="S239">
            <v>0</v>
          </cell>
          <cell r="T239">
            <v>-0.76</v>
          </cell>
          <cell r="U239">
            <v>0.15</v>
          </cell>
          <cell r="V239">
            <v>0.02</v>
          </cell>
          <cell r="W239">
            <v>82.1</v>
          </cell>
          <cell r="X239">
            <v>-19.600000000000001</v>
          </cell>
          <cell r="Y239">
            <v>103.1</v>
          </cell>
          <cell r="Z239">
            <v>-0.8</v>
          </cell>
          <cell r="AA239">
            <v>121.8</v>
          </cell>
          <cell r="AB239">
            <v>2.2000000000000002</v>
          </cell>
          <cell r="AC239">
            <v>2.4</v>
          </cell>
          <cell r="AD239">
            <v>-95.9</v>
          </cell>
        </row>
        <row r="240">
          <cell r="B240" t="str">
            <v>小売業</v>
          </cell>
          <cell r="C240">
            <v>73.7</v>
          </cell>
          <cell r="D240">
            <v>-6.2</v>
          </cell>
          <cell r="E240">
            <v>85.8</v>
          </cell>
          <cell r="F240">
            <v>-6.1</v>
          </cell>
          <cell r="G240">
            <v>84.1</v>
          </cell>
          <cell r="H240">
            <v>-4.4000000000000004</v>
          </cell>
          <cell r="I240">
            <v>96</v>
          </cell>
          <cell r="J240">
            <v>-9.3000000000000007</v>
          </cell>
          <cell r="K240">
            <v>91.1</v>
          </cell>
          <cell r="L240">
            <v>-9.4</v>
          </cell>
          <cell r="M240">
            <v>168.2</v>
          </cell>
          <cell r="N240">
            <v>-8.6</v>
          </cell>
          <cell r="O240">
            <v>73.5</v>
          </cell>
          <cell r="P240">
            <v>-0.5</v>
          </cell>
          <cell r="Q240" t="str">
            <v>-</v>
          </cell>
          <cell r="R240" t="str">
            <v>-</v>
          </cell>
          <cell r="S240">
            <v>5.0199999999999996</v>
          </cell>
          <cell r="T240">
            <v>4.7699999999999996</v>
          </cell>
          <cell r="U240">
            <v>2.31</v>
          </cell>
          <cell r="V240">
            <v>1.1399999999999999</v>
          </cell>
          <cell r="W240">
            <v>68.5</v>
          </cell>
          <cell r="X240">
            <v>-9.4</v>
          </cell>
          <cell r="Y240">
            <v>79.7</v>
          </cell>
          <cell r="Z240">
            <v>-9.3000000000000007</v>
          </cell>
          <cell r="AA240">
            <v>108.6</v>
          </cell>
          <cell r="AB240">
            <v>-20.399999999999999</v>
          </cell>
          <cell r="AC240">
            <v>0.3</v>
          </cell>
          <cell r="AD240">
            <v>-63.5</v>
          </cell>
        </row>
        <row r="241">
          <cell r="B241" t="str">
            <v>宿泊業</v>
          </cell>
          <cell r="C241">
            <v>123.3</v>
          </cell>
          <cell r="D241">
            <v>9.1</v>
          </cell>
          <cell r="E241">
            <v>127.4</v>
          </cell>
          <cell r="F241">
            <v>5</v>
          </cell>
          <cell r="G241">
            <v>129.1</v>
          </cell>
          <cell r="H241">
            <v>4.4000000000000004</v>
          </cell>
          <cell r="I241">
            <v>120.3</v>
          </cell>
          <cell r="J241">
            <v>0.8</v>
          </cell>
          <cell r="K241">
            <v>115.2</v>
          </cell>
          <cell r="L241">
            <v>1.4</v>
          </cell>
          <cell r="M241">
            <v>201.1</v>
          </cell>
          <cell r="N241">
            <v>-5.3</v>
          </cell>
          <cell r="O241">
            <v>48.1</v>
          </cell>
          <cell r="P241">
            <v>3</v>
          </cell>
          <cell r="Q241" t="str">
            <v>-</v>
          </cell>
          <cell r="R241" t="str">
            <v>-</v>
          </cell>
          <cell r="S241">
            <v>2.46</v>
          </cell>
          <cell r="T241">
            <v>2.46</v>
          </cell>
          <cell r="U241">
            <v>1.89</v>
          </cell>
          <cell r="V241">
            <v>0.72</v>
          </cell>
          <cell r="W241">
            <v>114.6</v>
          </cell>
          <cell r="X241">
            <v>5.4</v>
          </cell>
          <cell r="Y241">
            <v>118.4</v>
          </cell>
          <cell r="Z241">
            <v>1.5</v>
          </cell>
          <cell r="AA241">
            <v>102</v>
          </cell>
          <cell r="AB241">
            <v>16.100000000000001</v>
          </cell>
          <cell r="AC241">
            <v>11.4</v>
          </cell>
          <cell r="AD241">
            <v>0</v>
          </cell>
        </row>
        <row r="242">
          <cell r="B242" t="str">
            <v>Ｍ一括分</v>
          </cell>
          <cell r="C242">
            <v>107.7</v>
          </cell>
          <cell r="D242">
            <v>-17.5</v>
          </cell>
          <cell r="E242">
            <v>116.7</v>
          </cell>
          <cell r="F242">
            <v>-17.600000000000001</v>
          </cell>
          <cell r="G242">
            <v>125</v>
          </cell>
          <cell r="H242">
            <v>-12.5</v>
          </cell>
          <cell r="I242">
            <v>93.3</v>
          </cell>
          <cell r="J242">
            <v>-4.2</v>
          </cell>
          <cell r="K242">
            <v>94.7</v>
          </cell>
          <cell r="L242">
            <v>1.4</v>
          </cell>
          <cell r="M242">
            <v>82.4</v>
          </cell>
          <cell r="N242">
            <v>-37</v>
          </cell>
          <cell r="O242">
            <v>235.4</v>
          </cell>
          <cell r="P242">
            <v>234.4</v>
          </cell>
          <cell r="Q242" t="str">
            <v>-</v>
          </cell>
          <cell r="R242" t="str">
            <v>-</v>
          </cell>
          <cell r="S242">
            <v>1.42</v>
          </cell>
          <cell r="T242">
            <v>-15.16</v>
          </cell>
          <cell r="U242">
            <v>1.24</v>
          </cell>
          <cell r="V242">
            <v>-27.78</v>
          </cell>
          <cell r="W242">
            <v>100.1</v>
          </cell>
          <cell r="X242">
            <v>-20.3</v>
          </cell>
          <cell r="Y242">
            <v>108.5</v>
          </cell>
          <cell r="Z242">
            <v>-20.399999999999999</v>
          </cell>
          <cell r="AA242">
            <v>75.8</v>
          </cell>
          <cell r="AB242">
            <v>-44.3</v>
          </cell>
          <cell r="AC242">
            <v>0</v>
          </cell>
          <cell r="AD242">
            <v>0</v>
          </cell>
        </row>
        <row r="243">
          <cell r="B243" t="str">
            <v>医療業</v>
          </cell>
          <cell r="C243">
            <v>81.099999999999994</v>
          </cell>
          <cell r="D243">
            <v>-6.1</v>
          </cell>
          <cell r="E243">
            <v>98.5</v>
          </cell>
          <cell r="F243">
            <v>-2.1</v>
          </cell>
          <cell r="G243">
            <v>95.7</v>
          </cell>
          <cell r="H243">
            <v>-1.4</v>
          </cell>
          <cell r="I243">
            <v>100.1</v>
          </cell>
          <cell r="J243">
            <v>3.1</v>
          </cell>
          <cell r="K243">
            <v>99.7</v>
          </cell>
          <cell r="L243">
            <v>3.1</v>
          </cell>
          <cell r="M243">
            <v>113.5</v>
          </cell>
          <cell r="N243">
            <v>5.4</v>
          </cell>
          <cell r="O243">
            <v>78.7</v>
          </cell>
          <cell r="P243">
            <v>4.8</v>
          </cell>
          <cell r="Q243" t="str">
            <v>-</v>
          </cell>
          <cell r="R243" t="str">
            <v>-</v>
          </cell>
          <cell r="S243">
            <v>0.7</v>
          </cell>
          <cell r="T243">
            <v>0.2</v>
          </cell>
          <cell r="U243">
            <v>0.56000000000000005</v>
          </cell>
          <cell r="V243">
            <v>-0.4</v>
          </cell>
          <cell r="W243">
            <v>75.400000000000006</v>
          </cell>
          <cell r="X243">
            <v>-9.3000000000000007</v>
          </cell>
          <cell r="Y243">
            <v>91.5</v>
          </cell>
          <cell r="Z243">
            <v>-5.4</v>
          </cell>
          <cell r="AA243">
            <v>185.3</v>
          </cell>
          <cell r="AB243">
            <v>-10.1</v>
          </cell>
          <cell r="AC243">
            <v>0</v>
          </cell>
          <cell r="AD243">
            <v>-99.5</v>
          </cell>
        </row>
        <row r="244">
          <cell r="B244" t="str">
            <v>Ｐ一括分</v>
          </cell>
          <cell r="C244">
            <v>80.5</v>
          </cell>
          <cell r="D244">
            <v>-5.5</v>
          </cell>
          <cell r="E244">
            <v>102.2</v>
          </cell>
          <cell r="F244">
            <v>-5.5</v>
          </cell>
          <cell r="G244">
            <v>104.6</v>
          </cell>
          <cell r="H244">
            <v>-4.2</v>
          </cell>
          <cell r="I244">
            <v>96.4</v>
          </cell>
          <cell r="J244">
            <v>0.8</v>
          </cell>
          <cell r="K244">
            <v>98</v>
          </cell>
          <cell r="L244">
            <v>1.4</v>
          </cell>
          <cell r="M244">
            <v>55.2</v>
          </cell>
          <cell r="N244">
            <v>-20</v>
          </cell>
          <cell r="O244">
            <v>97.8</v>
          </cell>
          <cell r="P244">
            <v>-9.1999999999999993</v>
          </cell>
          <cell r="Q244" t="str">
            <v>-</v>
          </cell>
          <cell r="R244" t="str">
            <v>-</v>
          </cell>
          <cell r="S244">
            <v>0.95</v>
          </cell>
          <cell r="T244">
            <v>0.35</v>
          </cell>
          <cell r="U244">
            <v>1.18</v>
          </cell>
          <cell r="V244">
            <v>0.9</v>
          </cell>
          <cell r="W244">
            <v>74.8</v>
          </cell>
          <cell r="X244">
            <v>-8.6999999999999993</v>
          </cell>
          <cell r="Y244">
            <v>95</v>
          </cell>
          <cell r="Z244">
            <v>-8.6999999999999993</v>
          </cell>
          <cell r="AA244">
            <v>53.6</v>
          </cell>
          <cell r="AB244">
            <v>-38.6</v>
          </cell>
          <cell r="AC244">
            <v>0.3</v>
          </cell>
          <cell r="AD244">
            <v>284.2</v>
          </cell>
        </row>
        <row r="245">
          <cell r="B245" t="str">
            <v>職業紹介・派遣業</v>
          </cell>
          <cell r="C245">
            <v>107.2</v>
          </cell>
          <cell r="D245">
            <v>-6.8</v>
          </cell>
          <cell r="E245">
            <v>106.2</v>
          </cell>
          <cell r="F245">
            <v>0.8</v>
          </cell>
          <cell r="G245">
            <v>106.6</v>
          </cell>
          <cell r="H245">
            <v>-1.1000000000000001</v>
          </cell>
          <cell r="I245">
            <v>102.9</v>
          </cell>
          <cell r="J245">
            <v>-1</v>
          </cell>
          <cell r="K245">
            <v>103.2</v>
          </cell>
          <cell r="L245">
            <v>-2.2000000000000002</v>
          </cell>
          <cell r="M245">
            <v>96.8</v>
          </cell>
          <cell r="N245">
            <v>21</v>
          </cell>
          <cell r="O245">
            <v>131.6</v>
          </cell>
          <cell r="P245">
            <v>4.4000000000000004</v>
          </cell>
          <cell r="Q245" t="str">
            <v>-</v>
          </cell>
          <cell r="R245" t="str">
            <v>-</v>
          </cell>
          <cell r="S245">
            <v>6.49</v>
          </cell>
          <cell r="T245">
            <v>-1.61</v>
          </cell>
          <cell r="U245">
            <v>7.84</v>
          </cell>
          <cell r="V245">
            <v>2.16</v>
          </cell>
          <cell r="W245">
            <v>99.6</v>
          </cell>
          <cell r="X245">
            <v>-9.9</v>
          </cell>
          <cell r="Y245">
            <v>98.7</v>
          </cell>
          <cell r="Z245">
            <v>-2.6</v>
          </cell>
          <cell r="AA245">
            <v>101.8</v>
          </cell>
          <cell r="AB245">
            <v>23.8</v>
          </cell>
          <cell r="AC245">
            <v>139.4</v>
          </cell>
          <cell r="AD245">
            <v>-67.2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100.5</v>
          </cell>
          <cell r="D247">
            <v>5.3</v>
          </cell>
          <cell r="E247">
            <v>101.1</v>
          </cell>
          <cell r="F247">
            <v>-0.2</v>
          </cell>
          <cell r="G247">
            <v>100.9</v>
          </cell>
          <cell r="H247">
            <v>1</v>
          </cell>
          <cell r="I247">
            <v>102.6</v>
          </cell>
          <cell r="J247">
            <v>-1.2</v>
          </cell>
          <cell r="K247">
            <v>101.9</v>
          </cell>
          <cell r="L247">
            <v>-0.7</v>
          </cell>
          <cell r="M247">
            <v>114.3</v>
          </cell>
          <cell r="N247">
            <v>-7</v>
          </cell>
          <cell r="O247">
            <v>90.1</v>
          </cell>
          <cell r="P247">
            <v>-8.1999999999999993</v>
          </cell>
          <cell r="Q247" t="str">
            <v>-</v>
          </cell>
          <cell r="R247" t="str">
            <v>-</v>
          </cell>
          <cell r="S247">
            <v>1.29</v>
          </cell>
          <cell r="T247">
            <v>0.2</v>
          </cell>
          <cell r="U247">
            <v>1.59</v>
          </cell>
          <cell r="V247">
            <v>0.34</v>
          </cell>
          <cell r="W247">
            <v>93.4</v>
          </cell>
          <cell r="X247">
            <v>1.9</v>
          </cell>
          <cell r="Y247">
            <v>94</v>
          </cell>
          <cell r="Z247">
            <v>-3.5</v>
          </cell>
          <cell r="AA247">
            <v>103.6</v>
          </cell>
          <cell r="AB247">
            <v>-11.7</v>
          </cell>
          <cell r="AC247">
            <v>96.9</v>
          </cell>
          <cell r="AD247">
            <v>59.8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103</v>
          </cell>
          <cell r="D262">
            <v>1.5</v>
          </cell>
          <cell r="E262">
            <v>106.5</v>
          </cell>
          <cell r="F262">
            <v>1.7</v>
          </cell>
          <cell r="G262">
            <v>107.3</v>
          </cell>
          <cell r="H262">
            <v>4</v>
          </cell>
          <cell r="I262">
            <v>99.8</v>
          </cell>
          <cell r="J262">
            <v>-3.5</v>
          </cell>
          <cell r="K262">
            <v>100.2</v>
          </cell>
          <cell r="L262">
            <v>-2.9</v>
          </cell>
          <cell r="M262">
            <v>86.4</v>
          </cell>
          <cell r="N262">
            <v>-26.9</v>
          </cell>
          <cell r="O262">
            <v>99.8</v>
          </cell>
          <cell r="P262">
            <v>4.0999999999999996</v>
          </cell>
          <cell r="Q262" t="str">
            <v>-</v>
          </cell>
          <cell r="R262" t="str">
            <v>-</v>
          </cell>
          <cell r="S262">
            <v>2.38</v>
          </cell>
          <cell r="T262">
            <v>0.39</v>
          </cell>
          <cell r="U262">
            <v>1.4</v>
          </cell>
          <cell r="V262">
            <v>-0.65</v>
          </cell>
          <cell r="W262">
            <v>95.7</v>
          </cell>
          <cell r="X262">
            <v>-1.9</v>
          </cell>
          <cell r="Y262">
            <v>99</v>
          </cell>
          <cell r="Z262">
            <v>-1.7</v>
          </cell>
          <cell r="AA262">
            <v>77</v>
          </cell>
          <cell r="AB262">
            <v>-53.5</v>
          </cell>
          <cell r="AC262">
            <v>10.5</v>
          </cell>
          <cell r="AD262">
            <v>-36.299999999999997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128</v>
          </cell>
          <cell r="D264">
            <v>3.4</v>
          </cell>
          <cell r="E264">
            <v>130.19999999999999</v>
          </cell>
          <cell r="F264">
            <v>3.8</v>
          </cell>
          <cell r="G264">
            <v>122.2</v>
          </cell>
          <cell r="H264">
            <v>4.2</v>
          </cell>
          <cell r="I264">
            <v>119.8</v>
          </cell>
          <cell r="J264">
            <v>8.5</v>
          </cell>
          <cell r="K264">
            <v>116.4</v>
          </cell>
          <cell r="L264">
            <v>11.2</v>
          </cell>
          <cell r="M264">
            <v>466.7</v>
          </cell>
          <cell r="N264">
            <v>-34.4</v>
          </cell>
          <cell r="O264">
            <v>24.9</v>
          </cell>
          <cell r="P264">
            <v>-58.1</v>
          </cell>
          <cell r="Q264" t="str">
            <v>-</v>
          </cell>
          <cell r="R264" t="str">
            <v>-</v>
          </cell>
          <cell r="S264">
            <v>3.17</v>
          </cell>
          <cell r="T264">
            <v>3.17</v>
          </cell>
          <cell r="U264">
            <v>0</v>
          </cell>
          <cell r="V264">
            <v>-9.36</v>
          </cell>
          <cell r="W264">
            <v>119</v>
          </cell>
          <cell r="X264">
            <v>0</v>
          </cell>
          <cell r="Y264">
            <v>121</v>
          </cell>
          <cell r="Z264">
            <v>0.3</v>
          </cell>
          <cell r="AA264">
            <v>929</v>
          </cell>
          <cell r="AB264">
            <v>-0.6</v>
          </cell>
          <cell r="AC264">
            <v>0</v>
          </cell>
          <cell r="AD264">
            <v>-100</v>
          </cell>
        </row>
        <row r="265">
          <cell r="B265" t="str">
            <v>製造業</v>
          </cell>
          <cell r="C265">
            <v>102.7</v>
          </cell>
          <cell r="D265">
            <v>-6.8</v>
          </cell>
          <cell r="E265">
            <v>105.8</v>
          </cell>
          <cell r="F265">
            <v>-7.2</v>
          </cell>
          <cell r="G265">
            <v>106.1</v>
          </cell>
          <cell r="H265">
            <v>-5.4</v>
          </cell>
          <cell r="I265">
            <v>96.6</v>
          </cell>
          <cell r="J265">
            <v>-10.199999999999999</v>
          </cell>
          <cell r="K265">
            <v>96.9</v>
          </cell>
          <cell r="L265">
            <v>-9.5</v>
          </cell>
          <cell r="M265">
            <v>88.5</v>
          </cell>
          <cell r="N265">
            <v>-24.6</v>
          </cell>
          <cell r="O265">
            <v>81</v>
          </cell>
          <cell r="P265">
            <v>4.5</v>
          </cell>
          <cell r="Q265" t="str">
            <v>-</v>
          </cell>
          <cell r="R265" t="str">
            <v>-</v>
          </cell>
          <cell r="S265">
            <v>2.44</v>
          </cell>
          <cell r="T265">
            <v>-1.5</v>
          </cell>
          <cell r="U265">
            <v>1.46</v>
          </cell>
          <cell r="V265">
            <v>-2.3199999999999998</v>
          </cell>
          <cell r="W265">
            <v>95.4</v>
          </cell>
          <cell r="X265">
            <v>-10</v>
          </cell>
          <cell r="Y265">
            <v>98.3</v>
          </cell>
          <cell r="Z265">
            <v>-10.3</v>
          </cell>
          <cell r="AA265">
            <v>96.9</v>
          </cell>
          <cell r="AB265">
            <v>-44.5</v>
          </cell>
          <cell r="AC265">
            <v>20.8</v>
          </cell>
          <cell r="AD265">
            <v>93.9</v>
          </cell>
        </row>
        <row r="266">
          <cell r="B266" t="str">
            <v>電気・ガス・熱供給・水道業</v>
          </cell>
          <cell r="C266">
            <v>77.900000000000006</v>
          </cell>
          <cell r="D266">
            <v>-6.4</v>
          </cell>
          <cell r="E266">
            <v>86.1</v>
          </cell>
          <cell r="F266">
            <v>-6.4</v>
          </cell>
          <cell r="G266">
            <v>86.2</v>
          </cell>
          <cell r="H266">
            <v>-6.3</v>
          </cell>
          <cell r="I266">
            <v>95.5</v>
          </cell>
          <cell r="J266">
            <v>2.4</v>
          </cell>
          <cell r="K266">
            <v>95.7</v>
          </cell>
          <cell r="L266">
            <v>2.7</v>
          </cell>
          <cell r="M266">
            <v>50</v>
          </cell>
          <cell r="N266">
            <v>-60</v>
          </cell>
          <cell r="O266">
            <v>76.3</v>
          </cell>
          <cell r="P266">
            <v>-27.6</v>
          </cell>
          <cell r="Q266" t="str">
            <v>-</v>
          </cell>
          <cell r="R266" t="str">
            <v>-</v>
          </cell>
          <cell r="S266">
            <v>10.130000000000001</v>
          </cell>
          <cell r="T266">
            <v>10.130000000000001</v>
          </cell>
          <cell r="U266">
            <v>1.27</v>
          </cell>
          <cell r="V266">
            <v>1.27</v>
          </cell>
          <cell r="W266">
            <v>72.400000000000006</v>
          </cell>
          <cell r="X266">
            <v>-9.5</v>
          </cell>
          <cell r="Y266">
            <v>80</v>
          </cell>
          <cell r="Z266">
            <v>-9.6</v>
          </cell>
          <cell r="AA266">
            <v>61.9</v>
          </cell>
          <cell r="AB266">
            <v>-27.8</v>
          </cell>
          <cell r="AC266">
            <v>0</v>
          </cell>
          <cell r="AD266">
            <v>0</v>
          </cell>
        </row>
        <row r="267">
          <cell r="B267" t="str">
            <v>情報通信業</v>
          </cell>
          <cell r="C267">
            <v>96.9</v>
          </cell>
          <cell r="D267">
            <v>-3.2</v>
          </cell>
          <cell r="E267">
            <v>96</v>
          </cell>
          <cell r="F267">
            <v>-2.7</v>
          </cell>
          <cell r="G267">
            <v>97.5</v>
          </cell>
          <cell r="H267">
            <v>7.1</v>
          </cell>
          <cell r="I267">
            <v>83.6</v>
          </cell>
          <cell r="J267">
            <v>-8.9</v>
          </cell>
          <cell r="K267">
            <v>84</v>
          </cell>
          <cell r="L267">
            <v>-2</v>
          </cell>
          <cell r="M267">
            <v>57.1</v>
          </cell>
          <cell r="N267">
            <v>-88.2</v>
          </cell>
          <cell r="O267">
            <v>13.6</v>
          </cell>
          <cell r="P267">
            <v>-5.6</v>
          </cell>
          <cell r="Q267" t="str">
            <v>-</v>
          </cell>
          <cell r="R267" t="str">
            <v>-</v>
          </cell>
          <cell r="S267">
            <v>8.33</v>
          </cell>
          <cell r="T267">
            <v>8.33</v>
          </cell>
          <cell r="U267">
            <v>0</v>
          </cell>
          <cell r="V267">
            <v>0</v>
          </cell>
          <cell r="W267">
            <v>90.1</v>
          </cell>
          <cell r="X267">
            <v>-6.4</v>
          </cell>
          <cell r="Y267">
            <v>89.2</v>
          </cell>
          <cell r="Z267">
            <v>-6</v>
          </cell>
          <cell r="AA267">
            <v>39.5</v>
          </cell>
          <cell r="AB267">
            <v>-90.3</v>
          </cell>
          <cell r="AC267">
            <v>45.1</v>
          </cell>
          <cell r="AD267">
            <v>-17.2</v>
          </cell>
        </row>
        <row r="268">
          <cell r="B268" t="str">
            <v>運輸業，郵便業</v>
          </cell>
          <cell r="C268">
            <v>95.5</v>
          </cell>
          <cell r="D268">
            <v>9.8000000000000007</v>
          </cell>
          <cell r="E268">
            <v>98.2</v>
          </cell>
          <cell r="F268">
            <v>9.8000000000000007</v>
          </cell>
          <cell r="G268">
            <v>106.3</v>
          </cell>
          <cell r="H268">
            <v>9.8000000000000007</v>
          </cell>
          <cell r="I268">
            <v>68.599999999999994</v>
          </cell>
          <cell r="J268">
            <v>-17.600000000000001</v>
          </cell>
          <cell r="K268">
            <v>72.3</v>
          </cell>
          <cell r="L268">
            <v>-17.600000000000001</v>
          </cell>
          <cell r="M268">
            <v>0</v>
          </cell>
          <cell r="N268">
            <v>0</v>
          </cell>
          <cell r="O268">
            <v>91.2</v>
          </cell>
          <cell r="P268">
            <v>162.1</v>
          </cell>
          <cell r="Q268" t="str">
            <v>-</v>
          </cell>
          <cell r="R268" t="str">
            <v>-</v>
          </cell>
          <cell r="S268">
            <v>0</v>
          </cell>
          <cell r="T268">
            <v>0</v>
          </cell>
          <cell r="U268">
            <v>1.39</v>
          </cell>
          <cell r="V268">
            <v>1.39</v>
          </cell>
          <cell r="W268">
            <v>88.8</v>
          </cell>
          <cell r="X268">
            <v>6.1</v>
          </cell>
          <cell r="Y268">
            <v>91.3</v>
          </cell>
          <cell r="Z268">
            <v>6.2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B269" t="str">
            <v>卸売業，小売業</v>
          </cell>
          <cell r="C269">
            <v>112.8</v>
          </cell>
          <cell r="D269">
            <v>12.5</v>
          </cell>
          <cell r="E269">
            <v>114.7</v>
          </cell>
          <cell r="F269">
            <v>14</v>
          </cell>
          <cell r="G269">
            <v>114.7</v>
          </cell>
          <cell r="H269">
            <v>13.6</v>
          </cell>
          <cell r="I269">
            <v>99.3</v>
          </cell>
          <cell r="J269">
            <v>5.2</v>
          </cell>
          <cell r="K269">
            <v>99.6</v>
          </cell>
          <cell r="L269">
            <v>5.4</v>
          </cell>
          <cell r="M269">
            <v>90</v>
          </cell>
          <cell r="N269">
            <v>-5.3</v>
          </cell>
          <cell r="O269">
            <v>133.80000000000001</v>
          </cell>
          <cell r="P269">
            <v>5.4</v>
          </cell>
          <cell r="Q269" t="str">
            <v>-</v>
          </cell>
          <cell r="R269" t="str">
            <v>-</v>
          </cell>
          <cell r="S269">
            <v>1.64</v>
          </cell>
          <cell r="T269">
            <v>0.52</v>
          </cell>
          <cell r="U269">
            <v>1.28</v>
          </cell>
          <cell r="V269">
            <v>0.24</v>
          </cell>
          <cell r="W269">
            <v>104.8</v>
          </cell>
          <cell r="X269">
            <v>8.6999999999999993</v>
          </cell>
          <cell r="Y269">
            <v>106.6</v>
          </cell>
          <cell r="Z269">
            <v>10.199999999999999</v>
          </cell>
          <cell r="AA269">
            <v>114.4</v>
          </cell>
          <cell r="AB269">
            <v>60.6</v>
          </cell>
          <cell r="AC269">
            <v>1.6</v>
          </cell>
          <cell r="AD269">
            <v>-98.1</v>
          </cell>
        </row>
        <row r="270">
          <cell r="B270" t="str">
            <v>金融業，保険業</v>
          </cell>
          <cell r="C270">
            <v>64.8</v>
          </cell>
          <cell r="D270">
            <v>-38.9</v>
          </cell>
          <cell r="E270">
            <v>66.8</v>
          </cell>
          <cell r="F270">
            <v>-38.9</v>
          </cell>
          <cell r="G270">
            <v>70.400000000000006</v>
          </cell>
          <cell r="H270">
            <v>-31.3</v>
          </cell>
          <cell r="I270">
            <v>59.7</v>
          </cell>
          <cell r="J270">
            <v>-35.200000000000003</v>
          </cell>
          <cell r="K270">
            <v>58.6</v>
          </cell>
          <cell r="L270">
            <v>-30.9</v>
          </cell>
          <cell r="M270">
            <v>69.900000000000006</v>
          </cell>
          <cell r="N270">
            <v>-62.6</v>
          </cell>
          <cell r="O270">
            <v>7.4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-1.1299999999999999</v>
          </cell>
          <cell r="U270">
            <v>0</v>
          </cell>
          <cell r="V270">
            <v>0</v>
          </cell>
          <cell r="W270">
            <v>60.2</v>
          </cell>
          <cell r="X270">
            <v>-40.9</v>
          </cell>
          <cell r="Y270">
            <v>62.1</v>
          </cell>
          <cell r="Z270">
            <v>-40.9</v>
          </cell>
          <cell r="AA270">
            <v>0</v>
          </cell>
          <cell r="AB270">
            <v>-100</v>
          </cell>
          <cell r="AC270">
            <v>0</v>
          </cell>
          <cell r="AD270">
            <v>0</v>
          </cell>
        </row>
        <row r="271">
          <cell r="B271" t="str">
            <v>不動産業，物品賃貸業</v>
          </cell>
          <cell r="C271">
            <v>125.2</v>
          </cell>
          <cell r="D271">
            <v>6.7</v>
          </cell>
          <cell r="E271">
            <v>126.4</v>
          </cell>
          <cell r="F271">
            <v>6.8</v>
          </cell>
          <cell r="G271">
            <v>130.6</v>
          </cell>
          <cell r="H271">
            <v>8</v>
          </cell>
          <cell r="I271">
            <v>89</v>
          </cell>
          <cell r="J271">
            <v>-9.6</v>
          </cell>
          <cell r="K271">
            <v>91.2</v>
          </cell>
          <cell r="L271">
            <v>-8.6</v>
          </cell>
          <cell r="M271">
            <v>0</v>
          </cell>
          <cell r="N271">
            <v>-100</v>
          </cell>
          <cell r="O271">
            <v>102.4</v>
          </cell>
          <cell r="P271">
            <v>-16.100000000000001</v>
          </cell>
          <cell r="Q271" t="str">
            <v>-</v>
          </cell>
          <cell r="R271" t="str">
            <v>-</v>
          </cell>
          <cell r="S271">
            <v>6.89</v>
          </cell>
          <cell r="T271">
            <v>4.6900000000000004</v>
          </cell>
          <cell r="U271">
            <v>1.1000000000000001</v>
          </cell>
          <cell r="V271">
            <v>-0.66</v>
          </cell>
          <cell r="W271">
            <v>116.4</v>
          </cell>
          <cell r="X271">
            <v>3.2</v>
          </cell>
          <cell r="Y271">
            <v>117.5</v>
          </cell>
          <cell r="Z271">
            <v>3.3</v>
          </cell>
          <cell r="AA271">
            <v>0</v>
          </cell>
          <cell r="AB271">
            <v>-100</v>
          </cell>
          <cell r="AC271">
            <v>0</v>
          </cell>
          <cell r="AD271">
            <v>0</v>
          </cell>
        </row>
        <row r="272">
          <cell r="B272" t="str">
            <v>学術研究，専門・技術サービス業</v>
          </cell>
          <cell r="C272">
            <v>66</v>
          </cell>
          <cell r="D272">
            <v>-39.6</v>
          </cell>
          <cell r="E272">
            <v>71</v>
          </cell>
          <cell r="F272">
            <v>-38.6</v>
          </cell>
          <cell r="G272">
            <v>74</v>
          </cell>
          <cell r="H272">
            <v>-36.799999999999997</v>
          </cell>
          <cell r="I272">
            <v>71.7</v>
          </cell>
          <cell r="J272">
            <v>-31.6</v>
          </cell>
          <cell r="K272">
            <v>75.8</v>
          </cell>
          <cell r="L272">
            <v>-25.2</v>
          </cell>
          <cell r="M272">
            <v>0</v>
          </cell>
          <cell r="N272">
            <v>-100</v>
          </cell>
          <cell r="O272">
            <v>34.700000000000003</v>
          </cell>
          <cell r="P272">
            <v>-38.700000000000003</v>
          </cell>
          <cell r="Q272" t="str">
            <v>-</v>
          </cell>
          <cell r="R272" t="str">
            <v>-</v>
          </cell>
          <cell r="S272">
            <v>1.61</v>
          </cell>
          <cell r="T272">
            <v>1.1200000000000001</v>
          </cell>
          <cell r="U272">
            <v>0</v>
          </cell>
          <cell r="V272">
            <v>0</v>
          </cell>
          <cell r="W272">
            <v>61.3</v>
          </cell>
          <cell r="X272">
            <v>-41.7</v>
          </cell>
          <cell r="Y272">
            <v>66</v>
          </cell>
          <cell r="Z272">
            <v>-40.700000000000003</v>
          </cell>
          <cell r="AA272">
            <v>1.7</v>
          </cell>
          <cell r="AB272">
            <v>-98</v>
          </cell>
          <cell r="AC272">
            <v>0</v>
          </cell>
          <cell r="AD272">
            <v>-100</v>
          </cell>
        </row>
        <row r="273">
          <cell r="B273" t="str">
            <v>宿泊業，飲食サービス業</v>
          </cell>
          <cell r="C273">
            <v>102.7</v>
          </cell>
          <cell r="D273">
            <v>-2.9</v>
          </cell>
          <cell r="E273">
            <v>102.3</v>
          </cell>
          <cell r="F273">
            <v>-3.5</v>
          </cell>
          <cell r="G273">
            <v>101.1</v>
          </cell>
          <cell r="H273">
            <v>-3.3</v>
          </cell>
          <cell r="I273">
            <v>94.4</v>
          </cell>
          <cell r="J273">
            <v>-9.3000000000000007</v>
          </cell>
          <cell r="K273">
            <v>93.1</v>
          </cell>
          <cell r="L273">
            <v>-9.4</v>
          </cell>
          <cell r="M273">
            <v>169.2</v>
          </cell>
          <cell r="N273">
            <v>-8.3000000000000007</v>
          </cell>
          <cell r="O273">
            <v>104.6</v>
          </cell>
          <cell r="P273">
            <v>0</v>
          </cell>
          <cell r="Q273" t="str">
            <v>-</v>
          </cell>
          <cell r="R273" t="str">
            <v>-</v>
          </cell>
          <cell r="S273">
            <v>4.8600000000000003</v>
          </cell>
          <cell r="T273">
            <v>-0.25</v>
          </cell>
          <cell r="U273">
            <v>1.78</v>
          </cell>
          <cell r="V273">
            <v>-2.94</v>
          </cell>
          <cell r="W273">
            <v>95.4</v>
          </cell>
          <cell r="X273">
            <v>-6.2</v>
          </cell>
          <cell r="Y273">
            <v>95.1</v>
          </cell>
          <cell r="Z273">
            <v>-6.7</v>
          </cell>
          <cell r="AA273">
            <v>170.4</v>
          </cell>
          <cell r="AB273">
            <v>-9.4</v>
          </cell>
          <cell r="AC273">
            <v>59</v>
          </cell>
          <cell r="AD273">
            <v>0</v>
          </cell>
        </row>
        <row r="274">
          <cell r="B274" t="str">
            <v>生活関連サービス業，娯楽業</v>
          </cell>
          <cell r="C274">
            <v>87.8</v>
          </cell>
          <cell r="D274">
            <v>3.2</v>
          </cell>
          <cell r="E274">
            <v>87.8</v>
          </cell>
          <cell r="F274">
            <v>3.2</v>
          </cell>
          <cell r="G274">
            <v>90.9</v>
          </cell>
          <cell r="H274">
            <v>2.7</v>
          </cell>
          <cell r="I274">
            <v>97.6</v>
          </cell>
          <cell r="J274">
            <v>-2.1</v>
          </cell>
          <cell r="K274">
            <v>90.3</v>
          </cell>
          <cell r="L274">
            <v>-3.9</v>
          </cell>
          <cell r="M274">
            <v>1700</v>
          </cell>
          <cell r="N274">
            <v>27.5</v>
          </cell>
          <cell r="O274">
            <v>40.4</v>
          </cell>
          <cell r="P274">
            <v>-26.7</v>
          </cell>
          <cell r="Q274" t="str">
            <v>-</v>
          </cell>
          <cell r="R274" t="str">
            <v>-</v>
          </cell>
          <cell r="S274">
            <v>4.5599999999999996</v>
          </cell>
          <cell r="T274">
            <v>1.74</v>
          </cell>
          <cell r="U274">
            <v>4.2699999999999996</v>
          </cell>
          <cell r="V274">
            <v>3.55</v>
          </cell>
          <cell r="W274">
            <v>81.599999999999994</v>
          </cell>
          <cell r="X274">
            <v>-0.2</v>
          </cell>
          <cell r="Y274">
            <v>81.599999999999994</v>
          </cell>
          <cell r="Z274">
            <v>-0.2</v>
          </cell>
          <cell r="AA274">
            <v>34.1</v>
          </cell>
          <cell r="AB274">
            <v>29.1</v>
          </cell>
          <cell r="AC274">
            <v>0</v>
          </cell>
          <cell r="AD274">
            <v>0</v>
          </cell>
        </row>
        <row r="275">
          <cell r="B275" t="str">
            <v>教育，学習支援業</v>
          </cell>
          <cell r="C275">
            <v>164.9</v>
          </cell>
          <cell r="D275">
            <v>3.3</v>
          </cell>
          <cell r="E275">
            <v>168.9</v>
          </cell>
          <cell r="F275">
            <v>3.2</v>
          </cell>
          <cell r="G275">
            <v>169.7</v>
          </cell>
          <cell r="H275">
            <v>3.4</v>
          </cell>
          <cell r="I275">
            <v>182</v>
          </cell>
          <cell r="J275">
            <v>-12</v>
          </cell>
          <cell r="K275">
            <v>183.7</v>
          </cell>
          <cell r="L275">
            <v>-11.9</v>
          </cell>
          <cell r="M275">
            <v>60</v>
          </cell>
          <cell r="N275">
            <v>-25</v>
          </cell>
          <cell r="O275">
            <v>104.7</v>
          </cell>
          <cell r="P275">
            <v>19.2</v>
          </cell>
          <cell r="Q275" t="str">
            <v>-</v>
          </cell>
          <cell r="R275" t="str">
            <v>-</v>
          </cell>
          <cell r="S275">
            <v>0.71</v>
          </cell>
          <cell r="T275">
            <v>0.25</v>
          </cell>
          <cell r="U275">
            <v>0.39</v>
          </cell>
          <cell r="V275">
            <v>-7.0000000000000007E-2</v>
          </cell>
          <cell r="W275">
            <v>153.30000000000001</v>
          </cell>
          <cell r="X275">
            <v>-0.2</v>
          </cell>
          <cell r="Y275">
            <v>157</v>
          </cell>
          <cell r="Z275">
            <v>-0.2</v>
          </cell>
          <cell r="AA275">
            <v>56.7</v>
          </cell>
          <cell r="AB275">
            <v>-36.299999999999997</v>
          </cell>
          <cell r="AC275">
            <v>0</v>
          </cell>
          <cell r="AD275">
            <v>0</v>
          </cell>
        </row>
        <row r="276">
          <cell r="B276" t="str">
            <v>医療，福祉</v>
          </cell>
          <cell r="C276">
            <v>79.900000000000006</v>
          </cell>
          <cell r="D276">
            <v>-5.0999999999999996</v>
          </cell>
          <cell r="E276">
            <v>86.7</v>
          </cell>
          <cell r="F276">
            <v>-5.6</v>
          </cell>
          <cell r="G276">
            <v>86.7</v>
          </cell>
          <cell r="H276">
            <v>0.7</v>
          </cell>
          <cell r="I276">
            <v>94.1</v>
          </cell>
          <cell r="J276">
            <v>-5.4</v>
          </cell>
          <cell r="K276">
            <v>94.2</v>
          </cell>
          <cell r="L276">
            <v>-4.5</v>
          </cell>
          <cell r="M276">
            <v>90</v>
          </cell>
          <cell r="N276">
            <v>-52.6</v>
          </cell>
          <cell r="O276">
            <v>95.3</v>
          </cell>
          <cell r="P276">
            <v>2.5</v>
          </cell>
          <cell r="Q276" t="str">
            <v>-</v>
          </cell>
          <cell r="R276" t="str">
            <v>-</v>
          </cell>
          <cell r="S276">
            <v>1.32</v>
          </cell>
          <cell r="T276">
            <v>1.0900000000000001</v>
          </cell>
          <cell r="U276">
            <v>0.48</v>
          </cell>
          <cell r="V276">
            <v>-0.55000000000000004</v>
          </cell>
          <cell r="W276">
            <v>74.3</v>
          </cell>
          <cell r="X276">
            <v>-8.3000000000000007</v>
          </cell>
          <cell r="Y276">
            <v>80.599999999999994</v>
          </cell>
          <cell r="Z276">
            <v>-8.6999999999999993</v>
          </cell>
          <cell r="AA276">
            <v>85.7</v>
          </cell>
          <cell r="AB276">
            <v>-79.900000000000006</v>
          </cell>
          <cell r="AC276">
            <v>6</v>
          </cell>
          <cell r="AD276">
            <v>283.60000000000002</v>
          </cell>
        </row>
        <row r="277">
          <cell r="B277" t="str">
            <v>複合サービス事業</v>
          </cell>
          <cell r="C277">
            <v>80.099999999999994</v>
          </cell>
          <cell r="D277">
            <v>-18.7</v>
          </cell>
          <cell r="E277">
            <v>86.6</v>
          </cell>
          <cell r="F277">
            <v>-14.5</v>
          </cell>
          <cell r="G277">
            <v>90.8</v>
          </cell>
          <cell r="H277">
            <v>-12.7</v>
          </cell>
          <cell r="I277">
            <v>90</v>
          </cell>
          <cell r="J277">
            <v>-12.5</v>
          </cell>
          <cell r="K277">
            <v>93.8</v>
          </cell>
          <cell r="L277">
            <v>-10.6</v>
          </cell>
          <cell r="M277">
            <v>0</v>
          </cell>
          <cell r="N277">
            <v>-100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74.400000000000006</v>
          </cell>
          <cell r="X277">
            <v>-21.4</v>
          </cell>
          <cell r="Y277">
            <v>80.5</v>
          </cell>
          <cell r="Z277">
            <v>-17.399999999999999</v>
          </cell>
          <cell r="AA277">
            <v>1.1000000000000001</v>
          </cell>
          <cell r="AB277">
            <v>-97.6</v>
          </cell>
          <cell r="AC277">
            <v>0</v>
          </cell>
          <cell r="AD277">
            <v>-100</v>
          </cell>
        </row>
        <row r="278">
          <cell r="B278" t="str">
            <v>サービス業（他に分類されないもの）</v>
          </cell>
          <cell r="C278">
            <v>106</v>
          </cell>
          <cell r="D278">
            <v>0</v>
          </cell>
          <cell r="E278">
            <v>107.3</v>
          </cell>
          <cell r="F278">
            <v>-0.1</v>
          </cell>
          <cell r="G278">
            <v>108.1</v>
          </cell>
          <cell r="H278">
            <v>1.3</v>
          </cell>
          <cell r="I278">
            <v>97.9</v>
          </cell>
          <cell r="J278">
            <v>-2.2000000000000002</v>
          </cell>
          <cell r="K278">
            <v>98.4</v>
          </cell>
          <cell r="L278">
            <v>-1.1000000000000001</v>
          </cell>
          <cell r="M278">
            <v>80.599999999999994</v>
          </cell>
          <cell r="N278">
            <v>-28.6</v>
          </cell>
          <cell r="O278">
            <v>95.9</v>
          </cell>
          <cell r="P278">
            <v>5.3</v>
          </cell>
          <cell r="Q278" t="str">
            <v>-</v>
          </cell>
          <cell r="R278" t="str">
            <v>-</v>
          </cell>
          <cell r="S278">
            <v>3.85</v>
          </cell>
          <cell r="T278">
            <v>0.41</v>
          </cell>
          <cell r="U278">
            <v>3.19</v>
          </cell>
          <cell r="V278">
            <v>-0.36</v>
          </cell>
          <cell r="W278">
            <v>98.5</v>
          </cell>
          <cell r="X278">
            <v>-3.3</v>
          </cell>
          <cell r="Y278">
            <v>99.7</v>
          </cell>
          <cell r="Z278">
            <v>-3.5</v>
          </cell>
          <cell r="AA278">
            <v>87.6</v>
          </cell>
          <cell r="AB278">
            <v>-31.4</v>
          </cell>
          <cell r="AC278">
            <v>40.5</v>
          </cell>
          <cell r="AD278">
            <v>20.3</v>
          </cell>
        </row>
        <row r="279">
          <cell r="B279" t="str">
            <v>食料品・たばこ</v>
          </cell>
          <cell r="C279">
            <v>95.7</v>
          </cell>
          <cell r="D279">
            <v>-7.4</v>
          </cell>
          <cell r="E279">
            <v>99.1</v>
          </cell>
          <cell r="F279">
            <v>-7.3</v>
          </cell>
          <cell r="G279">
            <v>100.9</v>
          </cell>
          <cell r="H279">
            <v>-5.2</v>
          </cell>
          <cell r="I279">
            <v>88.6</v>
          </cell>
          <cell r="J279">
            <v>-12.4</v>
          </cell>
          <cell r="K279">
            <v>89.9</v>
          </cell>
          <cell r="L279">
            <v>-12.3</v>
          </cell>
          <cell r="M279">
            <v>70.099999999999994</v>
          </cell>
          <cell r="N279">
            <v>-12.9</v>
          </cell>
          <cell r="O279">
            <v>74.400000000000006</v>
          </cell>
          <cell r="P279">
            <v>-21.9</v>
          </cell>
          <cell r="Q279" t="str">
            <v>-</v>
          </cell>
          <cell r="R279" t="str">
            <v>-</v>
          </cell>
          <cell r="S279">
            <v>2.75</v>
          </cell>
          <cell r="T279">
            <v>-2</v>
          </cell>
          <cell r="U279">
            <v>2.36</v>
          </cell>
          <cell r="V279">
            <v>-2.12</v>
          </cell>
          <cell r="W279">
            <v>88.9</v>
          </cell>
          <cell r="X279">
            <v>-10.6</v>
          </cell>
          <cell r="Y279">
            <v>92.1</v>
          </cell>
          <cell r="Z279">
            <v>-10.4</v>
          </cell>
          <cell r="AA279">
            <v>55.5</v>
          </cell>
          <cell r="AB279">
            <v>-53.6</v>
          </cell>
          <cell r="AC279">
            <v>0</v>
          </cell>
          <cell r="AD279">
            <v>-100</v>
          </cell>
        </row>
        <row r="280">
          <cell r="B280" t="str">
            <v>繊維工業</v>
          </cell>
          <cell r="C280">
            <v>118.3</v>
          </cell>
          <cell r="D280">
            <v>25.3</v>
          </cell>
          <cell r="E280">
            <v>122.9</v>
          </cell>
          <cell r="F280">
            <v>25.4</v>
          </cell>
          <cell r="G280">
            <v>124.4</v>
          </cell>
          <cell r="H280">
            <v>25.4</v>
          </cell>
          <cell r="I280">
            <v>98.4</v>
          </cell>
          <cell r="J280">
            <v>4.8</v>
          </cell>
          <cell r="K280">
            <v>99.3</v>
          </cell>
          <cell r="L280">
            <v>4.9000000000000004</v>
          </cell>
          <cell r="M280">
            <v>0</v>
          </cell>
          <cell r="N280">
            <v>-100</v>
          </cell>
          <cell r="O280">
            <v>79.7</v>
          </cell>
          <cell r="P280">
            <v>66.400000000000006</v>
          </cell>
          <cell r="Q280" t="str">
            <v>-</v>
          </cell>
          <cell r="R280" t="str">
            <v>-</v>
          </cell>
          <cell r="S280">
            <v>0</v>
          </cell>
          <cell r="T280">
            <v>0</v>
          </cell>
          <cell r="U280">
            <v>3.77</v>
          </cell>
          <cell r="V280">
            <v>3.77</v>
          </cell>
          <cell r="W280">
            <v>109.9</v>
          </cell>
          <cell r="X280">
            <v>21</v>
          </cell>
          <cell r="Y280">
            <v>114.2</v>
          </cell>
          <cell r="Z280">
            <v>21.2</v>
          </cell>
          <cell r="AA280">
            <v>2.9</v>
          </cell>
          <cell r="AB280">
            <v>-71.900000000000006</v>
          </cell>
          <cell r="AC280">
            <v>0</v>
          </cell>
          <cell r="AD280">
            <v>0</v>
          </cell>
        </row>
        <row r="281">
          <cell r="B281" t="str">
            <v>木材・木製品</v>
          </cell>
          <cell r="C281">
            <v>155.69999999999999</v>
          </cell>
          <cell r="D281">
            <v>-2</v>
          </cell>
          <cell r="E281">
            <v>162.1</v>
          </cell>
          <cell r="F281">
            <v>-2</v>
          </cell>
          <cell r="G281">
            <v>153.4</v>
          </cell>
          <cell r="H281">
            <v>-9.6999999999999993</v>
          </cell>
          <cell r="I281">
            <v>135.5</v>
          </cell>
          <cell r="J281">
            <v>-1.4</v>
          </cell>
          <cell r="K281">
            <v>138.1</v>
          </cell>
          <cell r="L281">
            <v>-1.1000000000000001</v>
          </cell>
          <cell r="M281">
            <v>7.1</v>
          </cell>
          <cell r="N281">
            <v>-75.2</v>
          </cell>
          <cell r="O281">
            <v>117.5</v>
          </cell>
          <cell r="P281">
            <v>135</v>
          </cell>
          <cell r="Q281" t="str">
            <v>-</v>
          </cell>
          <cell r="R281" t="str">
            <v>-</v>
          </cell>
          <cell r="S281">
            <v>5.26</v>
          </cell>
          <cell r="T281">
            <v>-7.98</v>
          </cell>
          <cell r="U281">
            <v>0</v>
          </cell>
          <cell r="V281">
            <v>0</v>
          </cell>
          <cell r="W281">
            <v>144.69999999999999</v>
          </cell>
          <cell r="X281">
            <v>-5.2</v>
          </cell>
          <cell r="Y281">
            <v>150.69999999999999</v>
          </cell>
          <cell r="Z281">
            <v>-5.2</v>
          </cell>
          <cell r="AA281">
            <v>480.3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>
            <v>61.9</v>
          </cell>
          <cell r="D284">
            <v>-33.4</v>
          </cell>
          <cell r="E284">
            <v>61.1</v>
          </cell>
          <cell r="F284">
            <v>-44.9</v>
          </cell>
          <cell r="G284">
            <v>62.7</v>
          </cell>
          <cell r="H284">
            <v>-44.9</v>
          </cell>
          <cell r="I284">
            <v>54.5</v>
          </cell>
          <cell r="J284">
            <v>-41</v>
          </cell>
          <cell r="K284">
            <v>56.2</v>
          </cell>
          <cell r="L284">
            <v>-40.5</v>
          </cell>
          <cell r="M284">
            <v>0</v>
          </cell>
          <cell r="N284">
            <v>-100</v>
          </cell>
          <cell r="O284">
            <v>203.1</v>
          </cell>
          <cell r="P284">
            <v>176.7</v>
          </cell>
          <cell r="Q284" t="str">
            <v>-</v>
          </cell>
          <cell r="R284" t="str">
            <v>-</v>
          </cell>
          <cell r="S284">
            <v>0</v>
          </cell>
          <cell r="T284">
            <v>0</v>
          </cell>
          <cell r="U284">
            <v>0.76</v>
          </cell>
          <cell r="V284">
            <v>0.76</v>
          </cell>
          <cell r="W284">
            <v>57.5</v>
          </cell>
          <cell r="X284">
            <v>-35.6</v>
          </cell>
          <cell r="Y284">
            <v>56.8</v>
          </cell>
          <cell r="Z284">
            <v>-46.7</v>
          </cell>
          <cell r="AA284">
            <v>12</v>
          </cell>
          <cell r="AB284">
            <v>-57</v>
          </cell>
          <cell r="AC284">
            <v>12</v>
          </cell>
          <cell r="AD284">
            <v>0</v>
          </cell>
        </row>
        <row r="285">
          <cell r="B285" t="str">
            <v>化学、石油・石炭</v>
          </cell>
          <cell r="C285">
            <v>94.1</v>
          </cell>
          <cell r="D285">
            <v>79.900000000000006</v>
          </cell>
          <cell r="E285">
            <v>106.3</v>
          </cell>
          <cell r="F285">
            <v>80.2</v>
          </cell>
          <cell r="G285">
            <v>111.5</v>
          </cell>
          <cell r="H285">
            <v>83.4</v>
          </cell>
          <cell r="I285">
            <v>127.2</v>
          </cell>
          <cell r="J285">
            <v>38.1</v>
          </cell>
          <cell r="K285">
            <v>128.80000000000001</v>
          </cell>
          <cell r="L285">
            <v>39.5</v>
          </cell>
          <cell r="M285">
            <v>0</v>
          </cell>
          <cell r="N285">
            <v>-100</v>
          </cell>
          <cell r="O285">
            <v>130.80000000000001</v>
          </cell>
          <cell r="P285">
            <v>54.6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87.5</v>
          </cell>
          <cell r="X285">
            <v>74</v>
          </cell>
          <cell r="Y285">
            <v>98.8</v>
          </cell>
          <cell r="Z285">
            <v>74.3</v>
          </cell>
          <cell r="AA285">
            <v>0.9</v>
          </cell>
          <cell r="AB285">
            <v>-96.3</v>
          </cell>
          <cell r="AC285">
            <v>0</v>
          </cell>
          <cell r="AD285">
            <v>0</v>
          </cell>
        </row>
        <row r="286">
          <cell r="B286" t="str">
            <v>プラスチック製品</v>
          </cell>
          <cell r="C286">
            <v>138.9</v>
          </cell>
          <cell r="D286">
            <v>-17.3</v>
          </cell>
          <cell r="E286">
            <v>147.9</v>
          </cell>
          <cell r="F286">
            <v>-17.3</v>
          </cell>
          <cell r="G286">
            <v>147.5</v>
          </cell>
          <cell r="H286">
            <v>-11.1</v>
          </cell>
          <cell r="I286">
            <v>169</v>
          </cell>
          <cell r="J286">
            <v>-15.8</v>
          </cell>
          <cell r="K286">
            <v>169.3</v>
          </cell>
          <cell r="L286">
            <v>-12.6</v>
          </cell>
          <cell r="M286">
            <v>100</v>
          </cell>
          <cell r="N286">
            <v>-90.2</v>
          </cell>
          <cell r="O286">
            <v>510.9</v>
          </cell>
          <cell r="P286">
            <v>571.4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129.1</v>
          </cell>
          <cell r="X286">
            <v>-20.100000000000001</v>
          </cell>
          <cell r="Y286">
            <v>137.5</v>
          </cell>
          <cell r="Z286">
            <v>-20</v>
          </cell>
          <cell r="AA286">
            <v>170.1</v>
          </cell>
          <cell r="AB286">
            <v>-90.6</v>
          </cell>
          <cell r="AC286">
            <v>0</v>
          </cell>
          <cell r="AD286">
            <v>0</v>
          </cell>
        </row>
        <row r="287">
          <cell r="B287" t="str">
            <v>ゴム製品</v>
          </cell>
          <cell r="C287">
            <v>152.69999999999999</v>
          </cell>
          <cell r="D287">
            <v>29.6</v>
          </cell>
          <cell r="E287">
            <v>128.1</v>
          </cell>
          <cell r="F287">
            <v>-2.5</v>
          </cell>
          <cell r="G287">
            <v>121.8</v>
          </cell>
          <cell r="H287">
            <v>-7.2</v>
          </cell>
          <cell r="I287">
            <v>117.2</v>
          </cell>
          <cell r="J287">
            <v>-0.1</v>
          </cell>
          <cell r="K287">
            <v>111.4</v>
          </cell>
          <cell r="L287">
            <v>-4.7</v>
          </cell>
          <cell r="M287">
            <v>787.5</v>
          </cell>
          <cell r="N287">
            <v>472.7</v>
          </cell>
          <cell r="O287">
            <v>48.3</v>
          </cell>
          <cell r="P287">
            <v>-6.6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141.9</v>
          </cell>
          <cell r="X287">
            <v>25.2</v>
          </cell>
          <cell r="Y287">
            <v>119.1</v>
          </cell>
          <cell r="Z287">
            <v>-5.7</v>
          </cell>
          <cell r="AA287">
            <v>753.5</v>
          </cell>
          <cell r="AB287">
            <v>562.29999999999995</v>
          </cell>
          <cell r="AC287">
            <v>182.5</v>
          </cell>
          <cell r="AD287">
            <v>0</v>
          </cell>
        </row>
        <row r="288">
          <cell r="B288" t="str">
            <v>窯業・土石製品</v>
          </cell>
          <cell r="C288">
            <v>117.6</v>
          </cell>
          <cell r="D288">
            <v>10.3</v>
          </cell>
          <cell r="E288">
            <v>122.6</v>
          </cell>
          <cell r="F288">
            <v>10.4</v>
          </cell>
          <cell r="G288">
            <v>121.4</v>
          </cell>
          <cell r="H288">
            <v>8.1999999999999993</v>
          </cell>
          <cell r="I288">
            <v>112.3</v>
          </cell>
          <cell r="J288">
            <v>2.6</v>
          </cell>
          <cell r="K288">
            <v>111.1</v>
          </cell>
          <cell r="L288">
            <v>0.6</v>
          </cell>
          <cell r="M288">
            <v>165.2</v>
          </cell>
          <cell r="N288">
            <v>111</v>
          </cell>
          <cell r="O288">
            <v>191.7</v>
          </cell>
          <cell r="P288">
            <v>-9.8000000000000007</v>
          </cell>
          <cell r="Q288" t="str">
            <v>-</v>
          </cell>
          <cell r="R288" t="str">
            <v>-</v>
          </cell>
          <cell r="S288">
            <v>0</v>
          </cell>
          <cell r="T288">
            <v>-2</v>
          </cell>
          <cell r="U288">
            <v>0</v>
          </cell>
          <cell r="V288">
            <v>0</v>
          </cell>
          <cell r="W288">
            <v>109.3</v>
          </cell>
          <cell r="X288">
            <v>6.6</v>
          </cell>
          <cell r="Y288">
            <v>113.9</v>
          </cell>
          <cell r="Z288">
            <v>6.6</v>
          </cell>
          <cell r="AA288">
            <v>163.6</v>
          </cell>
          <cell r="AB288">
            <v>122.4</v>
          </cell>
          <cell r="AC288">
            <v>0</v>
          </cell>
          <cell r="AD288">
            <v>0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152.69999999999999</v>
          </cell>
          <cell r="D291">
            <v>-2.9</v>
          </cell>
          <cell r="E291">
            <v>156.9</v>
          </cell>
          <cell r="F291">
            <v>-2.9</v>
          </cell>
          <cell r="G291">
            <v>141.9</v>
          </cell>
          <cell r="H291">
            <v>3.1</v>
          </cell>
          <cell r="I291">
            <v>152.30000000000001</v>
          </cell>
          <cell r="J291">
            <v>2.2999999999999998</v>
          </cell>
          <cell r="K291">
            <v>129.6</v>
          </cell>
          <cell r="L291">
            <v>3.1</v>
          </cell>
          <cell r="M291">
            <v>8233.2999999999993</v>
          </cell>
          <cell r="N291">
            <v>-1.6</v>
          </cell>
          <cell r="O291">
            <v>168</v>
          </cell>
          <cell r="P291">
            <v>10.3</v>
          </cell>
          <cell r="Q291" t="str">
            <v>-</v>
          </cell>
          <cell r="R291" t="str">
            <v>-</v>
          </cell>
          <cell r="S291">
            <v>4.3499999999999996</v>
          </cell>
          <cell r="T291">
            <v>0.63</v>
          </cell>
          <cell r="U291">
            <v>0</v>
          </cell>
          <cell r="V291">
            <v>0</v>
          </cell>
          <cell r="W291">
            <v>141.9</v>
          </cell>
          <cell r="X291">
            <v>-6.2</v>
          </cell>
          <cell r="Y291">
            <v>145.80000000000001</v>
          </cell>
          <cell r="Z291">
            <v>-6.2</v>
          </cell>
          <cell r="AA291">
            <v>1083</v>
          </cell>
          <cell r="AB291">
            <v>-33.700000000000003</v>
          </cell>
          <cell r="AC291">
            <v>0</v>
          </cell>
          <cell r="AD291">
            <v>0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96.3</v>
          </cell>
          <cell r="D294">
            <v>-20.7</v>
          </cell>
          <cell r="E294">
            <v>105.1</v>
          </cell>
          <cell r="F294">
            <v>-20.7</v>
          </cell>
          <cell r="G294">
            <v>105.1</v>
          </cell>
          <cell r="H294">
            <v>-19</v>
          </cell>
          <cell r="I294">
            <v>102.6</v>
          </cell>
          <cell r="J294">
            <v>-15.5</v>
          </cell>
          <cell r="K294">
            <v>102.6</v>
          </cell>
          <cell r="L294">
            <v>-14</v>
          </cell>
          <cell r="M294">
            <v>0</v>
          </cell>
          <cell r="N294">
            <v>0</v>
          </cell>
          <cell r="O294">
            <v>29</v>
          </cell>
          <cell r="P294">
            <v>-71.2</v>
          </cell>
          <cell r="Q294" t="str">
            <v>-</v>
          </cell>
          <cell r="R294" t="str">
            <v>-</v>
          </cell>
          <cell r="S294">
            <v>0</v>
          </cell>
          <cell r="T294">
            <v>-1.63</v>
          </cell>
          <cell r="U294">
            <v>0</v>
          </cell>
          <cell r="V294">
            <v>0</v>
          </cell>
          <cell r="W294">
            <v>89.5</v>
          </cell>
          <cell r="X294">
            <v>-23.4</v>
          </cell>
          <cell r="Y294">
            <v>97.7</v>
          </cell>
          <cell r="Z294">
            <v>-23.3</v>
          </cell>
          <cell r="AA294">
            <v>0</v>
          </cell>
          <cell r="AB294">
            <v>-100</v>
          </cell>
          <cell r="AC294">
            <v>0</v>
          </cell>
          <cell r="AD294">
            <v>0</v>
          </cell>
        </row>
        <row r="295">
          <cell r="B295" t="str">
            <v>電子・デバイス</v>
          </cell>
          <cell r="C295">
            <v>96.3</v>
          </cell>
          <cell r="D295">
            <v>-12.2</v>
          </cell>
          <cell r="E295">
            <v>98.8</v>
          </cell>
          <cell r="F295">
            <v>-6.2</v>
          </cell>
          <cell r="G295">
            <v>100.8</v>
          </cell>
          <cell r="H295">
            <v>-6.1</v>
          </cell>
          <cell r="I295">
            <v>89.3</v>
          </cell>
          <cell r="J295">
            <v>-10.9</v>
          </cell>
          <cell r="K295">
            <v>90.8</v>
          </cell>
          <cell r="L295">
            <v>-10.6</v>
          </cell>
          <cell r="M295">
            <v>15.8</v>
          </cell>
          <cell r="N295">
            <v>-50</v>
          </cell>
          <cell r="O295">
            <v>297.10000000000002</v>
          </cell>
          <cell r="P295">
            <v>85.3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0</v>
          </cell>
          <cell r="V295">
            <v>-2.78</v>
          </cell>
          <cell r="W295">
            <v>89.5</v>
          </cell>
          <cell r="X295">
            <v>-15.2</v>
          </cell>
          <cell r="Y295">
            <v>91.8</v>
          </cell>
          <cell r="Z295">
            <v>-9.4</v>
          </cell>
          <cell r="AA295">
            <v>13.9</v>
          </cell>
          <cell r="AB295">
            <v>-27.5</v>
          </cell>
          <cell r="AC295">
            <v>13.5</v>
          </cell>
          <cell r="AD295">
            <v>-80.8</v>
          </cell>
        </row>
        <row r="296">
          <cell r="B296" t="str">
            <v>電気機械器具</v>
          </cell>
          <cell r="C296">
            <v>99.3</v>
          </cell>
          <cell r="D296">
            <v>28.5</v>
          </cell>
          <cell r="E296">
            <v>99.5</v>
          </cell>
          <cell r="F296">
            <v>28.6</v>
          </cell>
          <cell r="G296">
            <v>99.7</v>
          </cell>
          <cell r="H296">
            <v>30</v>
          </cell>
          <cell r="I296">
            <v>88.6</v>
          </cell>
          <cell r="J296">
            <v>16.399999999999999</v>
          </cell>
          <cell r="K296">
            <v>88.8</v>
          </cell>
          <cell r="L296">
            <v>17.600000000000001</v>
          </cell>
          <cell r="M296">
            <v>33.299999999999997</v>
          </cell>
          <cell r="N296">
            <v>-88.9</v>
          </cell>
          <cell r="O296">
            <v>6.6</v>
          </cell>
          <cell r="P296">
            <v>10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-17.78</v>
          </cell>
          <cell r="W296">
            <v>92.3</v>
          </cell>
          <cell r="X296">
            <v>24.2</v>
          </cell>
          <cell r="Y296">
            <v>92.5</v>
          </cell>
          <cell r="Z296">
            <v>24.3</v>
          </cell>
          <cell r="AA296">
            <v>35.5</v>
          </cell>
          <cell r="AB296">
            <v>-90</v>
          </cell>
          <cell r="AC296">
            <v>0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95.8</v>
          </cell>
          <cell r="D298">
            <v>54.3</v>
          </cell>
          <cell r="E298">
            <v>99.8</v>
          </cell>
          <cell r="F298">
            <v>54.3</v>
          </cell>
          <cell r="G298">
            <v>100.3</v>
          </cell>
          <cell r="H298">
            <v>52.2</v>
          </cell>
          <cell r="I298">
            <v>99.6</v>
          </cell>
          <cell r="J298">
            <v>17.899999999999999</v>
          </cell>
          <cell r="K298">
            <v>101.4</v>
          </cell>
          <cell r="L298">
            <v>17.8</v>
          </cell>
          <cell r="M298">
            <v>8.3000000000000007</v>
          </cell>
          <cell r="N298">
            <v>0</v>
          </cell>
          <cell r="O298">
            <v>7.2</v>
          </cell>
          <cell r="P298">
            <v>33.299999999999997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-50</v>
          </cell>
          <cell r="W298">
            <v>89</v>
          </cell>
          <cell r="X298">
            <v>49.1</v>
          </cell>
          <cell r="Y298">
            <v>92.8</v>
          </cell>
          <cell r="Z298">
            <v>49.2</v>
          </cell>
          <cell r="AA298">
            <v>66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 t="str">
            <v>その他の製造業</v>
          </cell>
          <cell r="C299">
            <v>114.5</v>
          </cell>
          <cell r="D299">
            <v>3</v>
          </cell>
          <cell r="E299">
            <v>116.9</v>
          </cell>
          <cell r="F299">
            <v>3</v>
          </cell>
          <cell r="G299">
            <v>119.5</v>
          </cell>
          <cell r="H299">
            <v>3.5</v>
          </cell>
          <cell r="I299">
            <v>103.3</v>
          </cell>
          <cell r="J299">
            <v>-3.1</v>
          </cell>
          <cell r="K299">
            <v>104.8</v>
          </cell>
          <cell r="L299">
            <v>-3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-63.4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106.4</v>
          </cell>
          <cell r="X299">
            <v>-0.5</v>
          </cell>
          <cell r="Y299">
            <v>108.6</v>
          </cell>
          <cell r="Z299">
            <v>-0.5</v>
          </cell>
          <cell r="AA299">
            <v>0</v>
          </cell>
          <cell r="AB299">
            <v>-100</v>
          </cell>
          <cell r="AC299">
            <v>0</v>
          </cell>
          <cell r="AD299">
            <v>0</v>
          </cell>
        </row>
        <row r="300">
          <cell r="B300" t="str">
            <v>Ｅ一括分１</v>
          </cell>
          <cell r="C300">
            <v>99</v>
          </cell>
          <cell r="D300">
            <v>7.1</v>
          </cell>
          <cell r="E300">
            <v>107.7</v>
          </cell>
          <cell r="F300">
            <v>7.2</v>
          </cell>
          <cell r="G300">
            <v>100.5</v>
          </cell>
          <cell r="H300">
            <v>-0.1</v>
          </cell>
          <cell r="I300">
            <v>112.2</v>
          </cell>
          <cell r="J300">
            <v>-16.600000000000001</v>
          </cell>
          <cell r="K300">
            <v>106.5</v>
          </cell>
          <cell r="L300">
            <v>-20.9</v>
          </cell>
          <cell r="M300">
            <v>580</v>
          </cell>
          <cell r="N300">
            <v>0</v>
          </cell>
          <cell r="O300">
            <v>136</v>
          </cell>
          <cell r="P300">
            <v>303.60000000000002</v>
          </cell>
          <cell r="Q300" t="str">
            <v>-</v>
          </cell>
          <cell r="R300" t="str">
            <v>-</v>
          </cell>
          <cell r="S300">
            <v>17.48</v>
          </cell>
          <cell r="T300">
            <v>17.48</v>
          </cell>
          <cell r="U300">
            <v>0</v>
          </cell>
          <cell r="V300">
            <v>0</v>
          </cell>
          <cell r="W300">
            <v>92</v>
          </cell>
          <cell r="X300">
            <v>3.6</v>
          </cell>
          <cell r="Y300">
            <v>100.1</v>
          </cell>
          <cell r="Z300">
            <v>3.6</v>
          </cell>
          <cell r="AA300">
            <v>603.6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228.9</v>
          </cell>
          <cell r="D303">
            <v>79.8</v>
          </cell>
          <cell r="E303">
            <v>237.5</v>
          </cell>
          <cell r="F303">
            <v>81.599999999999994</v>
          </cell>
          <cell r="G303">
            <v>243.3</v>
          </cell>
          <cell r="H303">
            <v>87</v>
          </cell>
          <cell r="I303">
            <v>163.30000000000001</v>
          </cell>
          <cell r="J303">
            <v>35.4</v>
          </cell>
          <cell r="K303">
            <v>166.2</v>
          </cell>
          <cell r="L303">
            <v>38.700000000000003</v>
          </cell>
          <cell r="M303">
            <v>16.7</v>
          </cell>
          <cell r="N303">
            <v>-89.6</v>
          </cell>
          <cell r="O303">
            <v>163.69999999999999</v>
          </cell>
          <cell r="P303">
            <v>95.6</v>
          </cell>
          <cell r="Q303" t="str">
            <v>-</v>
          </cell>
          <cell r="R303" t="str">
            <v>-</v>
          </cell>
          <cell r="S303">
            <v>1.0900000000000001</v>
          </cell>
          <cell r="T303">
            <v>-5.79</v>
          </cell>
          <cell r="U303">
            <v>1.85</v>
          </cell>
          <cell r="V303">
            <v>-1.08</v>
          </cell>
          <cell r="W303">
            <v>212.7</v>
          </cell>
          <cell r="X303">
            <v>73.8</v>
          </cell>
          <cell r="Y303">
            <v>220.7</v>
          </cell>
          <cell r="Z303">
            <v>75.400000000000006</v>
          </cell>
          <cell r="AA303">
            <v>16.7</v>
          </cell>
          <cell r="AB303">
            <v>-89.3</v>
          </cell>
          <cell r="AC303">
            <v>3.3</v>
          </cell>
          <cell r="AD303">
            <v>-74.599999999999994</v>
          </cell>
        </row>
        <row r="304">
          <cell r="B304" t="str">
            <v>小売業</v>
          </cell>
          <cell r="C304">
            <v>104.1</v>
          </cell>
          <cell r="D304">
            <v>5.4</v>
          </cell>
          <cell r="E304">
            <v>105.8</v>
          </cell>
          <cell r="F304">
            <v>6.9</v>
          </cell>
          <cell r="G304">
            <v>105.5</v>
          </cell>
          <cell r="H304">
            <v>6.1</v>
          </cell>
          <cell r="I304">
            <v>94.3</v>
          </cell>
          <cell r="J304">
            <v>1.4</v>
          </cell>
          <cell r="K304">
            <v>94.2</v>
          </cell>
          <cell r="L304">
            <v>1.3</v>
          </cell>
          <cell r="M304">
            <v>100</v>
          </cell>
          <cell r="N304">
            <v>11.1</v>
          </cell>
          <cell r="O304">
            <v>132.9</v>
          </cell>
          <cell r="P304">
            <v>1.1000000000000001</v>
          </cell>
          <cell r="Q304" t="str">
            <v>-</v>
          </cell>
          <cell r="R304" t="str">
            <v>-</v>
          </cell>
          <cell r="S304">
            <v>1.69</v>
          </cell>
          <cell r="T304">
            <v>0.83</v>
          </cell>
          <cell r="U304">
            <v>1.22</v>
          </cell>
          <cell r="V304">
            <v>0.27</v>
          </cell>
          <cell r="W304">
            <v>96.7</v>
          </cell>
          <cell r="X304">
            <v>1.8</v>
          </cell>
          <cell r="Y304">
            <v>98.3</v>
          </cell>
          <cell r="Z304">
            <v>3.3</v>
          </cell>
          <cell r="AA304">
            <v>127.5</v>
          </cell>
          <cell r="AB304">
            <v>92.8</v>
          </cell>
          <cell r="AC304">
            <v>0</v>
          </cell>
          <cell r="AD304">
            <v>-100</v>
          </cell>
        </row>
        <row r="305">
          <cell r="B305" t="str">
            <v>宿泊業</v>
          </cell>
          <cell r="C305">
            <v>161.4</v>
          </cell>
          <cell r="D305">
            <v>7.5</v>
          </cell>
          <cell r="E305">
            <v>160.1</v>
          </cell>
          <cell r="F305">
            <v>5.9</v>
          </cell>
          <cell r="G305">
            <v>157.1</v>
          </cell>
          <cell r="H305">
            <v>5.9</v>
          </cell>
          <cell r="I305">
            <v>150</v>
          </cell>
          <cell r="J305">
            <v>-3.5</v>
          </cell>
          <cell r="K305">
            <v>145.1</v>
          </cell>
          <cell r="L305">
            <v>-6</v>
          </cell>
          <cell r="M305">
            <v>375</v>
          </cell>
          <cell r="N305">
            <v>114.3</v>
          </cell>
          <cell r="O305">
            <v>107.2</v>
          </cell>
          <cell r="P305">
            <v>0.7</v>
          </cell>
          <cell r="Q305" t="str">
            <v>-</v>
          </cell>
          <cell r="R305" t="str">
            <v>-</v>
          </cell>
          <cell r="S305">
            <v>3.12</v>
          </cell>
          <cell r="T305">
            <v>-0.62</v>
          </cell>
          <cell r="U305">
            <v>2.71</v>
          </cell>
          <cell r="V305">
            <v>0.45</v>
          </cell>
          <cell r="W305">
            <v>150</v>
          </cell>
          <cell r="X305">
            <v>4</v>
          </cell>
          <cell r="Y305">
            <v>148.80000000000001</v>
          </cell>
          <cell r="Z305">
            <v>2.2999999999999998</v>
          </cell>
          <cell r="AA305">
            <v>303.2</v>
          </cell>
          <cell r="AB305">
            <v>5.4</v>
          </cell>
          <cell r="AC305">
            <v>57.2</v>
          </cell>
          <cell r="AD305">
            <v>0</v>
          </cell>
        </row>
        <row r="306">
          <cell r="B306" t="str">
            <v>Ｍ一括分</v>
          </cell>
          <cell r="C306">
            <v>84.4</v>
          </cell>
          <cell r="D306">
            <v>-8.6999999999999993</v>
          </cell>
          <cell r="E306">
            <v>84.4</v>
          </cell>
          <cell r="F306">
            <v>-8.6999999999999993</v>
          </cell>
          <cell r="G306">
            <v>83.8</v>
          </cell>
          <cell r="H306">
            <v>-8.3000000000000007</v>
          </cell>
          <cell r="I306">
            <v>78.5</v>
          </cell>
          <cell r="J306">
            <v>-12.5</v>
          </cell>
          <cell r="K306">
            <v>78.2</v>
          </cell>
          <cell r="L306">
            <v>-11.3</v>
          </cell>
          <cell r="M306">
            <v>92.9</v>
          </cell>
          <cell r="N306">
            <v>-45.8</v>
          </cell>
          <cell r="O306">
            <v>103.8</v>
          </cell>
          <cell r="P306">
            <v>-0.4</v>
          </cell>
          <cell r="Q306" t="str">
            <v>-</v>
          </cell>
          <cell r="R306" t="str">
            <v>-</v>
          </cell>
          <cell r="S306">
            <v>5.51</v>
          </cell>
          <cell r="T306">
            <v>-0.08</v>
          </cell>
          <cell r="U306">
            <v>1.43</v>
          </cell>
          <cell r="V306">
            <v>-4.16</v>
          </cell>
          <cell r="W306">
            <v>78.400000000000006</v>
          </cell>
          <cell r="X306">
            <v>-11.7</v>
          </cell>
          <cell r="Y306">
            <v>78.400000000000006</v>
          </cell>
          <cell r="Z306">
            <v>-11.7</v>
          </cell>
          <cell r="AA306">
            <v>118.7</v>
          </cell>
          <cell r="AB306">
            <v>-21.3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70.400000000000006</v>
          </cell>
          <cell r="D307">
            <v>1</v>
          </cell>
          <cell r="E307">
            <v>77.599999999999994</v>
          </cell>
          <cell r="F307">
            <v>1.2</v>
          </cell>
          <cell r="G307">
            <v>77.8</v>
          </cell>
          <cell r="H307">
            <v>9.9</v>
          </cell>
          <cell r="I307">
            <v>95.7</v>
          </cell>
          <cell r="J307">
            <v>-3.2</v>
          </cell>
          <cell r="K307">
            <v>96.1</v>
          </cell>
          <cell r="L307">
            <v>-2.2000000000000002</v>
          </cell>
          <cell r="M307">
            <v>72.2</v>
          </cell>
          <cell r="N307">
            <v>-45.8</v>
          </cell>
          <cell r="O307">
            <v>74.2</v>
          </cell>
          <cell r="P307">
            <v>-14.8</v>
          </cell>
          <cell r="Q307" t="str">
            <v>-</v>
          </cell>
          <cell r="R307" t="str">
            <v>-</v>
          </cell>
          <cell r="S307">
            <v>2.27</v>
          </cell>
          <cell r="T307">
            <v>2.0499999999999998</v>
          </cell>
          <cell r="U307">
            <v>0.56000000000000005</v>
          </cell>
          <cell r="V307">
            <v>-0.57999999999999996</v>
          </cell>
          <cell r="W307">
            <v>65.400000000000006</v>
          </cell>
          <cell r="X307">
            <v>-2.4</v>
          </cell>
          <cell r="Y307">
            <v>72.099999999999994</v>
          </cell>
          <cell r="Z307">
            <v>-2.2999999999999998</v>
          </cell>
          <cell r="AA307">
            <v>70.900000000000006</v>
          </cell>
          <cell r="AB307">
            <v>-76.7</v>
          </cell>
          <cell r="AC307">
            <v>0</v>
          </cell>
          <cell r="AD307">
            <v>-100</v>
          </cell>
        </row>
        <row r="308">
          <cell r="B308" t="str">
            <v>Ｐ一括分</v>
          </cell>
          <cell r="C308">
            <v>93</v>
          </cell>
          <cell r="D308">
            <v>-8.6999999999999993</v>
          </cell>
          <cell r="E308">
            <v>97.9</v>
          </cell>
          <cell r="F308">
            <v>-10.3</v>
          </cell>
          <cell r="G308">
            <v>97.6</v>
          </cell>
          <cell r="H308">
            <v>-9</v>
          </cell>
          <cell r="I308">
            <v>89.8</v>
          </cell>
          <cell r="J308">
            <v>-4.2</v>
          </cell>
          <cell r="K308">
            <v>89.7</v>
          </cell>
          <cell r="L308">
            <v>-3.5</v>
          </cell>
          <cell r="M308">
            <v>150</v>
          </cell>
          <cell r="N308">
            <v>-62.5</v>
          </cell>
          <cell r="O308">
            <v>118.8</v>
          </cell>
          <cell r="P308">
            <v>40.6</v>
          </cell>
          <cell r="Q308" t="str">
            <v>-</v>
          </cell>
          <cell r="R308" t="str">
            <v>-</v>
          </cell>
          <cell r="S308">
            <v>7.0000000000000007E-2</v>
          </cell>
          <cell r="T308">
            <v>-0.19</v>
          </cell>
          <cell r="U308">
            <v>0.39</v>
          </cell>
          <cell r="V308">
            <v>-0.41</v>
          </cell>
          <cell r="W308">
            <v>86.4</v>
          </cell>
          <cell r="X308">
            <v>-11.8</v>
          </cell>
          <cell r="Y308">
            <v>91</v>
          </cell>
          <cell r="Z308">
            <v>-13.3</v>
          </cell>
          <cell r="AA308">
            <v>312.8</v>
          </cell>
          <cell r="AB308">
            <v>-76.8</v>
          </cell>
          <cell r="AC308">
            <v>24.7</v>
          </cell>
          <cell r="AD308">
            <v>3838.6</v>
          </cell>
        </row>
        <row r="309">
          <cell r="B309" t="str">
            <v>職業紹介・派遣業</v>
          </cell>
          <cell r="C309">
            <v>124.6</v>
          </cell>
          <cell r="D309">
            <v>16.3</v>
          </cell>
          <cell r="E309">
            <v>124.8</v>
          </cell>
          <cell r="F309">
            <v>18.2</v>
          </cell>
          <cell r="G309">
            <v>125.7</v>
          </cell>
          <cell r="H309">
            <v>19.3</v>
          </cell>
          <cell r="I309">
            <v>109.8</v>
          </cell>
          <cell r="J309">
            <v>12.6</v>
          </cell>
          <cell r="K309">
            <v>109.7</v>
          </cell>
          <cell r="L309">
            <v>13.2</v>
          </cell>
          <cell r="M309">
            <v>107.4</v>
          </cell>
          <cell r="N309">
            <v>-6.4</v>
          </cell>
          <cell r="O309">
            <v>81.900000000000006</v>
          </cell>
          <cell r="P309">
            <v>-37</v>
          </cell>
          <cell r="Q309" t="str">
            <v>-</v>
          </cell>
          <cell r="R309" t="str">
            <v>-</v>
          </cell>
          <cell r="S309">
            <v>6.32</v>
          </cell>
          <cell r="T309">
            <v>-1.05</v>
          </cell>
          <cell r="U309">
            <v>6.32</v>
          </cell>
          <cell r="V309">
            <v>-1.05</v>
          </cell>
          <cell r="W309">
            <v>115.8</v>
          </cell>
          <cell r="X309">
            <v>12.4</v>
          </cell>
          <cell r="Y309">
            <v>116</v>
          </cell>
          <cell r="Z309">
            <v>14.3</v>
          </cell>
          <cell r="AA309">
            <v>100.9</v>
          </cell>
          <cell r="AB309">
            <v>-9.6</v>
          </cell>
          <cell r="AC309">
            <v>46.6</v>
          </cell>
          <cell r="AD309">
            <v>-92.6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103.5</v>
          </cell>
          <cell r="D311">
            <v>-0.3</v>
          </cell>
          <cell r="E311">
            <v>105.1</v>
          </cell>
          <cell r="F311">
            <v>-0.8</v>
          </cell>
          <cell r="G311">
            <v>105.8</v>
          </cell>
          <cell r="H311">
            <v>0.7</v>
          </cell>
          <cell r="I311">
            <v>96.5</v>
          </cell>
          <cell r="J311">
            <v>-2.9</v>
          </cell>
          <cell r="K311">
            <v>97</v>
          </cell>
          <cell r="L311">
            <v>-1.8</v>
          </cell>
          <cell r="M311">
            <v>80.599999999999994</v>
          </cell>
          <cell r="N311">
            <v>-30.6</v>
          </cell>
          <cell r="O311">
            <v>98</v>
          </cell>
          <cell r="P311">
            <v>15.8</v>
          </cell>
          <cell r="Q311" t="str">
            <v>-</v>
          </cell>
          <cell r="R311" t="str">
            <v>-</v>
          </cell>
          <cell r="S311">
            <v>3.51</v>
          </cell>
          <cell r="T311">
            <v>1.05</v>
          </cell>
          <cell r="U311">
            <v>2.76</v>
          </cell>
          <cell r="V311">
            <v>0.16</v>
          </cell>
          <cell r="W311">
            <v>96.2</v>
          </cell>
          <cell r="X311">
            <v>-3.6</v>
          </cell>
          <cell r="Y311">
            <v>97.7</v>
          </cell>
          <cell r="Z311">
            <v>-4.0999999999999996</v>
          </cell>
          <cell r="AA311">
            <v>85.8</v>
          </cell>
          <cell r="AB311">
            <v>-34</v>
          </cell>
          <cell r="AC311">
            <v>22.9</v>
          </cell>
          <cell r="AD311">
            <v>191.9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92.4</v>
          </cell>
          <cell r="D326">
            <v>1.5</v>
          </cell>
          <cell r="E326">
            <v>102.8</v>
          </cell>
          <cell r="F326">
            <v>0.2</v>
          </cell>
          <cell r="G326">
            <v>102.9</v>
          </cell>
          <cell r="H326">
            <v>0.7</v>
          </cell>
          <cell r="I326">
            <v>99</v>
          </cell>
          <cell r="J326">
            <v>-1.9</v>
          </cell>
          <cell r="K326">
            <v>98.3</v>
          </cell>
          <cell r="L326">
            <v>-2.1</v>
          </cell>
          <cell r="M326">
            <v>109.5</v>
          </cell>
          <cell r="N326">
            <v>0</v>
          </cell>
          <cell r="O326">
            <v>102.6</v>
          </cell>
          <cell r="P326">
            <v>2.9</v>
          </cell>
          <cell r="Q326">
            <v>30.2</v>
          </cell>
          <cell r="R326">
            <v>2.1</v>
          </cell>
          <cell r="S326">
            <v>1.6</v>
          </cell>
          <cell r="T326">
            <v>0.02</v>
          </cell>
          <cell r="U326">
            <v>1.48</v>
          </cell>
          <cell r="V326">
            <v>0.01</v>
          </cell>
          <cell r="W326">
            <v>85.9</v>
          </cell>
          <cell r="X326">
            <v>-1.8</v>
          </cell>
          <cell r="Y326">
            <v>95.5</v>
          </cell>
          <cell r="Z326">
            <v>-3.2</v>
          </cell>
          <cell r="AA326">
            <v>101.8</v>
          </cell>
          <cell r="AB326">
            <v>-6.7</v>
          </cell>
          <cell r="AC326">
            <v>31.7</v>
          </cell>
          <cell r="AD326">
            <v>33.6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88.1</v>
          </cell>
          <cell r="D328">
            <v>1.5</v>
          </cell>
          <cell r="E328">
            <v>98.3</v>
          </cell>
          <cell r="F328">
            <v>0.9</v>
          </cell>
          <cell r="G328">
            <v>100.7</v>
          </cell>
          <cell r="H328">
            <v>3.6</v>
          </cell>
          <cell r="I328">
            <v>103.3</v>
          </cell>
          <cell r="J328">
            <v>-0.6</v>
          </cell>
          <cell r="K328">
            <v>103.8</v>
          </cell>
          <cell r="L328">
            <v>0.8</v>
          </cell>
          <cell r="M328">
            <v>93.9</v>
          </cell>
          <cell r="N328">
            <v>-22.2</v>
          </cell>
          <cell r="O328">
            <v>89.4</v>
          </cell>
          <cell r="P328">
            <v>0.7</v>
          </cell>
          <cell r="Q328">
            <v>4.8</v>
          </cell>
          <cell r="R328">
            <v>1</v>
          </cell>
          <cell r="S328">
            <v>0.01</v>
          </cell>
          <cell r="T328">
            <v>0</v>
          </cell>
          <cell r="U328">
            <v>2.11</v>
          </cell>
          <cell r="V328">
            <v>1.86</v>
          </cell>
          <cell r="W328">
            <v>81.900000000000006</v>
          </cell>
          <cell r="X328">
            <v>-1.9</v>
          </cell>
          <cell r="Y328">
            <v>91.4</v>
          </cell>
          <cell r="Z328">
            <v>-2.5</v>
          </cell>
          <cell r="AA328">
            <v>57.3</v>
          </cell>
          <cell r="AB328">
            <v>-43.8</v>
          </cell>
          <cell r="AC328">
            <v>31.9</v>
          </cell>
          <cell r="AD328">
            <v>8.8000000000000007</v>
          </cell>
        </row>
        <row r="329">
          <cell r="B329" t="str">
            <v>製造業</v>
          </cell>
          <cell r="C329">
            <v>94.8</v>
          </cell>
          <cell r="D329">
            <v>-4.4000000000000004</v>
          </cell>
          <cell r="E329">
            <v>109</v>
          </cell>
          <cell r="F329">
            <v>-2.2999999999999998</v>
          </cell>
          <cell r="G329">
            <v>106.9</v>
          </cell>
          <cell r="H329">
            <v>-3.2</v>
          </cell>
          <cell r="I329">
            <v>102.1</v>
          </cell>
          <cell r="J329">
            <v>-0.3</v>
          </cell>
          <cell r="K329">
            <v>100.7</v>
          </cell>
          <cell r="L329">
            <v>-1.1000000000000001</v>
          </cell>
          <cell r="M329">
            <v>121.1</v>
          </cell>
          <cell r="N329">
            <v>10</v>
          </cell>
          <cell r="O329">
            <v>101.6</v>
          </cell>
          <cell r="P329">
            <v>5.5</v>
          </cell>
          <cell r="Q329">
            <v>16.7</v>
          </cell>
          <cell r="R329">
            <v>2.1</v>
          </cell>
          <cell r="S329">
            <v>1.03</v>
          </cell>
          <cell r="T329">
            <v>0.09</v>
          </cell>
          <cell r="U329">
            <v>0.75</v>
          </cell>
          <cell r="V329">
            <v>-0.57999999999999996</v>
          </cell>
          <cell r="W329">
            <v>88.1</v>
          </cell>
          <cell r="X329">
            <v>-7.7</v>
          </cell>
          <cell r="Y329">
            <v>101.3</v>
          </cell>
          <cell r="Z329">
            <v>-5.6</v>
          </cell>
          <cell r="AA329">
            <v>133.1</v>
          </cell>
          <cell r="AB329">
            <v>6.4</v>
          </cell>
          <cell r="AC329">
            <v>20</v>
          </cell>
          <cell r="AD329">
            <v>-41</v>
          </cell>
        </row>
        <row r="330">
          <cell r="B330" t="str">
            <v>電気・ガス・熱供給・水道業</v>
          </cell>
          <cell r="C330">
            <v>94.2</v>
          </cell>
          <cell r="D330">
            <v>5.3</v>
          </cell>
          <cell r="E330">
            <v>118.9</v>
          </cell>
          <cell r="F330">
            <v>5.3</v>
          </cell>
          <cell r="G330">
            <v>110.1</v>
          </cell>
          <cell r="H330">
            <v>-1.8</v>
          </cell>
          <cell r="I330">
            <v>104.2</v>
          </cell>
          <cell r="J330">
            <v>9.9</v>
          </cell>
          <cell r="K330">
            <v>100.9</v>
          </cell>
          <cell r="L330">
            <v>5.2</v>
          </cell>
          <cell r="M330">
            <v>150</v>
          </cell>
          <cell r="N330">
            <v>88.9</v>
          </cell>
          <cell r="O330">
            <v>151.6</v>
          </cell>
          <cell r="P330">
            <v>-26.2</v>
          </cell>
          <cell r="Q330">
            <v>8</v>
          </cell>
          <cell r="R330">
            <v>-0.1</v>
          </cell>
          <cell r="S330">
            <v>3.69</v>
          </cell>
          <cell r="T330">
            <v>3.69</v>
          </cell>
          <cell r="U330">
            <v>1.89</v>
          </cell>
          <cell r="V330">
            <v>1.38</v>
          </cell>
          <cell r="W330">
            <v>87.5</v>
          </cell>
          <cell r="X330">
            <v>1.6</v>
          </cell>
          <cell r="Y330">
            <v>110.5</v>
          </cell>
          <cell r="Z330">
            <v>1.7</v>
          </cell>
          <cell r="AA330">
            <v>230</v>
          </cell>
          <cell r="AB330">
            <v>87.3</v>
          </cell>
          <cell r="AC330">
            <v>0.1</v>
          </cell>
          <cell r="AD330">
            <v>-75.7</v>
          </cell>
        </row>
        <row r="331">
          <cell r="B331" t="str">
            <v>情報通信業</v>
          </cell>
          <cell r="C331">
            <v>122.6</v>
          </cell>
          <cell r="D331">
            <v>-1.5</v>
          </cell>
          <cell r="E331">
            <v>142.80000000000001</v>
          </cell>
          <cell r="F331">
            <v>-2.6</v>
          </cell>
          <cell r="G331">
            <v>138.4</v>
          </cell>
          <cell r="H331">
            <v>-2.2999999999999998</v>
          </cell>
          <cell r="I331">
            <v>107.7</v>
          </cell>
          <cell r="J331">
            <v>5.9</v>
          </cell>
          <cell r="K331">
            <v>107.7</v>
          </cell>
          <cell r="L331">
            <v>5</v>
          </cell>
          <cell r="M331">
            <v>107</v>
          </cell>
          <cell r="N331">
            <v>17.2</v>
          </cell>
          <cell r="O331">
            <v>93.1</v>
          </cell>
          <cell r="P331">
            <v>-3.4</v>
          </cell>
          <cell r="Q331">
            <v>4.2</v>
          </cell>
          <cell r="R331">
            <v>0.9</v>
          </cell>
          <cell r="S331">
            <v>1.8</v>
          </cell>
          <cell r="T331">
            <v>0.71</v>
          </cell>
          <cell r="U331">
            <v>0.7</v>
          </cell>
          <cell r="V331">
            <v>7.0000000000000007E-2</v>
          </cell>
          <cell r="W331">
            <v>113.9</v>
          </cell>
          <cell r="X331">
            <v>-4.8</v>
          </cell>
          <cell r="Y331">
            <v>132.69999999999999</v>
          </cell>
          <cell r="Z331">
            <v>-5.9</v>
          </cell>
          <cell r="AA331">
            <v>204.6</v>
          </cell>
          <cell r="AB331">
            <v>-4.9000000000000004</v>
          </cell>
          <cell r="AC331">
            <v>27.2</v>
          </cell>
          <cell r="AD331">
            <v>34.5</v>
          </cell>
        </row>
        <row r="332">
          <cell r="B332" t="str">
            <v>運輸業，郵便業</v>
          </cell>
          <cell r="C332">
            <v>86.1</v>
          </cell>
          <cell r="D332">
            <v>0.9</v>
          </cell>
          <cell r="E332">
            <v>97.1</v>
          </cell>
          <cell r="F332">
            <v>1</v>
          </cell>
          <cell r="G332">
            <v>98.1</v>
          </cell>
          <cell r="H332">
            <v>0.4</v>
          </cell>
          <cell r="I332">
            <v>102.6</v>
          </cell>
          <cell r="J332">
            <v>3.7</v>
          </cell>
          <cell r="K332">
            <v>105.9</v>
          </cell>
          <cell r="L332">
            <v>3</v>
          </cell>
          <cell r="M332">
            <v>89</v>
          </cell>
          <cell r="N332">
            <v>8.1</v>
          </cell>
          <cell r="O332">
            <v>103.5</v>
          </cell>
          <cell r="P332">
            <v>-0.8</v>
          </cell>
          <cell r="Q332">
            <v>7.4</v>
          </cell>
          <cell r="R332">
            <v>2.2000000000000002</v>
          </cell>
          <cell r="S332">
            <v>0.39</v>
          </cell>
          <cell r="T332">
            <v>-0.63</v>
          </cell>
          <cell r="U332">
            <v>0.19</v>
          </cell>
          <cell r="V332">
            <v>-1.21</v>
          </cell>
          <cell r="W332">
            <v>80</v>
          </cell>
          <cell r="X332">
            <v>-2.4</v>
          </cell>
          <cell r="Y332">
            <v>90.2</v>
          </cell>
          <cell r="Z332">
            <v>-2.4</v>
          </cell>
          <cell r="AA332">
            <v>92.6</v>
          </cell>
          <cell r="AB332">
            <v>3.9</v>
          </cell>
          <cell r="AC332">
            <v>0.4</v>
          </cell>
          <cell r="AD332">
            <v>-65.8</v>
          </cell>
        </row>
        <row r="333">
          <cell r="B333" t="str">
            <v>卸売業，小売業</v>
          </cell>
          <cell r="C333">
            <v>93.4</v>
          </cell>
          <cell r="D333">
            <v>-4.2</v>
          </cell>
          <cell r="E333">
            <v>100.9</v>
          </cell>
          <cell r="F333">
            <v>-2.9</v>
          </cell>
          <cell r="G333">
            <v>100</v>
          </cell>
          <cell r="H333">
            <v>-3.8</v>
          </cell>
          <cell r="I333">
            <v>93.6</v>
          </cell>
          <cell r="J333">
            <v>-3.9</v>
          </cell>
          <cell r="K333">
            <v>92.6</v>
          </cell>
          <cell r="L333">
            <v>-4.5</v>
          </cell>
          <cell r="M333">
            <v>113</v>
          </cell>
          <cell r="N333">
            <v>8.3000000000000007</v>
          </cell>
          <cell r="O333">
            <v>106.3</v>
          </cell>
          <cell r="P333">
            <v>6.7</v>
          </cell>
          <cell r="Q333">
            <v>49.5</v>
          </cell>
          <cell r="R333">
            <v>5.8</v>
          </cell>
          <cell r="S333">
            <v>2.37</v>
          </cell>
          <cell r="T333">
            <v>0.5</v>
          </cell>
          <cell r="U333">
            <v>2.0699999999999998</v>
          </cell>
          <cell r="V333">
            <v>0.65</v>
          </cell>
          <cell r="W333">
            <v>86.8</v>
          </cell>
          <cell r="X333">
            <v>-7.5</v>
          </cell>
          <cell r="Y333">
            <v>93.8</v>
          </cell>
          <cell r="Z333">
            <v>-6.1</v>
          </cell>
          <cell r="AA333">
            <v>119.1</v>
          </cell>
          <cell r="AB333">
            <v>17.100000000000001</v>
          </cell>
          <cell r="AC333">
            <v>27.1</v>
          </cell>
          <cell r="AD333">
            <v>-34.1</v>
          </cell>
        </row>
        <row r="334">
          <cell r="B334" t="str">
            <v>金融業，保険業</v>
          </cell>
          <cell r="C334">
            <v>86</v>
          </cell>
          <cell r="D334">
            <v>0.4</v>
          </cell>
          <cell r="E334">
            <v>106.6</v>
          </cell>
          <cell r="F334">
            <v>0.4</v>
          </cell>
          <cell r="G334">
            <v>108.1</v>
          </cell>
          <cell r="H334">
            <v>2.2000000000000002</v>
          </cell>
          <cell r="I334">
            <v>94.8</v>
          </cell>
          <cell r="J334">
            <v>-1</v>
          </cell>
          <cell r="K334">
            <v>93.9</v>
          </cell>
          <cell r="L334">
            <v>-1.3</v>
          </cell>
          <cell r="M334">
            <v>120.8</v>
          </cell>
          <cell r="N334">
            <v>5</v>
          </cell>
          <cell r="O334">
            <v>98.3</v>
          </cell>
          <cell r="P334">
            <v>2.5</v>
          </cell>
          <cell r="Q334">
            <v>12.6</v>
          </cell>
          <cell r="R334">
            <v>1.9</v>
          </cell>
          <cell r="S334">
            <v>0.7</v>
          </cell>
          <cell r="T334">
            <v>0.02</v>
          </cell>
          <cell r="U334">
            <v>2.71</v>
          </cell>
          <cell r="V334">
            <v>0.89</v>
          </cell>
          <cell r="W334">
            <v>79.900000000000006</v>
          </cell>
          <cell r="X334">
            <v>-3</v>
          </cell>
          <cell r="Y334">
            <v>99.1</v>
          </cell>
          <cell r="Z334">
            <v>-2.9</v>
          </cell>
          <cell r="AA334">
            <v>73</v>
          </cell>
          <cell r="AB334">
            <v>-36</v>
          </cell>
          <cell r="AC334">
            <v>0.5</v>
          </cell>
          <cell r="AD334">
            <v>19.2</v>
          </cell>
        </row>
        <row r="335">
          <cell r="B335" t="str">
            <v>不動産業，物品賃貸業</v>
          </cell>
          <cell r="C335">
            <v>97.2</v>
          </cell>
          <cell r="D335">
            <v>-2.8</v>
          </cell>
          <cell r="E335">
            <v>103.5</v>
          </cell>
          <cell r="F335">
            <v>-10</v>
          </cell>
          <cell r="G335">
            <v>107.5</v>
          </cell>
          <cell r="H335">
            <v>-5.7</v>
          </cell>
          <cell r="I335">
            <v>98.4</v>
          </cell>
          <cell r="J335">
            <v>-11.4</v>
          </cell>
          <cell r="K335">
            <v>101.4</v>
          </cell>
          <cell r="L335">
            <v>-6.5</v>
          </cell>
          <cell r="M335">
            <v>29.4</v>
          </cell>
          <cell r="N335">
            <v>-82.8</v>
          </cell>
          <cell r="O335">
            <v>83.1</v>
          </cell>
          <cell r="P335">
            <v>3</v>
          </cell>
          <cell r="Q335">
            <v>50.2</v>
          </cell>
          <cell r="R335">
            <v>-0.7</v>
          </cell>
          <cell r="S335">
            <v>0.76</v>
          </cell>
          <cell r="T335">
            <v>0.24</v>
          </cell>
          <cell r="U335">
            <v>2.72</v>
          </cell>
          <cell r="V335">
            <v>2.46</v>
          </cell>
          <cell r="W335">
            <v>90.3</v>
          </cell>
          <cell r="X335">
            <v>-6.1</v>
          </cell>
          <cell r="Y335">
            <v>96.2</v>
          </cell>
          <cell r="Z335">
            <v>-13</v>
          </cell>
          <cell r="AA335">
            <v>29.8</v>
          </cell>
          <cell r="AB335">
            <v>-77.5</v>
          </cell>
          <cell r="AC335">
            <v>54.8</v>
          </cell>
          <cell r="AD335">
            <v>0</v>
          </cell>
        </row>
        <row r="336">
          <cell r="B336" t="str">
            <v>学術研究，専門・技術サービス業</v>
          </cell>
          <cell r="C336">
            <v>90.9</v>
          </cell>
          <cell r="D336">
            <v>1.1000000000000001</v>
          </cell>
          <cell r="E336">
            <v>106.8</v>
          </cell>
          <cell r="F336">
            <v>6.1</v>
          </cell>
          <cell r="G336">
            <v>106.8</v>
          </cell>
          <cell r="H336">
            <v>4.9000000000000004</v>
          </cell>
          <cell r="I336">
            <v>97.2</v>
          </cell>
          <cell r="J336">
            <v>2</v>
          </cell>
          <cell r="K336">
            <v>96.9</v>
          </cell>
          <cell r="L336">
            <v>0.7</v>
          </cell>
          <cell r="M336">
            <v>102.5</v>
          </cell>
          <cell r="N336">
            <v>28.1</v>
          </cell>
          <cell r="O336">
            <v>104.5</v>
          </cell>
          <cell r="P336">
            <v>3.3</v>
          </cell>
          <cell r="Q336">
            <v>15.2</v>
          </cell>
          <cell r="R336">
            <v>-7.5</v>
          </cell>
          <cell r="S336">
            <v>0.1</v>
          </cell>
          <cell r="T336">
            <v>-2</v>
          </cell>
          <cell r="U336">
            <v>0.94</v>
          </cell>
          <cell r="V336">
            <v>-0.2</v>
          </cell>
          <cell r="W336">
            <v>84.5</v>
          </cell>
          <cell r="X336">
            <v>-2.2000000000000002</v>
          </cell>
          <cell r="Y336">
            <v>99.3</v>
          </cell>
          <cell r="Z336">
            <v>2.6</v>
          </cell>
          <cell r="AA336">
            <v>108</v>
          </cell>
          <cell r="AB336">
            <v>42.4</v>
          </cell>
          <cell r="AC336">
            <v>22.4</v>
          </cell>
          <cell r="AD336">
            <v>-41.8</v>
          </cell>
        </row>
        <row r="337">
          <cell r="B337" t="str">
            <v>宿泊業，飲食サービス業</v>
          </cell>
          <cell r="C337">
            <v>82.4</v>
          </cell>
          <cell r="D337">
            <v>-25</v>
          </cell>
          <cell r="E337">
            <v>84.8</v>
          </cell>
          <cell r="F337">
            <v>-25.4</v>
          </cell>
          <cell r="G337">
            <v>84</v>
          </cell>
          <cell r="H337">
            <v>-27</v>
          </cell>
          <cell r="I337">
            <v>85.2</v>
          </cell>
          <cell r="J337">
            <v>-25</v>
          </cell>
          <cell r="K337">
            <v>85.2</v>
          </cell>
          <cell r="L337">
            <v>-25.4</v>
          </cell>
          <cell r="M337">
            <v>85.3</v>
          </cell>
          <cell r="N337">
            <v>-12.2</v>
          </cell>
          <cell r="O337">
            <v>119.8</v>
          </cell>
          <cell r="P337">
            <v>21.5</v>
          </cell>
          <cell r="Q337">
            <v>85.2</v>
          </cell>
          <cell r="R337">
            <v>6.8</v>
          </cell>
          <cell r="S337">
            <v>4.16</v>
          </cell>
          <cell r="T337">
            <v>-0.02</v>
          </cell>
          <cell r="U337">
            <v>1.85</v>
          </cell>
          <cell r="V337">
            <v>-3.48</v>
          </cell>
          <cell r="W337">
            <v>76.599999999999994</v>
          </cell>
          <cell r="X337">
            <v>-27.5</v>
          </cell>
          <cell r="Y337">
            <v>78.8</v>
          </cell>
          <cell r="Z337">
            <v>-27.9</v>
          </cell>
          <cell r="AA337">
            <v>102.2</v>
          </cell>
          <cell r="AB337">
            <v>22</v>
          </cell>
          <cell r="AC337">
            <v>11.4</v>
          </cell>
          <cell r="AD337">
            <v>0</v>
          </cell>
        </row>
        <row r="338">
          <cell r="B338" t="str">
            <v>生活関連サービス業，娯楽業</v>
          </cell>
          <cell r="C338">
            <v>98.3</v>
          </cell>
          <cell r="D338">
            <v>13.8</v>
          </cell>
          <cell r="E338">
            <v>104.6</v>
          </cell>
          <cell r="F338">
            <v>14.2</v>
          </cell>
          <cell r="G338">
            <v>109.4</v>
          </cell>
          <cell r="H338">
            <v>16.399999999999999</v>
          </cell>
          <cell r="I338">
            <v>101.2</v>
          </cell>
          <cell r="J338">
            <v>1.9</v>
          </cell>
          <cell r="K338">
            <v>102.8</v>
          </cell>
          <cell r="L338">
            <v>3.7</v>
          </cell>
          <cell r="M338">
            <v>81.3</v>
          </cell>
          <cell r="N338">
            <v>-19.5</v>
          </cell>
          <cell r="O338">
            <v>92.3</v>
          </cell>
          <cell r="P338">
            <v>-4</v>
          </cell>
          <cell r="Q338">
            <v>37.6</v>
          </cell>
          <cell r="R338">
            <v>-9.1</v>
          </cell>
          <cell r="S338">
            <v>1.87</v>
          </cell>
          <cell r="T338">
            <v>-3.61</v>
          </cell>
          <cell r="U338">
            <v>0.47</v>
          </cell>
          <cell r="V338">
            <v>-2.16</v>
          </cell>
          <cell r="W338">
            <v>91.4</v>
          </cell>
          <cell r="X338">
            <v>10</v>
          </cell>
          <cell r="Y338">
            <v>97.2</v>
          </cell>
          <cell r="Z338">
            <v>10.3</v>
          </cell>
          <cell r="AA338">
            <v>41.9</v>
          </cell>
          <cell r="AB338">
            <v>-30.9</v>
          </cell>
          <cell r="AC338">
            <v>0</v>
          </cell>
          <cell r="AD338">
            <v>-100</v>
          </cell>
        </row>
        <row r="339">
          <cell r="B339" t="str">
            <v>教育，学習支援業</v>
          </cell>
          <cell r="C339">
            <v>123.1</v>
          </cell>
          <cell r="D339">
            <v>49.6</v>
          </cell>
          <cell r="E339">
            <v>118.1</v>
          </cell>
          <cell r="F339">
            <v>18.899999999999999</v>
          </cell>
          <cell r="G339">
            <v>119.7</v>
          </cell>
          <cell r="H339">
            <v>21.5</v>
          </cell>
          <cell r="I339">
            <v>115.1</v>
          </cell>
          <cell r="J339">
            <v>-2.2999999999999998</v>
          </cell>
          <cell r="K339">
            <v>106.3</v>
          </cell>
          <cell r="L339">
            <v>-0.5</v>
          </cell>
          <cell r="M339">
            <v>275.39999999999998</v>
          </cell>
          <cell r="N339">
            <v>-13.2</v>
          </cell>
          <cell r="O339">
            <v>112.1</v>
          </cell>
          <cell r="P339">
            <v>1.6</v>
          </cell>
          <cell r="Q339">
            <v>17.399999999999999</v>
          </cell>
          <cell r="R339">
            <v>-3.8</v>
          </cell>
          <cell r="S339">
            <v>0.38</v>
          </cell>
          <cell r="T339">
            <v>-0.15</v>
          </cell>
          <cell r="U339">
            <v>1.1000000000000001</v>
          </cell>
          <cell r="V339">
            <v>0.45</v>
          </cell>
          <cell r="W339">
            <v>114.4</v>
          </cell>
          <cell r="X339">
            <v>44.6</v>
          </cell>
          <cell r="Y339">
            <v>109.8</v>
          </cell>
          <cell r="Z339">
            <v>15</v>
          </cell>
          <cell r="AA339">
            <v>34.1</v>
          </cell>
          <cell r="AB339">
            <v>-76.400000000000006</v>
          </cell>
          <cell r="AC339">
            <v>121</v>
          </cell>
          <cell r="AD339">
            <v>2276.4</v>
          </cell>
        </row>
        <row r="340">
          <cell r="B340" t="str">
            <v>医療，福祉</v>
          </cell>
          <cell r="C340">
            <v>84.9</v>
          </cell>
          <cell r="D340">
            <v>-3.5</v>
          </cell>
          <cell r="E340">
            <v>101.4</v>
          </cell>
          <cell r="F340">
            <v>0.6</v>
          </cell>
          <cell r="G340">
            <v>100.7</v>
          </cell>
          <cell r="H340">
            <v>1.4</v>
          </cell>
          <cell r="I340">
            <v>100.8</v>
          </cell>
          <cell r="J340">
            <v>1.9</v>
          </cell>
          <cell r="K340">
            <v>101</v>
          </cell>
          <cell r="L340">
            <v>1.6</v>
          </cell>
          <cell r="M340">
            <v>92.7</v>
          </cell>
          <cell r="N340">
            <v>11.8</v>
          </cell>
          <cell r="O340">
            <v>101.1</v>
          </cell>
          <cell r="P340">
            <v>-0.3</v>
          </cell>
          <cell r="Q340">
            <v>23.5</v>
          </cell>
          <cell r="R340">
            <v>-1.5</v>
          </cell>
          <cell r="S340">
            <v>1.32</v>
          </cell>
          <cell r="T340">
            <v>0.13</v>
          </cell>
          <cell r="U340">
            <v>1.39</v>
          </cell>
          <cell r="V340">
            <v>0.43</v>
          </cell>
          <cell r="W340">
            <v>78.900000000000006</v>
          </cell>
          <cell r="X340">
            <v>-6.7</v>
          </cell>
          <cell r="Y340">
            <v>94.2</v>
          </cell>
          <cell r="Z340">
            <v>-2.8</v>
          </cell>
          <cell r="AA340">
            <v>122.5</v>
          </cell>
          <cell r="AB340">
            <v>-15</v>
          </cell>
          <cell r="AC340">
            <v>0.5</v>
          </cell>
          <cell r="AD340">
            <v>-97.7</v>
          </cell>
        </row>
        <row r="341">
          <cell r="B341" t="str">
            <v>複合サービス事業</v>
          </cell>
          <cell r="C341">
            <v>80.7</v>
          </cell>
          <cell r="D341">
            <v>2.7</v>
          </cell>
          <cell r="E341">
            <v>97.9</v>
          </cell>
          <cell r="F341">
            <v>2.9</v>
          </cell>
          <cell r="G341">
            <v>100.5</v>
          </cell>
          <cell r="H341">
            <v>3.1</v>
          </cell>
          <cell r="I341">
            <v>98.3</v>
          </cell>
          <cell r="J341">
            <v>2.6</v>
          </cell>
          <cell r="K341">
            <v>100.9</v>
          </cell>
          <cell r="L341">
            <v>3.6</v>
          </cell>
          <cell r="M341">
            <v>52.4</v>
          </cell>
          <cell r="N341">
            <v>-21.4</v>
          </cell>
          <cell r="O341">
            <v>102.2</v>
          </cell>
          <cell r="P341">
            <v>4.0999999999999996</v>
          </cell>
          <cell r="Q341">
            <v>7.4</v>
          </cell>
          <cell r="R341">
            <v>-5.3</v>
          </cell>
          <cell r="S341">
            <v>1.59</v>
          </cell>
          <cell r="T341">
            <v>-0.22</v>
          </cell>
          <cell r="U341">
            <v>0.5</v>
          </cell>
          <cell r="V341">
            <v>-7.0000000000000007E-2</v>
          </cell>
          <cell r="W341">
            <v>75</v>
          </cell>
          <cell r="X341">
            <v>-0.8</v>
          </cell>
          <cell r="Y341">
            <v>91</v>
          </cell>
          <cell r="Z341">
            <v>-0.4</v>
          </cell>
          <cell r="AA341">
            <v>53.3</v>
          </cell>
          <cell r="AB341">
            <v>-2</v>
          </cell>
          <cell r="AC341">
            <v>0.2</v>
          </cell>
          <cell r="AD341">
            <v>-89.9</v>
          </cell>
        </row>
        <row r="342">
          <cell r="B342" t="str">
            <v>サービス業（他に分類されないもの）</v>
          </cell>
          <cell r="C342">
            <v>92.8</v>
          </cell>
          <cell r="D342">
            <v>9.4</v>
          </cell>
          <cell r="E342">
            <v>98.5</v>
          </cell>
          <cell r="F342">
            <v>8.5</v>
          </cell>
          <cell r="G342">
            <v>100.9</v>
          </cell>
          <cell r="H342">
            <v>9.8000000000000007</v>
          </cell>
          <cell r="I342">
            <v>99</v>
          </cell>
          <cell r="J342">
            <v>0.2</v>
          </cell>
          <cell r="K342">
            <v>99.9</v>
          </cell>
          <cell r="L342">
            <v>0.3</v>
          </cell>
          <cell r="M342">
            <v>86.2</v>
          </cell>
          <cell r="N342">
            <v>-2.4</v>
          </cell>
          <cell r="O342">
            <v>94.8</v>
          </cell>
          <cell r="P342">
            <v>-5.5</v>
          </cell>
          <cell r="Q342">
            <v>26.4</v>
          </cell>
          <cell r="R342">
            <v>2.2000000000000002</v>
          </cell>
          <cell r="S342">
            <v>2.6</v>
          </cell>
          <cell r="T342">
            <v>0</v>
          </cell>
          <cell r="U342">
            <v>2.25</v>
          </cell>
          <cell r="V342">
            <v>0.43</v>
          </cell>
          <cell r="W342">
            <v>86.2</v>
          </cell>
          <cell r="X342">
            <v>5.8</v>
          </cell>
          <cell r="Y342">
            <v>91.5</v>
          </cell>
          <cell r="Z342">
            <v>4.8</v>
          </cell>
          <cell r="AA342">
            <v>71.900000000000006</v>
          </cell>
          <cell r="AB342">
            <v>-9.1999999999999993</v>
          </cell>
          <cell r="AC342">
            <v>51.7</v>
          </cell>
          <cell r="AD342">
            <v>26.5</v>
          </cell>
        </row>
        <row r="343">
          <cell r="B343" t="str">
            <v>食料品・たばこ</v>
          </cell>
          <cell r="C343">
            <v>83.8</v>
          </cell>
          <cell r="D343">
            <v>-13.2</v>
          </cell>
          <cell r="E343">
            <v>99.1</v>
          </cell>
          <cell r="F343">
            <v>-11.9</v>
          </cell>
          <cell r="G343">
            <v>97.7</v>
          </cell>
          <cell r="H343">
            <v>-13.1</v>
          </cell>
          <cell r="I343">
            <v>97.6</v>
          </cell>
          <cell r="J343">
            <v>-2.9</v>
          </cell>
          <cell r="K343">
            <v>97.7</v>
          </cell>
          <cell r="L343">
            <v>-3.6</v>
          </cell>
          <cell r="M343">
            <v>96.2</v>
          </cell>
          <cell r="N343">
            <v>6.2</v>
          </cell>
          <cell r="O343">
            <v>101.2</v>
          </cell>
          <cell r="P343">
            <v>2.7</v>
          </cell>
          <cell r="Q343">
            <v>30.4</v>
          </cell>
          <cell r="R343">
            <v>3.2</v>
          </cell>
          <cell r="S343">
            <v>1.73</v>
          </cell>
          <cell r="T343">
            <v>0.5</v>
          </cell>
          <cell r="U343">
            <v>0.84</v>
          </cell>
          <cell r="V343">
            <v>-0.71</v>
          </cell>
          <cell r="W343">
            <v>77.900000000000006</v>
          </cell>
          <cell r="X343">
            <v>-16.100000000000001</v>
          </cell>
          <cell r="Y343">
            <v>92.1</v>
          </cell>
          <cell r="Z343">
            <v>-14.9</v>
          </cell>
          <cell r="AA343">
            <v>117</v>
          </cell>
          <cell r="AB343">
            <v>2.6</v>
          </cell>
          <cell r="AC343">
            <v>1.4</v>
          </cell>
          <cell r="AD343">
            <v>-82.9</v>
          </cell>
        </row>
        <row r="344">
          <cell r="B344" t="str">
            <v>繊維工業</v>
          </cell>
          <cell r="C344">
            <v>125.3</v>
          </cell>
          <cell r="D344">
            <v>2.8</v>
          </cell>
          <cell r="E344">
            <v>137.6</v>
          </cell>
          <cell r="F344">
            <v>0.9</v>
          </cell>
          <cell r="G344">
            <v>126.5</v>
          </cell>
          <cell r="H344">
            <v>-2.5</v>
          </cell>
          <cell r="I344">
            <v>99.8</v>
          </cell>
          <cell r="J344">
            <v>8.6999999999999993</v>
          </cell>
          <cell r="K344">
            <v>95.6</v>
          </cell>
          <cell r="L344">
            <v>7.5</v>
          </cell>
          <cell r="M344">
            <v>188.9</v>
          </cell>
          <cell r="N344">
            <v>22.5</v>
          </cell>
          <cell r="O344">
            <v>92.9</v>
          </cell>
          <cell r="P344">
            <v>19.399999999999999</v>
          </cell>
          <cell r="Q344">
            <v>8.3000000000000007</v>
          </cell>
          <cell r="R344">
            <v>5.5</v>
          </cell>
          <cell r="S344">
            <v>0.1</v>
          </cell>
          <cell r="T344">
            <v>0.1</v>
          </cell>
          <cell r="U344">
            <v>0.81</v>
          </cell>
          <cell r="V344">
            <v>0.54</v>
          </cell>
          <cell r="W344">
            <v>116.4</v>
          </cell>
          <cell r="X344">
            <v>-0.7</v>
          </cell>
          <cell r="Y344">
            <v>127.9</v>
          </cell>
          <cell r="Z344">
            <v>-2.5</v>
          </cell>
          <cell r="AA344">
            <v>375.5</v>
          </cell>
          <cell r="AB344">
            <v>35.4</v>
          </cell>
          <cell r="AC344">
            <v>18.7</v>
          </cell>
          <cell r="AD344">
            <v>657.2</v>
          </cell>
        </row>
        <row r="345">
          <cell r="B345" t="str">
            <v>木材・木製品</v>
          </cell>
          <cell r="C345">
            <v>100.9</v>
          </cell>
          <cell r="D345">
            <v>0</v>
          </cell>
          <cell r="E345">
            <v>111.2</v>
          </cell>
          <cell r="F345">
            <v>-1.8</v>
          </cell>
          <cell r="G345">
            <v>116</v>
          </cell>
          <cell r="H345">
            <v>-1.1000000000000001</v>
          </cell>
          <cell r="I345">
            <v>96.8</v>
          </cell>
          <cell r="J345">
            <v>-4.5</v>
          </cell>
          <cell r="K345">
            <v>98.7</v>
          </cell>
          <cell r="L345">
            <v>-5</v>
          </cell>
          <cell r="M345">
            <v>77.099999999999994</v>
          </cell>
          <cell r="N345">
            <v>2.8</v>
          </cell>
          <cell r="O345">
            <v>101.6</v>
          </cell>
          <cell r="P345">
            <v>8.9</v>
          </cell>
          <cell r="Q345">
            <v>24.6</v>
          </cell>
          <cell r="R345">
            <v>16.7</v>
          </cell>
          <cell r="S345">
            <v>2.42</v>
          </cell>
          <cell r="T345">
            <v>0.87</v>
          </cell>
          <cell r="U345">
            <v>0.89</v>
          </cell>
          <cell r="V345">
            <v>-1.45</v>
          </cell>
          <cell r="W345">
            <v>93.8</v>
          </cell>
          <cell r="X345">
            <v>-3.3</v>
          </cell>
          <cell r="Y345">
            <v>103.3</v>
          </cell>
          <cell r="Z345">
            <v>-5.0999999999999996</v>
          </cell>
          <cell r="AA345">
            <v>65.900000000000006</v>
          </cell>
          <cell r="AB345">
            <v>-10</v>
          </cell>
          <cell r="AC345">
            <v>29</v>
          </cell>
          <cell r="AD345">
            <v>43.7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68.3</v>
          </cell>
          <cell r="D347">
            <v>-35.700000000000003</v>
          </cell>
          <cell r="E347">
            <v>90.5</v>
          </cell>
          <cell r="F347">
            <v>4.5999999999999996</v>
          </cell>
          <cell r="G347">
            <v>95.4</v>
          </cell>
          <cell r="H347">
            <v>10</v>
          </cell>
          <cell r="I347">
            <v>119.4</v>
          </cell>
          <cell r="J347">
            <v>5.5</v>
          </cell>
          <cell r="K347">
            <v>124.9</v>
          </cell>
          <cell r="L347">
            <v>8.4</v>
          </cell>
          <cell r="M347">
            <v>72.7</v>
          </cell>
          <cell r="N347">
            <v>-24.5</v>
          </cell>
          <cell r="O347">
            <v>119.8</v>
          </cell>
          <cell r="P347">
            <v>0.3</v>
          </cell>
          <cell r="Q347">
            <v>4.7</v>
          </cell>
          <cell r="R347">
            <v>0.9</v>
          </cell>
          <cell r="S347">
            <v>0</v>
          </cell>
          <cell r="T347">
            <v>0</v>
          </cell>
          <cell r="U347">
            <v>1.76</v>
          </cell>
          <cell r="V347">
            <v>1.52</v>
          </cell>
          <cell r="W347">
            <v>63.5</v>
          </cell>
          <cell r="X347">
            <v>-37.799999999999997</v>
          </cell>
          <cell r="Y347">
            <v>84.1</v>
          </cell>
          <cell r="Z347">
            <v>1.1000000000000001</v>
          </cell>
          <cell r="AA347">
            <v>59.3</v>
          </cell>
          <cell r="AB347">
            <v>-30.6</v>
          </cell>
          <cell r="AC347">
            <v>0</v>
          </cell>
          <cell r="AD347">
            <v>-100</v>
          </cell>
        </row>
        <row r="348">
          <cell r="B348" t="str">
            <v>印刷・同関連業</v>
          </cell>
          <cell r="C348">
            <v>102.6</v>
          </cell>
          <cell r="D348">
            <v>-24.6</v>
          </cell>
          <cell r="E348">
            <v>104.6</v>
          </cell>
          <cell r="F348">
            <v>-23.1</v>
          </cell>
          <cell r="G348">
            <v>100.7</v>
          </cell>
          <cell r="H348">
            <v>-22.3</v>
          </cell>
          <cell r="I348">
            <v>94.4</v>
          </cell>
          <cell r="J348">
            <v>6.4</v>
          </cell>
          <cell r="K348">
            <v>94.7</v>
          </cell>
          <cell r="L348">
            <v>7.1</v>
          </cell>
          <cell r="M348">
            <v>87.5</v>
          </cell>
          <cell r="N348">
            <v>-6</v>
          </cell>
          <cell r="O348">
            <v>102.3</v>
          </cell>
          <cell r="P348">
            <v>6</v>
          </cell>
          <cell r="Q348">
            <v>18.600000000000001</v>
          </cell>
          <cell r="R348">
            <v>5.4</v>
          </cell>
          <cell r="S348">
            <v>0</v>
          </cell>
          <cell r="T348">
            <v>0</v>
          </cell>
          <cell r="U348">
            <v>0.77</v>
          </cell>
          <cell r="V348">
            <v>0.77</v>
          </cell>
          <cell r="W348">
            <v>95.4</v>
          </cell>
          <cell r="X348">
            <v>-27.1</v>
          </cell>
          <cell r="Y348">
            <v>97.2</v>
          </cell>
          <cell r="Z348">
            <v>-25.7</v>
          </cell>
          <cell r="AA348">
            <v>184.8</v>
          </cell>
          <cell r="AB348">
            <v>-30.8</v>
          </cell>
          <cell r="AC348">
            <v>27.2</v>
          </cell>
          <cell r="AD348">
            <v>-40</v>
          </cell>
        </row>
        <row r="349">
          <cell r="B349" t="str">
            <v>化学、石油・石炭</v>
          </cell>
          <cell r="C349">
            <v>88.5</v>
          </cell>
          <cell r="D349">
            <v>5.4</v>
          </cell>
          <cell r="E349">
            <v>116.1</v>
          </cell>
          <cell r="F349">
            <v>5.6</v>
          </cell>
          <cell r="G349">
            <v>120.1</v>
          </cell>
          <cell r="H349">
            <v>11.2</v>
          </cell>
          <cell r="I349">
            <v>100.3</v>
          </cell>
          <cell r="J349">
            <v>1.8</v>
          </cell>
          <cell r="K349">
            <v>99.7</v>
          </cell>
          <cell r="L349">
            <v>3.3</v>
          </cell>
          <cell r="M349">
            <v>106.3</v>
          </cell>
          <cell r="N349">
            <v>-9.1999999999999993</v>
          </cell>
          <cell r="O349">
            <v>106.1</v>
          </cell>
          <cell r="P349">
            <v>5.8</v>
          </cell>
          <cell r="Q349">
            <v>1.9</v>
          </cell>
          <cell r="R349">
            <v>0.6</v>
          </cell>
          <cell r="S349">
            <v>0.36</v>
          </cell>
          <cell r="T349">
            <v>0.1</v>
          </cell>
          <cell r="U349">
            <v>1.24</v>
          </cell>
          <cell r="V349">
            <v>-1.85</v>
          </cell>
          <cell r="W349">
            <v>82.2</v>
          </cell>
          <cell r="X349">
            <v>1.7</v>
          </cell>
          <cell r="Y349">
            <v>107.9</v>
          </cell>
          <cell r="Z349">
            <v>2.1</v>
          </cell>
          <cell r="AA349">
            <v>91.1</v>
          </cell>
          <cell r="AB349">
            <v>-25.4</v>
          </cell>
          <cell r="AC349">
            <v>0</v>
          </cell>
          <cell r="AD349">
            <v>-100</v>
          </cell>
        </row>
        <row r="350">
          <cell r="B350" t="str">
            <v>プラスチック製品</v>
          </cell>
          <cell r="C350">
            <v>100.7</v>
          </cell>
          <cell r="D350">
            <v>-17.600000000000001</v>
          </cell>
          <cell r="E350">
            <v>110.8</v>
          </cell>
          <cell r="F350">
            <v>-17.600000000000001</v>
          </cell>
          <cell r="G350">
            <v>107.3</v>
          </cell>
          <cell r="H350">
            <v>-15.7</v>
          </cell>
          <cell r="I350">
            <v>100.3</v>
          </cell>
          <cell r="J350">
            <v>-9.1</v>
          </cell>
          <cell r="K350">
            <v>99.3</v>
          </cell>
          <cell r="L350">
            <v>-7.9</v>
          </cell>
          <cell r="M350">
            <v>114.7</v>
          </cell>
          <cell r="N350">
            <v>-22.7</v>
          </cell>
          <cell r="O350">
            <v>269.5</v>
          </cell>
          <cell r="P350">
            <v>5.6</v>
          </cell>
          <cell r="Q350">
            <v>24.9</v>
          </cell>
          <cell r="R350">
            <v>21</v>
          </cell>
          <cell r="S350">
            <v>0.91</v>
          </cell>
          <cell r="T350">
            <v>0.12</v>
          </cell>
          <cell r="U350">
            <v>0.16</v>
          </cell>
          <cell r="V350">
            <v>-0.23</v>
          </cell>
          <cell r="W350">
            <v>93.6</v>
          </cell>
          <cell r="X350">
            <v>-20.3</v>
          </cell>
          <cell r="Y350">
            <v>103</v>
          </cell>
          <cell r="Z350">
            <v>-20.3</v>
          </cell>
          <cell r="AA350">
            <v>155.80000000000001</v>
          </cell>
          <cell r="AB350">
            <v>-31</v>
          </cell>
          <cell r="AC350">
            <v>0</v>
          </cell>
          <cell r="AD350">
            <v>0</v>
          </cell>
        </row>
        <row r="351">
          <cell r="B351" t="str">
            <v>ゴム製品</v>
          </cell>
          <cell r="C351">
            <v>107.5</v>
          </cell>
          <cell r="D351">
            <v>13.3</v>
          </cell>
          <cell r="E351">
            <v>121.1</v>
          </cell>
          <cell r="F351">
            <v>-0.8</v>
          </cell>
          <cell r="G351">
            <v>114.1</v>
          </cell>
          <cell r="H351">
            <v>-0.7</v>
          </cell>
          <cell r="I351">
            <v>107</v>
          </cell>
          <cell r="J351">
            <v>0.5</v>
          </cell>
          <cell r="K351">
            <v>102.7</v>
          </cell>
          <cell r="L351">
            <v>-0.4</v>
          </cell>
          <cell r="M351">
            <v>153.69999999999999</v>
          </cell>
          <cell r="N351">
            <v>7.3</v>
          </cell>
          <cell r="O351">
            <v>96.2</v>
          </cell>
          <cell r="P351">
            <v>19.8</v>
          </cell>
          <cell r="Q351">
            <v>1.4</v>
          </cell>
          <cell r="R351">
            <v>-0.4</v>
          </cell>
          <cell r="S351">
            <v>0.49</v>
          </cell>
          <cell r="T351">
            <v>0.37</v>
          </cell>
          <cell r="U351">
            <v>0.15</v>
          </cell>
          <cell r="V351">
            <v>-0.38</v>
          </cell>
          <cell r="W351">
            <v>99.9</v>
          </cell>
          <cell r="X351">
            <v>9.4</v>
          </cell>
          <cell r="Y351">
            <v>112.5</v>
          </cell>
          <cell r="Z351">
            <v>-4.2</v>
          </cell>
          <cell r="AA351">
            <v>161.30000000000001</v>
          </cell>
          <cell r="AB351">
            <v>-1.6</v>
          </cell>
          <cell r="AC351">
            <v>40</v>
          </cell>
          <cell r="AD351">
            <v>0</v>
          </cell>
        </row>
        <row r="352">
          <cell r="B352" t="str">
            <v>窯業・土石製品</v>
          </cell>
          <cell r="C352">
            <v>107</v>
          </cell>
          <cell r="D352">
            <v>-1.1000000000000001</v>
          </cell>
          <cell r="E352">
            <v>122.5</v>
          </cell>
          <cell r="F352">
            <v>-1.2</v>
          </cell>
          <cell r="G352">
            <v>124.4</v>
          </cell>
          <cell r="H352">
            <v>-1</v>
          </cell>
          <cell r="I352">
            <v>103.4</v>
          </cell>
          <cell r="J352">
            <v>4</v>
          </cell>
          <cell r="K352">
            <v>100</v>
          </cell>
          <cell r="L352">
            <v>-0.3</v>
          </cell>
          <cell r="M352">
            <v>182.4</v>
          </cell>
          <cell r="N352">
            <v>134.1</v>
          </cell>
          <cell r="O352">
            <v>96.4</v>
          </cell>
          <cell r="P352">
            <v>-0.4</v>
          </cell>
          <cell r="Q352">
            <v>2.6</v>
          </cell>
          <cell r="R352">
            <v>-0.2</v>
          </cell>
          <cell r="S352">
            <v>0.06</v>
          </cell>
          <cell r="T352">
            <v>-0.05</v>
          </cell>
          <cell r="U352">
            <v>0.06</v>
          </cell>
          <cell r="V352">
            <v>-0.05</v>
          </cell>
          <cell r="W352">
            <v>99.4</v>
          </cell>
          <cell r="X352">
            <v>-4.4000000000000004</v>
          </cell>
          <cell r="Y352">
            <v>113.8</v>
          </cell>
          <cell r="Z352">
            <v>-4.5</v>
          </cell>
          <cell r="AA352">
            <v>85.9</v>
          </cell>
          <cell r="AB352">
            <v>-4.7</v>
          </cell>
          <cell r="AC352">
            <v>0</v>
          </cell>
          <cell r="AD352">
            <v>0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83.3</v>
          </cell>
          <cell r="D355">
            <v>0.7</v>
          </cell>
          <cell r="E355">
            <v>92.7</v>
          </cell>
          <cell r="F355">
            <v>0.7</v>
          </cell>
          <cell r="G355">
            <v>93.3</v>
          </cell>
          <cell r="H355">
            <v>1.1000000000000001</v>
          </cell>
          <cell r="I355">
            <v>100.7</v>
          </cell>
          <cell r="J355">
            <v>0.9</v>
          </cell>
          <cell r="K355">
            <v>100.5</v>
          </cell>
          <cell r="L355">
            <v>1.5</v>
          </cell>
          <cell r="M355">
            <v>101.7</v>
          </cell>
          <cell r="N355">
            <v>-7.5</v>
          </cell>
          <cell r="O355">
            <v>274</v>
          </cell>
          <cell r="P355">
            <v>-1.8</v>
          </cell>
          <cell r="Q355">
            <v>22.6</v>
          </cell>
          <cell r="R355">
            <v>1.1000000000000001</v>
          </cell>
          <cell r="S355">
            <v>0.6</v>
          </cell>
          <cell r="T355">
            <v>-0.48</v>
          </cell>
          <cell r="U355">
            <v>0.05</v>
          </cell>
          <cell r="V355">
            <v>-0.34</v>
          </cell>
          <cell r="W355">
            <v>77.400000000000006</v>
          </cell>
          <cell r="X355">
            <v>-2.6</v>
          </cell>
          <cell r="Y355">
            <v>86.2</v>
          </cell>
          <cell r="Z355">
            <v>-2.7</v>
          </cell>
          <cell r="AA355">
            <v>81</v>
          </cell>
          <cell r="AB355">
            <v>-6.8</v>
          </cell>
          <cell r="AC355">
            <v>0</v>
          </cell>
          <cell r="AD355">
            <v>0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95.1</v>
          </cell>
          <cell r="D358">
            <v>16.7</v>
          </cell>
          <cell r="E358">
            <v>115.8</v>
          </cell>
          <cell r="F358">
            <v>16.600000000000001</v>
          </cell>
          <cell r="G358">
            <v>114.7</v>
          </cell>
          <cell r="H358">
            <v>16.3</v>
          </cell>
          <cell r="I358">
            <v>101.2</v>
          </cell>
          <cell r="J358">
            <v>-3.1</v>
          </cell>
          <cell r="K358">
            <v>99.8</v>
          </cell>
          <cell r="L358">
            <v>-2.9</v>
          </cell>
          <cell r="M358">
            <v>124.7</v>
          </cell>
          <cell r="N358">
            <v>-6.5</v>
          </cell>
          <cell r="O358">
            <v>210.3</v>
          </cell>
          <cell r="P358">
            <v>1.3</v>
          </cell>
          <cell r="Q358">
            <v>2</v>
          </cell>
          <cell r="R358">
            <v>-5</v>
          </cell>
          <cell r="S358">
            <v>0.28000000000000003</v>
          </cell>
          <cell r="T358">
            <v>0.17</v>
          </cell>
          <cell r="U358">
            <v>0.22</v>
          </cell>
          <cell r="V358">
            <v>-1.1100000000000001</v>
          </cell>
          <cell r="W358">
            <v>88.4</v>
          </cell>
          <cell r="X358">
            <v>12.8</v>
          </cell>
          <cell r="Y358">
            <v>107.6</v>
          </cell>
          <cell r="Z358">
            <v>12.7</v>
          </cell>
          <cell r="AA358">
            <v>128.6</v>
          </cell>
          <cell r="AB358">
            <v>21.3</v>
          </cell>
          <cell r="AC358">
            <v>0</v>
          </cell>
          <cell r="AD358">
            <v>0</v>
          </cell>
        </row>
        <row r="359">
          <cell r="B359" t="str">
            <v>電子・デバイス</v>
          </cell>
          <cell r="C359">
            <v>97.5</v>
          </cell>
          <cell r="D359">
            <v>-1.7</v>
          </cell>
          <cell r="E359">
            <v>84.8</v>
          </cell>
          <cell r="F359">
            <v>-1.4</v>
          </cell>
          <cell r="G359">
            <v>84.6</v>
          </cell>
          <cell r="H359">
            <v>1.8</v>
          </cell>
          <cell r="I359">
            <v>98.1</v>
          </cell>
          <cell r="J359">
            <v>-4.5</v>
          </cell>
          <cell r="K359">
            <v>99.8</v>
          </cell>
          <cell r="L359">
            <v>-2.1</v>
          </cell>
          <cell r="M359">
            <v>81</v>
          </cell>
          <cell r="N359">
            <v>-27.4</v>
          </cell>
          <cell r="O359">
            <v>72.400000000000006</v>
          </cell>
          <cell r="P359">
            <v>-5</v>
          </cell>
          <cell r="Q359">
            <v>6.1</v>
          </cell>
          <cell r="R359">
            <v>2.9</v>
          </cell>
          <cell r="S359">
            <v>0.51</v>
          </cell>
          <cell r="T359">
            <v>-0.74</v>
          </cell>
          <cell r="U359">
            <v>1.21</v>
          </cell>
          <cell r="V359">
            <v>0.4</v>
          </cell>
          <cell r="W359">
            <v>90.6</v>
          </cell>
          <cell r="X359">
            <v>-5</v>
          </cell>
          <cell r="Y359">
            <v>78.8</v>
          </cell>
          <cell r="Z359">
            <v>-4.7</v>
          </cell>
          <cell r="AA359">
            <v>86.5</v>
          </cell>
          <cell r="AB359">
            <v>-21.3</v>
          </cell>
          <cell r="AC359">
            <v>123.5</v>
          </cell>
          <cell r="AD359">
            <v>-3</v>
          </cell>
        </row>
        <row r="360">
          <cell r="B360" t="str">
            <v>電気機械器具</v>
          </cell>
          <cell r="C360">
            <v>148.6</v>
          </cell>
          <cell r="D360">
            <v>8.1999999999999993</v>
          </cell>
          <cell r="E360">
            <v>164</v>
          </cell>
          <cell r="F360">
            <v>8.5</v>
          </cell>
          <cell r="G360">
            <v>160</v>
          </cell>
          <cell r="H360">
            <v>10.7</v>
          </cell>
          <cell r="I360">
            <v>119.6</v>
          </cell>
          <cell r="J360">
            <v>-1.5</v>
          </cell>
          <cell r="K360">
            <v>115.8</v>
          </cell>
          <cell r="L360">
            <v>1.8</v>
          </cell>
          <cell r="M360">
            <v>210.5</v>
          </cell>
          <cell r="N360">
            <v>-31.1</v>
          </cell>
          <cell r="O360">
            <v>91.5</v>
          </cell>
          <cell r="P360">
            <v>23</v>
          </cell>
          <cell r="Q360">
            <v>3.2</v>
          </cell>
          <cell r="R360">
            <v>-0.4</v>
          </cell>
          <cell r="S360">
            <v>0.39</v>
          </cell>
          <cell r="T360">
            <v>-0.66</v>
          </cell>
          <cell r="U360">
            <v>0.31</v>
          </cell>
          <cell r="V360">
            <v>-1.61</v>
          </cell>
          <cell r="W360">
            <v>138.1</v>
          </cell>
          <cell r="X360">
            <v>4.5</v>
          </cell>
          <cell r="Y360">
            <v>152.4</v>
          </cell>
          <cell r="Z360">
            <v>4.9000000000000004</v>
          </cell>
          <cell r="AA360">
            <v>310.8</v>
          </cell>
          <cell r="AB360">
            <v>-20.6</v>
          </cell>
          <cell r="AC360">
            <v>0</v>
          </cell>
          <cell r="AD360">
            <v>-100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98.3</v>
          </cell>
          <cell r="D362">
            <v>12.1</v>
          </cell>
          <cell r="E362">
            <v>126.8</v>
          </cell>
          <cell r="F362">
            <v>12.1</v>
          </cell>
          <cell r="G362">
            <v>116.5</v>
          </cell>
          <cell r="H362">
            <v>3.7</v>
          </cell>
          <cell r="I362">
            <v>121.4</v>
          </cell>
          <cell r="J362">
            <v>11.7</v>
          </cell>
          <cell r="K362">
            <v>113.2</v>
          </cell>
          <cell r="L362">
            <v>2.9</v>
          </cell>
          <cell r="M362">
            <v>225.7</v>
          </cell>
          <cell r="N362">
            <v>146.1</v>
          </cell>
          <cell r="O362">
            <v>77.400000000000006</v>
          </cell>
          <cell r="P362">
            <v>7.8</v>
          </cell>
          <cell r="Q362">
            <v>2.8</v>
          </cell>
          <cell r="R362">
            <v>2.4</v>
          </cell>
          <cell r="S362">
            <v>0.7</v>
          </cell>
          <cell r="T362">
            <v>-0.51</v>
          </cell>
          <cell r="U362">
            <v>0.48</v>
          </cell>
          <cell r="V362">
            <v>-2.31</v>
          </cell>
          <cell r="W362">
            <v>91.4</v>
          </cell>
          <cell r="X362">
            <v>8.4</v>
          </cell>
          <cell r="Y362">
            <v>117.8</v>
          </cell>
          <cell r="Z362">
            <v>8.3000000000000007</v>
          </cell>
          <cell r="AA362">
            <v>287.89999999999998</v>
          </cell>
          <cell r="AB362">
            <v>130.4</v>
          </cell>
          <cell r="AC362">
            <v>0.1</v>
          </cell>
          <cell r="AD362">
            <v>0</v>
          </cell>
        </row>
        <row r="363">
          <cell r="B363" t="str">
            <v>その他の製造業</v>
          </cell>
          <cell r="C363">
            <v>111.3</v>
          </cell>
          <cell r="D363">
            <v>8</v>
          </cell>
          <cell r="E363">
            <v>129.30000000000001</v>
          </cell>
          <cell r="F363">
            <v>7.9</v>
          </cell>
          <cell r="G363">
            <v>128</v>
          </cell>
          <cell r="H363">
            <v>11.3</v>
          </cell>
          <cell r="I363">
            <v>112.7</v>
          </cell>
          <cell r="J363">
            <v>-1.4</v>
          </cell>
          <cell r="K363">
            <v>108.3</v>
          </cell>
          <cell r="L363">
            <v>0.5</v>
          </cell>
          <cell r="M363">
            <v>171.8</v>
          </cell>
          <cell r="N363">
            <v>-15.3</v>
          </cell>
          <cell r="O363">
            <v>76.900000000000006</v>
          </cell>
          <cell r="P363">
            <v>-1</v>
          </cell>
          <cell r="Q363">
            <v>5.2</v>
          </cell>
          <cell r="R363">
            <v>-8.9</v>
          </cell>
          <cell r="S363">
            <v>0</v>
          </cell>
          <cell r="T363">
            <v>0</v>
          </cell>
          <cell r="U363">
            <v>0.4</v>
          </cell>
          <cell r="V363">
            <v>0.4</v>
          </cell>
          <cell r="W363">
            <v>103.4</v>
          </cell>
          <cell r="X363">
            <v>4.3</v>
          </cell>
          <cell r="Y363">
            <v>120.2</v>
          </cell>
          <cell r="Z363">
            <v>4.3</v>
          </cell>
          <cell r="AA363">
            <v>147.5</v>
          </cell>
          <cell r="AB363">
            <v>-21.2</v>
          </cell>
          <cell r="AC363">
            <v>0</v>
          </cell>
          <cell r="AD363">
            <v>0</v>
          </cell>
        </row>
        <row r="364">
          <cell r="B364" t="str">
            <v>Ｅ一括分１</v>
          </cell>
          <cell r="C364">
            <v>103.7</v>
          </cell>
          <cell r="D364">
            <v>6.4</v>
          </cell>
          <cell r="E364">
            <v>118.9</v>
          </cell>
          <cell r="F364">
            <v>12.4</v>
          </cell>
          <cell r="G364">
            <v>103.4</v>
          </cell>
          <cell r="H364">
            <v>0.3</v>
          </cell>
          <cell r="I364">
            <v>116.4</v>
          </cell>
          <cell r="J364">
            <v>6.1</v>
          </cell>
          <cell r="K364">
            <v>104.1</v>
          </cell>
          <cell r="L364">
            <v>-1.6</v>
          </cell>
          <cell r="M364">
            <v>349.4</v>
          </cell>
          <cell r="N364">
            <v>90.4</v>
          </cell>
          <cell r="O364">
            <v>109.6</v>
          </cell>
          <cell r="P364">
            <v>1.8</v>
          </cell>
          <cell r="Q364">
            <v>9.4</v>
          </cell>
          <cell r="R364">
            <v>-7.4</v>
          </cell>
          <cell r="S364">
            <v>1.48</v>
          </cell>
          <cell r="T364">
            <v>1.28</v>
          </cell>
          <cell r="U364">
            <v>0.74</v>
          </cell>
          <cell r="V364">
            <v>-1.18</v>
          </cell>
          <cell r="W364">
            <v>96.4</v>
          </cell>
          <cell r="X364">
            <v>2.8</v>
          </cell>
          <cell r="Y364">
            <v>110.5</v>
          </cell>
          <cell r="Z364">
            <v>8.6999999999999993</v>
          </cell>
          <cell r="AA364">
            <v>399.3</v>
          </cell>
          <cell r="AB364">
            <v>157.9</v>
          </cell>
          <cell r="AC364">
            <v>0</v>
          </cell>
          <cell r="AD364">
            <v>-100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110.9</v>
          </cell>
          <cell r="D367">
            <v>0.5</v>
          </cell>
          <cell r="E367">
            <v>118.1</v>
          </cell>
          <cell r="F367">
            <v>0.1</v>
          </cell>
          <cell r="G367">
            <v>115.3</v>
          </cell>
          <cell r="H367">
            <v>-0.5</v>
          </cell>
          <cell r="I367">
            <v>104.2</v>
          </cell>
          <cell r="J367">
            <v>-1</v>
          </cell>
          <cell r="K367">
            <v>102</v>
          </cell>
          <cell r="L367">
            <v>-2.2000000000000002</v>
          </cell>
          <cell r="M367">
            <v>148</v>
          </cell>
          <cell r="N367">
            <v>18.100000000000001</v>
          </cell>
          <cell r="O367">
            <v>88.4</v>
          </cell>
          <cell r="P367">
            <v>2.9</v>
          </cell>
          <cell r="Q367">
            <v>9.3000000000000007</v>
          </cell>
          <cell r="R367">
            <v>0.4</v>
          </cell>
          <cell r="S367">
            <v>1.1299999999999999</v>
          </cell>
          <cell r="T367">
            <v>-1.21</v>
          </cell>
          <cell r="U367">
            <v>3.41</v>
          </cell>
          <cell r="V367">
            <v>3.27</v>
          </cell>
          <cell r="W367">
            <v>103.1</v>
          </cell>
          <cell r="X367">
            <v>-2.9</v>
          </cell>
          <cell r="Y367">
            <v>109.8</v>
          </cell>
          <cell r="Z367">
            <v>-3.3</v>
          </cell>
          <cell r="AA367">
            <v>202.2</v>
          </cell>
          <cell r="AB367">
            <v>11.8</v>
          </cell>
          <cell r="AC367">
            <v>57.7</v>
          </cell>
          <cell r="AD367">
            <v>6</v>
          </cell>
        </row>
        <row r="368">
          <cell r="B368" t="str">
            <v>小売業</v>
          </cell>
          <cell r="C368">
            <v>87.8</v>
          </cell>
          <cell r="D368">
            <v>-6.5</v>
          </cell>
          <cell r="E368">
            <v>95.7</v>
          </cell>
          <cell r="F368">
            <v>-4.0999999999999996</v>
          </cell>
          <cell r="G368">
            <v>95.7</v>
          </cell>
          <cell r="H368">
            <v>-5.2</v>
          </cell>
          <cell r="I368">
            <v>90.6</v>
          </cell>
          <cell r="J368">
            <v>-4.8</v>
          </cell>
          <cell r="K368">
            <v>90.1</v>
          </cell>
          <cell r="L368">
            <v>-5.4</v>
          </cell>
          <cell r="M368">
            <v>100</v>
          </cell>
          <cell r="N368">
            <v>4.7</v>
          </cell>
          <cell r="O368">
            <v>113.6</v>
          </cell>
          <cell r="P368">
            <v>8</v>
          </cell>
          <cell r="Q368">
            <v>62.3</v>
          </cell>
          <cell r="R368">
            <v>7</v>
          </cell>
          <cell r="S368">
            <v>2.77</v>
          </cell>
          <cell r="T368">
            <v>1.06</v>
          </cell>
          <cell r="U368">
            <v>1.63</v>
          </cell>
          <cell r="V368">
            <v>-0.21</v>
          </cell>
          <cell r="W368">
            <v>81.599999999999994</v>
          </cell>
          <cell r="X368">
            <v>-9.6</v>
          </cell>
          <cell r="Y368">
            <v>88.9</v>
          </cell>
          <cell r="Z368">
            <v>-7.4</v>
          </cell>
          <cell r="AA368">
            <v>96</v>
          </cell>
          <cell r="AB368">
            <v>20.7</v>
          </cell>
          <cell r="AC368">
            <v>2.4</v>
          </cell>
          <cell r="AD368">
            <v>-92</v>
          </cell>
        </row>
        <row r="369">
          <cell r="B369" t="str">
            <v>宿泊業</v>
          </cell>
          <cell r="C369">
            <v>93.9</v>
          </cell>
          <cell r="D369">
            <v>-10.9</v>
          </cell>
          <cell r="E369">
            <v>97.5</v>
          </cell>
          <cell r="F369">
            <v>-13</v>
          </cell>
          <cell r="G369">
            <v>97.8</v>
          </cell>
          <cell r="H369">
            <v>-13.4</v>
          </cell>
          <cell r="I369">
            <v>97.2</v>
          </cell>
          <cell r="J369">
            <v>-10.9</v>
          </cell>
          <cell r="K369">
            <v>94.6</v>
          </cell>
          <cell r="L369">
            <v>-12.1</v>
          </cell>
          <cell r="M369">
            <v>169.8</v>
          </cell>
          <cell r="N369">
            <v>12.3</v>
          </cell>
          <cell r="O369">
            <v>71.8</v>
          </cell>
          <cell r="P369">
            <v>-3</v>
          </cell>
          <cell r="Q369">
            <v>62.7</v>
          </cell>
          <cell r="R369">
            <v>11.6</v>
          </cell>
          <cell r="S369">
            <v>2.0299999999999998</v>
          </cell>
          <cell r="T369">
            <v>-5.33</v>
          </cell>
          <cell r="U369">
            <v>2.54</v>
          </cell>
          <cell r="V369">
            <v>-4.5</v>
          </cell>
          <cell r="W369">
            <v>87.3</v>
          </cell>
          <cell r="X369">
            <v>-13.8</v>
          </cell>
          <cell r="Y369">
            <v>90.6</v>
          </cell>
          <cell r="Z369">
            <v>-16</v>
          </cell>
          <cell r="AA369">
            <v>91.5</v>
          </cell>
          <cell r="AB369">
            <v>-0.2</v>
          </cell>
          <cell r="AC369">
            <v>12.1</v>
          </cell>
          <cell r="AD369">
            <v>0</v>
          </cell>
        </row>
        <row r="370">
          <cell r="B370" t="str">
            <v>Ｍ一括分</v>
          </cell>
          <cell r="C370">
            <v>86.2</v>
          </cell>
          <cell r="D370">
            <v>-26.9</v>
          </cell>
          <cell r="E370">
            <v>87.9</v>
          </cell>
          <cell r="F370">
            <v>-26.9</v>
          </cell>
          <cell r="G370">
            <v>86.8</v>
          </cell>
          <cell r="H370">
            <v>-28.7</v>
          </cell>
          <cell r="I370">
            <v>86.9</v>
          </cell>
          <cell r="J370">
            <v>-27</v>
          </cell>
          <cell r="K370">
            <v>87.6</v>
          </cell>
          <cell r="L370">
            <v>-27.3</v>
          </cell>
          <cell r="M370">
            <v>71</v>
          </cell>
          <cell r="N370">
            <v>-15.4</v>
          </cell>
          <cell r="O370">
            <v>133.5</v>
          </cell>
          <cell r="P370">
            <v>26.4</v>
          </cell>
          <cell r="Q370">
            <v>88.7</v>
          </cell>
          <cell r="R370">
            <v>4.9000000000000004</v>
          </cell>
          <cell r="S370">
            <v>4.49</v>
          </cell>
          <cell r="T370">
            <v>0.93</v>
          </cell>
          <cell r="U370">
            <v>1.74</v>
          </cell>
          <cell r="V370">
            <v>-3.25</v>
          </cell>
          <cell r="W370">
            <v>80.099999999999994</v>
          </cell>
          <cell r="X370">
            <v>-29.4</v>
          </cell>
          <cell r="Y370">
            <v>81.7</v>
          </cell>
          <cell r="Z370">
            <v>-29.4</v>
          </cell>
          <cell r="AA370">
            <v>112.4</v>
          </cell>
          <cell r="AB370">
            <v>32.1</v>
          </cell>
          <cell r="AC370">
            <v>0</v>
          </cell>
          <cell r="AD370">
            <v>0</v>
          </cell>
        </row>
        <row r="371">
          <cell r="B371" t="str">
            <v>医療業</v>
          </cell>
          <cell r="C371">
            <v>78.400000000000006</v>
          </cell>
          <cell r="D371">
            <v>1.3</v>
          </cell>
          <cell r="E371">
            <v>94</v>
          </cell>
          <cell r="F371">
            <v>6.3</v>
          </cell>
          <cell r="G371">
            <v>92.3</v>
          </cell>
          <cell r="H371">
            <v>8.6</v>
          </cell>
          <cell r="I371">
            <v>98.1</v>
          </cell>
          <cell r="J371">
            <v>5.6</v>
          </cell>
          <cell r="K371">
            <v>97.9</v>
          </cell>
          <cell r="L371">
            <v>5.4</v>
          </cell>
          <cell r="M371">
            <v>102.1</v>
          </cell>
          <cell r="N371">
            <v>11.6</v>
          </cell>
          <cell r="O371">
            <v>100.7</v>
          </cell>
          <cell r="P371">
            <v>0.4</v>
          </cell>
          <cell r="Q371">
            <v>23</v>
          </cell>
          <cell r="R371">
            <v>-4</v>
          </cell>
          <cell r="S371">
            <v>0.85</v>
          </cell>
          <cell r="T371">
            <v>0.16</v>
          </cell>
          <cell r="U371">
            <v>0.94</v>
          </cell>
          <cell r="V371">
            <v>-0.1</v>
          </cell>
          <cell r="W371">
            <v>72.900000000000006</v>
          </cell>
          <cell r="X371">
            <v>-2</v>
          </cell>
          <cell r="Y371">
            <v>87.4</v>
          </cell>
          <cell r="Z371">
            <v>2.8</v>
          </cell>
          <cell r="AA371">
            <v>144.30000000000001</v>
          </cell>
          <cell r="AB371">
            <v>-25.4</v>
          </cell>
          <cell r="AC371">
            <v>0.1</v>
          </cell>
          <cell r="AD371">
            <v>-99.6</v>
          </cell>
        </row>
        <row r="372">
          <cell r="B372" t="str">
            <v>Ｐ一括分</v>
          </cell>
          <cell r="C372">
            <v>95.9</v>
          </cell>
          <cell r="D372">
            <v>-8.5</v>
          </cell>
          <cell r="E372">
            <v>114</v>
          </cell>
          <cell r="F372">
            <v>-5</v>
          </cell>
          <cell r="G372">
            <v>114.6</v>
          </cell>
          <cell r="H372">
            <v>-5.4</v>
          </cell>
          <cell r="I372">
            <v>104.3</v>
          </cell>
          <cell r="J372">
            <v>-1.3</v>
          </cell>
          <cell r="K372">
            <v>105</v>
          </cell>
          <cell r="L372">
            <v>-1.6</v>
          </cell>
          <cell r="M372">
            <v>80.599999999999994</v>
          </cell>
          <cell r="N372">
            <v>16.100000000000001</v>
          </cell>
          <cell r="O372">
            <v>101.3</v>
          </cell>
          <cell r="P372">
            <v>-1.1000000000000001</v>
          </cell>
          <cell r="Q372">
            <v>24</v>
          </cell>
          <cell r="R372">
            <v>0.7</v>
          </cell>
          <cell r="S372">
            <v>1.73</v>
          </cell>
          <cell r="T372">
            <v>0.11</v>
          </cell>
          <cell r="U372">
            <v>1.77</v>
          </cell>
          <cell r="V372">
            <v>0.87</v>
          </cell>
          <cell r="W372">
            <v>89.1</v>
          </cell>
          <cell r="X372">
            <v>-11.6</v>
          </cell>
          <cell r="Y372">
            <v>105.9</v>
          </cell>
          <cell r="Z372">
            <v>-8.1999999999999993</v>
          </cell>
          <cell r="AA372">
            <v>98.8</v>
          </cell>
          <cell r="AB372">
            <v>11.3</v>
          </cell>
          <cell r="AC372">
            <v>1.1000000000000001</v>
          </cell>
          <cell r="AD372">
            <v>-95.6</v>
          </cell>
        </row>
        <row r="373">
          <cell r="B373" t="str">
            <v>職業紹介・派遣業</v>
          </cell>
          <cell r="C373">
            <v>111.6</v>
          </cell>
          <cell r="D373">
            <v>1.5</v>
          </cell>
          <cell r="E373">
            <v>110.4</v>
          </cell>
          <cell r="F373">
            <v>7.6</v>
          </cell>
          <cell r="G373">
            <v>110</v>
          </cell>
          <cell r="H373">
            <v>6.7</v>
          </cell>
          <cell r="I373">
            <v>106.5</v>
          </cell>
          <cell r="J373">
            <v>4.4000000000000004</v>
          </cell>
          <cell r="K373">
            <v>106.2</v>
          </cell>
          <cell r="L373">
            <v>3.3</v>
          </cell>
          <cell r="M373">
            <v>111</v>
          </cell>
          <cell r="N373">
            <v>26.6</v>
          </cell>
          <cell r="O373">
            <v>112.2</v>
          </cell>
          <cell r="P373">
            <v>-15.1</v>
          </cell>
          <cell r="Q373">
            <v>17.399999999999999</v>
          </cell>
          <cell r="R373">
            <v>-8.9</v>
          </cell>
          <cell r="S373">
            <v>6.46</v>
          </cell>
          <cell r="T373">
            <v>-1.1100000000000001</v>
          </cell>
          <cell r="U373">
            <v>7.57</v>
          </cell>
          <cell r="V373">
            <v>2.0099999999999998</v>
          </cell>
          <cell r="W373">
            <v>103.7</v>
          </cell>
          <cell r="X373">
            <v>-1.9</v>
          </cell>
          <cell r="Y373">
            <v>102.6</v>
          </cell>
          <cell r="Z373">
            <v>4</v>
          </cell>
          <cell r="AA373">
            <v>116.1</v>
          </cell>
          <cell r="AB373">
            <v>19.899999999999999</v>
          </cell>
          <cell r="AC373">
            <v>159.9</v>
          </cell>
          <cell r="AD373">
            <v>-60.5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91</v>
          </cell>
          <cell r="D375">
            <v>10.8</v>
          </cell>
          <cell r="E375">
            <v>97.2</v>
          </cell>
          <cell r="F375">
            <v>8.5</v>
          </cell>
          <cell r="G375">
            <v>100</v>
          </cell>
          <cell r="H375">
            <v>10.3</v>
          </cell>
          <cell r="I375">
            <v>97.9</v>
          </cell>
          <cell r="J375">
            <v>-0.5</v>
          </cell>
          <cell r="K375">
            <v>98.9</v>
          </cell>
          <cell r="L375">
            <v>-0.2</v>
          </cell>
          <cell r="M375">
            <v>83.5</v>
          </cell>
          <cell r="N375">
            <v>-5.9</v>
          </cell>
          <cell r="O375">
            <v>92.2</v>
          </cell>
          <cell r="P375">
            <v>-3.7</v>
          </cell>
          <cell r="Q375">
            <v>27.9</v>
          </cell>
          <cell r="R375">
            <v>4.0999999999999996</v>
          </cell>
          <cell r="S375">
            <v>1.91</v>
          </cell>
          <cell r="T375">
            <v>0.27</v>
          </cell>
          <cell r="U375">
            <v>1.3</v>
          </cell>
          <cell r="V375">
            <v>0.21</v>
          </cell>
          <cell r="W375">
            <v>84.6</v>
          </cell>
          <cell r="X375">
            <v>7.2</v>
          </cell>
          <cell r="Y375">
            <v>90.3</v>
          </cell>
          <cell r="Z375">
            <v>4.8</v>
          </cell>
          <cell r="AA375">
            <v>66.2</v>
          </cell>
          <cell r="AB375">
            <v>-14.3</v>
          </cell>
          <cell r="AC375">
            <v>50.4</v>
          </cell>
          <cell r="AD375">
            <v>53.3</v>
          </cell>
        </row>
        <row r="376">
          <cell r="B376" t="str">
            <v>特掲産業１</v>
          </cell>
          <cell r="C376">
            <v>99.9</v>
          </cell>
          <cell r="D376">
            <v>0.6</v>
          </cell>
          <cell r="E376">
            <v>105.3</v>
          </cell>
          <cell r="F376">
            <v>1.3</v>
          </cell>
          <cell r="G376">
            <v>109.9</v>
          </cell>
          <cell r="H376">
            <v>6.5</v>
          </cell>
          <cell r="I376">
            <v>131</v>
          </cell>
          <cell r="J376">
            <v>3.8</v>
          </cell>
          <cell r="K376">
            <v>126.4</v>
          </cell>
          <cell r="L376">
            <v>4.7</v>
          </cell>
          <cell r="M376">
            <v>339.1</v>
          </cell>
          <cell r="N376">
            <v>-9.3000000000000007</v>
          </cell>
          <cell r="O376">
            <v>82.4</v>
          </cell>
          <cell r="P376">
            <v>-18.100000000000001</v>
          </cell>
          <cell r="Q376">
            <v>30.8</v>
          </cell>
          <cell r="R376">
            <v>-15.7</v>
          </cell>
          <cell r="S376">
            <v>4.83</v>
          </cell>
          <cell r="T376">
            <v>0.88</v>
          </cell>
          <cell r="U376">
            <v>0.9</v>
          </cell>
          <cell r="V376">
            <v>-0.85</v>
          </cell>
          <cell r="W376">
            <v>92.8</v>
          </cell>
          <cell r="X376">
            <v>-2.8</v>
          </cell>
          <cell r="Y376">
            <v>97.9</v>
          </cell>
          <cell r="Z376">
            <v>-2</v>
          </cell>
          <cell r="AA376">
            <v>36</v>
          </cell>
          <cell r="AB376">
            <v>-68.599999999999994</v>
          </cell>
          <cell r="AC376">
            <v>0</v>
          </cell>
          <cell r="AD376">
            <v>-100</v>
          </cell>
        </row>
        <row r="377">
          <cell r="B377" t="str">
            <v>特掲産業２</v>
          </cell>
          <cell r="C377">
            <v>95.7</v>
          </cell>
          <cell r="D377">
            <v>7.3</v>
          </cell>
          <cell r="E377">
            <v>116.9</v>
          </cell>
          <cell r="F377">
            <v>7.3</v>
          </cell>
          <cell r="G377">
            <v>138</v>
          </cell>
          <cell r="H377">
            <v>3.1</v>
          </cell>
          <cell r="I377">
            <v>91.4</v>
          </cell>
          <cell r="J377">
            <v>5.3</v>
          </cell>
          <cell r="K377">
            <v>96.9</v>
          </cell>
          <cell r="L377">
            <v>-1.5</v>
          </cell>
          <cell r="M377">
            <v>52.8</v>
          </cell>
          <cell r="N377">
            <v>860</v>
          </cell>
          <cell r="O377">
            <v>86.8</v>
          </cell>
          <cell r="P377">
            <v>-14.4</v>
          </cell>
          <cell r="Q377">
            <v>11.1</v>
          </cell>
          <cell r="R377">
            <v>11.1</v>
          </cell>
          <cell r="S377">
            <v>2.59</v>
          </cell>
          <cell r="T377">
            <v>2.36</v>
          </cell>
          <cell r="U377">
            <v>7.0000000000000007E-2</v>
          </cell>
          <cell r="V377">
            <v>-0.16</v>
          </cell>
          <cell r="W377">
            <v>88.9</v>
          </cell>
          <cell r="X377">
            <v>3.6</v>
          </cell>
          <cell r="Y377">
            <v>108.6</v>
          </cell>
          <cell r="Z377">
            <v>3.7</v>
          </cell>
          <cell r="AA377">
            <v>29</v>
          </cell>
          <cell r="AB377">
            <v>570.6</v>
          </cell>
          <cell r="AC377">
            <v>0</v>
          </cell>
          <cell r="AD377">
            <v>0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93</v>
          </cell>
          <cell r="D518">
            <v>4.7</v>
          </cell>
          <cell r="E518">
            <v>104.6</v>
          </cell>
          <cell r="F518">
            <v>3.2</v>
          </cell>
          <cell r="G518">
            <v>104.6</v>
          </cell>
          <cell r="H518">
            <v>3.6</v>
          </cell>
          <cell r="I518">
            <v>101</v>
          </cell>
          <cell r="J518">
            <v>0.9</v>
          </cell>
          <cell r="K518">
            <v>100.3</v>
          </cell>
          <cell r="L518">
            <v>0.8</v>
          </cell>
          <cell r="M518">
            <v>111.7</v>
          </cell>
          <cell r="N518">
            <v>4.2</v>
          </cell>
          <cell r="O518">
            <v>97.5</v>
          </cell>
          <cell r="P518">
            <v>0</v>
          </cell>
          <cell r="Q518" t="str">
            <v>-</v>
          </cell>
          <cell r="R518" t="str">
            <v>-</v>
          </cell>
          <cell r="S518">
            <v>1</v>
          </cell>
          <cell r="T518">
            <v>-0.1</v>
          </cell>
          <cell r="U518">
            <v>1.17</v>
          </cell>
          <cell r="V518">
            <v>-7.0000000000000007E-2</v>
          </cell>
          <cell r="W518">
            <v>86.4</v>
          </cell>
          <cell r="X518">
            <v>1.2</v>
          </cell>
          <cell r="Y518">
            <v>97.2</v>
          </cell>
          <cell r="Z518">
            <v>-0.3</v>
          </cell>
          <cell r="AA518">
            <v>104.5</v>
          </cell>
          <cell r="AB518">
            <v>-1.9</v>
          </cell>
          <cell r="AC518">
            <v>32.799999999999997</v>
          </cell>
          <cell r="AD518">
            <v>41.1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84.9</v>
          </cell>
          <cell r="D520">
            <v>2.2000000000000002</v>
          </cell>
          <cell r="E520">
            <v>95.1</v>
          </cell>
          <cell r="F520">
            <v>1.5</v>
          </cell>
          <cell r="G520">
            <v>97.5</v>
          </cell>
          <cell r="H520">
            <v>4.3</v>
          </cell>
          <cell r="I520">
            <v>101.1</v>
          </cell>
          <cell r="J520">
            <v>0</v>
          </cell>
          <cell r="K520">
            <v>101.7</v>
          </cell>
          <cell r="L520">
            <v>1.4</v>
          </cell>
          <cell r="M520">
            <v>91</v>
          </cell>
          <cell r="N520">
            <v>-21.3</v>
          </cell>
          <cell r="O520">
            <v>92.9</v>
          </cell>
          <cell r="P520">
            <v>-0.3</v>
          </cell>
          <cell r="Q520" t="str">
            <v>-</v>
          </cell>
          <cell r="R520" t="str">
            <v>-</v>
          </cell>
          <cell r="S520">
            <v>0</v>
          </cell>
          <cell r="T520">
            <v>-0.01</v>
          </cell>
          <cell r="U520">
            <v>2.2200000000000002</v>
          </cell>
          <cell r="V520">
            <v>2.04</v>
          </cell>
          <cell r="W520">
            <v>78.900000000000006</v>
          </cell>
          <cell r="X520">
            <v>-1.3</v>
          </cell>
          <cell r="Y520">
            <v>88.4</v>
          </cell>
          <cell r="Z520">
            <v>-1.9</v>
          </cell>
          <cell r="AA520">
            <v>55.2</v>
          </cell>
          <cell r="AB520">
            <v>-43.3</v>
          </cell>
          <cell r="AC520">
            <v>30.4</v>
          </cell>
          <cell r="AD520">
            <v>9.9</v>
          </cell>
        </row>
        <row r="521">
          <cell r="B521" t="str">
            <v>製造業</v>
          </cell>
          <cell r="C521">
            <v>95</v>
          </cell>
          <cell r="D521">
            <v>-2.2999999999999998</v>
          </cell>
          <cell r="E521">
            <v>110.1</v>
          </cell>
          <cell r="F521">
            <v>0.1</v>
          </cell>
          <cell r="G521">
            <v>107.7</v>
          </cell>
          <cell r="H521">
            <v>-1</v>
          </cell>
          <cell r="I521">
            <v>103.1</v>
          </cell>
          <cell r="J521">
            <v>2.6</v>
          </cell>
          <cell r="K521">
            <v>101.4</v>
          </cell>
          <cell r="L521">
            <v>1.5</v>
          </cell>
          <cell r="M521">
            <v>124.4</v>
          </cell>
          <cell r="N521">
            <v>15.1</v>
          </cell>
          <cell r="O521">
            <v>96.5</v>
          </cell>
          <cell r="P521">
            <v>3</v>
          </cell>
          <cell r="Q521" t="str">
            <v>-</v>
          </cell>
          <cell r="R521" t="str">
            <v>-</v>
          </cell>
          <cell r="S521">
            <v>1.01</v>
          </cell>
          <cell r="T521">
            <v>0.38</v>
          </cell>
          <cell r="U521">
            <v>0.73</v>
          </cell>
          <cell r="V521">
            <v>-0.33</v>
          </cell>
          <cell r="W521">
            <v>88.3</v>
          </cell>
          <cell r="X521">
            <v>-5.6</v>
          </cell>
          <cell r="Y521">
            <v>102.3</v>
          </cell>
          <cell r="Z521">
            <v>-3.3</v>
          </cell>
          <cell r="AA521">
            <v>136.1</v>
          </cell>
          <cell r="AB521">
            <v>10.3</v>
          </cell>
          <cell r="AC521">
            <v>20.2</v>
          </cell>
          <cell r="AD521">
            <v>-40.1</v>
          </cell>
        </row>
        <row r="522">
          <cell r="B522" t="str">
            <v>電気・ガス・熱供給・水道業</v>
          </cell>
          <cell r="C522">
            <v>95.3</v>
          </cell>
          <cell r="D522">
            <v>5.4</v>
          </cell>
          <cell r="E522">
            <v>120.7</v>
          </cell>
          <cell r="F522">
            <v>5.4</v>
          </cell>
          <cell r="G522">
            <v>111.6</v>
          </cell>
          <cell r="H522">
            <v>-1.8</v>
          </cell>
          <cell r="I522">
            <v>105</v>
          </cell>
          <cell r="J522">
            <v>10.3</v>
          </cell>
          <cell r="K522">
            <v>101.4</v>
          </cell>
          <cell r="L522">
            <v>5.2</v>
          </cell>
          <cell r="M522">
            <v>151.4</v>
          </cell>
          <cell r="N522">
            <v>89.7</v>
          </cell>
          <cell r="O522">
            <v>149.4</v>
          </cell>
          <cell r="P522">
            <v>-26.1</v>
          </cell>
          <cell r="Q522" t="str">
            <v>-</v>
          </cell>
          <cell r="R522" t="str">
            <v>-</v>
          </cell>
          <cell r="S522">
            <v>3.17</v>
          </cell>
          <cell r="T522">
            <v>3.17</v>
          </cell>
          <cell r="U522">
            <v>1.95</v>
          </cell>
          <cell r="V522">
            <v>1.39</v>
          </cell>
          <cell r="W522">
            <v>88.6</v>
          </cell>
          <cell r="X522">
            <v>2</v>
          </cell>
          <cell r="Y522">
            <v>112.2</v>
          </cell>
          <cell r="Z522">
            <v>1.9</v>
          </cell>
          <cell r="AA522">
            <v>232.5</v>
          </cell>
          <cell r="AB522">
            <v>86.7</v>
          </cell>
          <cell r="AC522">
            <v>0.1</v>
          </cell>
          <cell r="AD522">
            <v>-75.7</v>
          </cell>
        </row>
        <row r="523">
          <cell r="B523" t="str">
            <v>情報通信業</v>
          </cell>
          <cell r="C523">
            <v>115.1</v>
          </cell>
          <cell r="D523">
            <v>-0.8</v>
          </cell>
          <cell r="E523">
            <v>135.5</v>
          </cell>
          <cell r="F523">
            <v>-1.9</v>
          </cell>
          <cell r="G523">
            <v>131.69999999999999</v>
          </cell>
          <cell r="H523">
            <v>-1.7</v>
          </cell>
          <cell r="I523">
            <v>104.4</v>
          </cell>
          <cell r="J523">
            <v>6.7</v>
          </cell>
          <cell r="K523">
            <v>105.1</v>
          </cell>
          <cell r="L523">
            <v>5.7</v>
          </cell>
          <cell r="M523">
            <v>97</v>
          </cell>
          <cell r="N523">
            <v>20.8</v>
          </cell>
          <cell r="O523">
            <v>104.7</v>
          </cell>
          <cell r="P523">
            <v>-4.4000000000000004</v>
          </cell>
          <cell r="Q523" t="str">
            <v>-</v>
          </cell>
          <cell r="R523" t="str">
            <v>-</v>
          </cell>
          <cell r="S523">
            <v>1.61</v>
          </cell>
          <cell r="T523">
            <v>0.48</v>
          </cell>
          <cell r="U523">
            <v>0.73</v>
          </cell>
          <cell r="V523">
            <v>7.0000000000000007E-2</v>
          </cell>
          <cell r="W523">
            <v>107</v>
          </cell>
          <cell r="X523">
            <v>-4</v>
          </cell>
          <cell r="Y523">
            <v>125.9</v>
          </cell>
          <cell r="Z523">
            <v>-5.2</v>
          </cell>
          <cell r="AA523">
            <v>187</v>
          </cell>
          <cell r="AB523">
            <v>-3.2</v>
          </cell>
          <cell r="AC523">
            <v>24.3</v>
          </cell>
          <cell r="AD523">
            <v>36.299999999999997</v>
          </cell>
        </row>
        <row r="524">
          <cell r="B524" t="str">
            <v>運輸業，郵便業</v>
          </cell>
          <cell r="C524">
            <v>81.8</v>
          </cell>
          <cell r="D524">
            <v>2.9</v>
          </cell>
          <cell r="E524">
            <v>92.8</v>
          </cell>
          <cell r="F524">
            <v>3</v>
          </cell>
          <cell r="G524">
            <v>93.8</v>
          </cell>
          <cell r="H524">
            <v>2.1</v>
          </cell>
          <cell r="I524">
            <v>100.4</v>
          </cell>
          <cell r="J524">
            <v>6.8</v>
          </cell>
          <cell r="K524">
            <v>104.4</v>
          </cell>
          <cell r="L524">
            <v>5.8</v>
          </cell>
          <cell r="M524">
            <v>84.9</v>
          </cell>
          <cell r="N524">
            <v>11.9</v>
          </cell>
          <cell r="O524">
            <v>109.8</v>
          </cell>
          <cell r="P524">
            <v>-3.1</v>
          </cell>
          <cell r="Q524" t="str">
            <v>-</v>
          </cell>
          <cell r="R524" t="str">
            <v>-</v>
          </cell>
          <cell r="S524">
            <v>0.42</v>
          </cell>
          <cell r="T524">
            <v>-0.19</v>
          </cell>
          <cell r="U524">
            <v>0.1</v>
          </cell>
          <cell r="V524">
            <v>-1.37</v>
          </cell>
          <cell r="W524">
            <v>76</v>
          </cell>
          <cell r="X524">
            <v>-0.5</v>
          </cell>
          <cell r="Y524">
            <v>86.2</v>
          </cell>
          <cell r="Z524">
            <v>-0.5</v>
          </cell>
          <cell r="AA524">
            <v>88.3</v>
          </cell>
          <cell r="AB524">
            <v>7.1</v>
          </cell>
          <cell r="AC524">
            <v>0.4</v>
          </cell>
          <cell r="AD524">
            <v>-63</v>
          </cell>
        </row>
        <row r="525">
          <cell r="B525" t="str">
            <v>卸売業，小売業</v>
          </cell>
          <cell r="C525">
            <v>96.7</v>
          </cell>
          <cell r="D525">
            <v>2.5</v>
          </cell>
          <cell r="E525">
            <v>106</v>
          </cell>
          <cell r="F525">
            <v>4</v>
          </cell>
          <cell r="G525">
            <v>104.9</v>
          </cell>
          <cell r="H525">
            <v>2.5</v>
          </cell>
          <cell r="I525">
            <v>97.9</v>
          </cell>
          <cell r="J525">
            <v>1.8</v>
          </cell>
          <cell r="K525">
            <v>97</v>
          </cell>
          <cell r="L525">
            <v>0.6</v>
          </cell>
          <cell r="M525">
            <v>111.8</v>
          </cell>
          <cell r="N525">
            <v>18.3</v>
          </cell>
          <cell r="O525">
            <v>88.7</v>
          </cell>
          <cell r="P525">
            <v>-4.3</v>
          </cell>
          <cell r="Q525" t="str">
            <v>-</v>
          </cell>
          <cell r="R525" t="str">
            <v>-</v>
          </cell>
          <cell r="S525">
            <v>1.21</v>
          </cell>
          <cell r="T525">
            <v>-0.21</v>
          </cell>
          <cell r="U525">
            <v>1.98</v>
          </cell>
          <cell r="V525">
            <v>0.34</v>
          </cell>
          <cell r="W525">
            <v>89.9</v>
          </cell>
          <cell r="X525">
            <v>-0.9</v>
          </cell>
          <cell r="Y525">
            <v>98.5</v>
          </cell>
          <cell r="Z525">
            <v>0.5</v>
          </cell>
          <cell r="AA525">
            <v>126</v>
          </cell>
          <cell r="AB525">
            <v>32.700000000000003</v>
          </cell>
          <cell r="AC525">
            <v>30.8</v>
          </cell>
          <cell r="AD525">
            <v>-24.2</v>
          </cell>
        </row>
        <row r="526">
          <cell r="B526" t="str">
            <v>金融業，保険業</v>
          </cell>
          <cell r="C526">
            <v>89.5</v>
          </cell>
          <cell r="D526">
            <v>1</v>
          </cell>
          <cell r="E526">
            <v>111.7</v>
          </cell>
          <cell r="F526">
            <v>1</v>
          </cell>
          <cell r="G526">
            <v>113.1</v>
          </cell>
          <cell r="H526">
            <v>2.6</v>
          </cell>
          <cell r="I526">
            <v>96</v>
          </cell>
          <cell r="J526">
            <v>-2.6</v>
          </cell>
          <cell r="K526">
            <v>94.7</v>
          </cell>
          <cell r="L526">
            <v>-3.2</v>
          </cell>
          <cell r="M526">
            <v>130.9</v>
          </cell>
          <cell r="N526">
            <v>10.7</v>
          </cell>
          <cell r="O526">
            <v>90.2</v>
          </cell>
          <cell r="P526">
            <v>0.3</v>
          </cell>
          <cell r="Q526" t="str">
            <v>-</v>
          </cell>
          <cell r="R526" t="str">
            <v>-</v>
          </cell>
          <cell r="S526">
            <v>0.8</v>
          </cell>
          <cell r="T526">
            <v>0.05</v>
          </cell>
          <cell r="U526">
            <v>2.5099999999999998</v>
          </cell>
          <cell r="V526">
            <v>2.4700000000000002</v>
          </cell>
          <cell r="W526">
            <v>83.2</v>
          </cell>
          <cell r="X526">
            <v>-2.2999999999999998</v>
          </cell>
          <cell r="Y526">
            <v>103.8</v>
          </cell>
          <cell r="Z526">
            <v>-2.4</v>
          </cell>
          <cell r="AA526">
            <v>79.599999999999994</v>
          </cell>
          <cell r="AB526">
            <v>-33.799999999999997</v>
          </cell>
          <cell r="AC526">
            <v>0.5</v>
          </cell>
          <cell r="AD526">
            <v>20.7</v>
          </cell>
        </row>
        <row r="527">
          <cell r="B527" t="str">
            <v>不動産業，物品賃貸業</v>
          </cell>
          <cell r="C527">
            <v>92.5</v>
          </cell>
          <cell r="D527">
            <v>2.8</v>
          </cell>
          <cell r="E527">
            <v>100</v>
          </cell>
          <cell r="F527">
            <v>-6.9</v>
          </cell>
          <cell r="G527">
            <v>104.6</v>
          </cell>
          <cell r="H527">
            <v>-2.8</v>
          </cell>
          <cell r="I527">
            <v>101.3</v>
          </cell>
          <cell r="J527">
            <v>-1</v>
          </cell>
          <cell r="K527">
            <v>105.2</v>
          </cell>
          <cell r="L527">
            <v>4.5</v>
          </cell>
          <cell r="M527">
            <v>33.299999999999997</v>
          </cell>
          <cell r="N527">
            <v>-74.400000000000006</v>
          </cell>
          <cell r="O527">
            <v>81.8</v>
          </cell>
          <cell r="P527">
            <v>4.5</v>
          </cell>
          <cell r="Q527" t="str">
            <v>-</v>
          </cell>
          <cell r="R527" t="str">
            <v>-</v>
          </cell>
          <cell r="S527">
            <v>0</v>
          </cell>
          <cell r="T527">
            <v>-0.39</v>
          </cell>
          <cell r="U527">
            <v>0</v>
          </cell>
          <cell r="V527">
            <v>0</v>
          </cell>
          <cell r="W527">
            <v>86</v>
          </cell>
          <cell r="X527">
            <v>-0.6</v>
          </cell>
          <cell r="Y527">
            <v>92.9</v>
          </cell>
          <cell r="Z527">
            <v>-10.1</v>
          </cell>
          <cell r="AA527">
            <v>24.3</v>
          </cell>
          <cell r="AB527">
            <v>-76.5</v>
          </cell>
          <cell r="AC527">
            <v>53.9</v>
          </cell>
          <cell r="AD527">
            <v>0</v>
          </cell>
        </row>
        <row r="528">
          <cell r="B528" t="str">
            <v>学術研究，専門・技術サービス業</v>
          </cell>
          <cell r="C528">
            <v>85.2</v>
          </cell>
          <cell r="D528">
            <v>-3.9</v>
          </cell>
          <cell r="E528">
            <v>101.8</v>
          </cell>
          <cell r="F528">
            <v>1.6</v>
          </cell>
          <cell r="G528">
            <v>101.7</v>
          </cell>
          <cell r="H528">
            <v>0.5</v>
          </cell>
          <cell r="I528">
            <v>95.5</v>
          </cell>
          <cell r="J528">
            <v>-0.1</v>
          </cell>
          <cell r="K528">
            <v>95.7</v>
          </cell>
          <cell r="L528">
            <v>-1.2</v>
          </cell>
          <cell r="M528">
            <v>91.7</v>
          </cell>
          <cell r="N528">
            <v>20.7</v>
          </cell>
          <cell r="O528">
            <v>113</v>
          </cell>
          <cell r="P528">
            <v>13.2</v>
          </cell>
          <cell r="Q528" t="str">
            <v>-</v>
          </cell>
          <cell r="R528" t="str">
            <v>-</v>
          </cell>
          <cell r="S528">
            <v>0.08</v>
          </cell>
          <cell r="T528">
            <v>-2.11</v>
          </cell>
          <cell r="U528">
            <v>1.1100000000000001</v>
          </cell>
          <cell r="V528">
            <v>-0.37</v>
          </cell>
          <cell r="W528">
            <v>79.2</v>
          </cell>
          <cell r="X528">
            <v>-7.2</v>
          </cell>
          <cell r="Y528">
            <v>94.6</v>
          </cell>
          <cell r="Z528">
            <v>-1.8</v>
          </cell>
          <cell r="AA528">
            <v>102.7</v>
          </cell>
          <cell r="AB528">
            <v>32.5</v>
          </cell>
          <cell r="AC528">
            <v>20.6</v>
          </cell>
          <cell r="AD528">
            <v>-47.2</v>
          </cell>
        </row>
        <row r="529">
          <cell r="B529" t="str">
            <v>宿泊業，飲食サービス業</v>
          </cell>
          <cell r="C529">
            <v>98.1</v>
          </cell>
          <cell r="D529">
            <v>-2.6</v>
          </cell>
          <cell r="E529">
            <v>103.1</v>
          </cell>
          <cell r="F529">
            <v>-3.6</v>
          </cell>
          <cell r="G529">
            <v>98.8</v>
          </cell>
          <cell r="H529">
            <v>-9.1999999999999993</v>
          </cell>
          <cell r="I529">
            <v>107.3</v>
          </cell>
          <cell r="J529">
            <v>-7.5</v>
          </cell>
          <cell r="K529">
            <v>106.4</v>
          </cell>
          <cell r="L529">
            <v>-11.8</v>
          </cell>
          <cell r="M529">
            <v>121.3</v>
          </cell>
          <cell r="N529">
            <v>147</v>
          </cell>
          <cell r="O529">
            <v>81.599999999999994</v>
          </cell>
          <cell r="P529">
            <v>-16.8</v>
          </cell>
          <cell r="Q529" t="str">
            <v>-</v>
          </cell>
          <cell r="R529" t="str">
            <v>-</v>
          </cell>
          <cell r="S529">
            <v>0.78</v>
          </cell>
          <cell r="T529">
            <v>0.16</v>
          </cell>
          <cell r="U529">
            <v>1.38</v>
          </cell>
          <cell r="V529">
            <v>-5.55</v>
          </cell>
          <cell r="W529">
            <v>91.2</v>
          </cell>
          <cell r="X529">
            <v>-5.8</v>
          </cell>
          <cell r="Y529">
            <v>95.8</v>
          </cell>
          <cell r="Z529">
            <v>-6.8</v>
          </cell>
          <cell r="AA529">
            <v>164</v>
          </cell>
          <cell r="AB529">
            <v>103.2</v>
          </cell>
          <cell r="AC529">
            <v>12.2</v>
          </cell>
          <cell r="AD529">
            <v>0</v>
          </cell>
        </row>
        <row r="530">
          <cell r="B530" t="str">
            <v>生活関連サービス業，娯楽業</v>
          </cell>
          <cell r="C530">
            <v>91.7</v>
          </cell>
          <cell r="D530">
            <v>11.4</v>
          </cell>
          <cell r="E530">
            <v>99.1</v>
          </cell>
          <cell r="F530">
            <v>11.9</v>
          </cell>
          <cell r="G530">
            <v>103.7</v>
          </cell>
          <cell r="H530">
            <v>14.3</v>
          </cell>
          <cell r="I530">
            <v>98.5</v>
          </cell>
          <cell r="J530">
            <v>0.7</v>
          </cell>
          <cell r="K530">
            <v>101.6</v>
          </cell>
          <cell r="L530">
            <v>3.7</v>
          </cell>
          <cell r="M530">
            <v>68.400000000000006</v>
          </cell>
          <cell r="N530">
            <v>-28.9</v>
          </cell>
          <cell r="O530">
            <v>126.5</v>
          </cell>
          <cell r="P530">
            <v>12.3</v>
          </cell>
          <cell r="Q530" t="str">
            <v>-</v>
          </cell>
          <cell r="R530" t="str">
            <v>-</v>
          </cell>
          <cell r="S530">
            <v>1.36</v>
          </cell>
          <cell r="T530">
            <v>-3.49</v>
          </cell>
          <cell r="U530">
            <v>0.06</v>
          </cell>
          <cell r="V530">
            <v>-4.58</v>
          </cell>
          <cell r="W530">
            <v>85.2</v>
          </cell>
          <cell r="X530">
            <v>7.7</v>
          </cell>
          <cell r="Y530">
            <v>92.1</v>
          </cell>
          <cell r="Z530">
            <v>8.1</v>
          </cell>
          <cell r="AA530">
            <v>41.6</v>
          </cell>
          <cell r="AB530">
            <v>-32.200000000000003</v>
          </cell>
          <cell r="AC530">
            <v>0</v>
          </cell>
          <cell r="AD530">
            <v>-100</v>
          </cell>
        </row>
        <row r="531">
          <cell r="B531" t="str">
            <v>教育，学習支援業</v>
          </cell>
          <cell r="C531">
            <v>115.1</v>
          </cell>
          <cell r="D531">
            <v>45.9</v>
          </cell>
          <cell r="E531">
            <v>110.4</v>
          </cell>
          <cell r="F531">
            <v>14.6</v>
          </cell>
          <cell r="G531">
            <v>111.9</v>
          </cell>
          <cell r="H531">
            <v>17.3</v>
          </cell>
          <cell r="I531">
            <v>107.4</v>
          </cell>
          <cell r="J531">
            <v>-6</v>
          </cell>
          <cell r="K531">
            <v>98.2</v>
          </cell>
          <cell r="L531">
            <v>-3.9</v>
          </cell>
          <cell r="M531">
            <v>262.5</v>
          </cell>
          <cell r="N531">
            <v>-16.899999999999999</v>
          </cell>
          <cell r="O531">
            <v>113.2</v>
          </cell>
          <cell r="P531">
            <v>6.6</v>
          </cell>
          <cell r="Q531" t="str">
            <v>-</v>
          </cell>
          <cell r="R531" t="str">
            <v>-</v>
          </cell>
          <cell r="S531">
            <v>0.12</v>
          </cell>
          <cell r="T531">
            <v>-0.5</v>
          </cell>
          <cell r="U531">
            <v>0.31</v>
          </cell>
          <cell r="V531">
            <v>-0.46</v>
          </cell>
          <cell r="W531">
            <v>107</v>
          </cell>
          <cell r="X531">
            <v>41</v>
          </cell>
          <cell r="Y531">
            <v>102.6</v>
          </cell>
          <cell r="Z531">
            <v>10.8</v>
          </cell>
          <cell r="AA531">
            <v>31.7</v>
          </cell>
          <cell r="AB531">
            <v>-77.8</v>
          </cell>
          <cell r="AC531">
            <v>112.4</v>
          </cell>
          <cell r="AD531">
            <v>2173.5</v>
          </cell>
        </row>
        <row r="532">
          <cell r="B532" t="str">
            <v>医療，福祉</v>
          </cell>
          <cell r="C532">
            <v>82.7</v>
          </cell>
          <cell r="D532">
            <v>-4.8</v>
          </cell>
          <cell r="E532">
            <v>100.3</v>
          </cell>
          <cell r="F532">
            <v>-0.6</v>
          </cell>
          <cell r="G532">
            <v>99.5</v>
          </cell>
          <cell r="H532">
            <v>-0.1</v>
          </cell>
          <cell r="I532">
            <v>100.3</v>
          </cell>
          <cell r="J532">
            <v>1.6</v>
          </cell>
          <cell r="K532">
            <v>100.5</v>
          </cell>
          <cell r="L532">
            <v>1.2</v>
          </cell>
          <cell r="M532">
            <v>92.2</v>
          </cell>
          <cell r="N532">
            <v>14.7</v>
          </cell>
          <cell r="O532">
            <v>97.2</v>
          </cell>
          <cell r="P532">
            <v>1.7</v>
          </cell>
          <cell r="Q532" t="str">
            <v>-</v>
          </cell>
          <cell r="R532" t="str">
            <v>-</v>
          </cell>
          <cell r="S532">
            <v>1.22</v>
          </cell>
          <cell r="T532">
            <v>0.03</v>
          </cell>
          <cell r="U532">
            <v>0.99</v>
          </cell>
          <cell r="V532">
            <v>0.01</v>
          </cell>
          <cell r="W532">
            <v>76.900000000000006</v>
          </cell>
          <cell r="X532">
            <v>-8</v>
          </cell>
          <cell r="Y532">
            <v>93.2</v>
          </cell>
          <cell r="Z532">
            <v>-3.9</v>
          </cell>
          <cell r="AA532">
            <v>122.5</v>
          </cell>
          <cell r="AB532">
            <v>-10.1</v>
          </cell>
          <cell r="AC532">
            <v>0.3</v>
          </cell>
          <cell r="AD532">
            <v>-98.5</v>
          </cell>
        </row>
        <row r="533">
          <cell r="B533" t="str">
            <v>複合サービス事業</v>
          </cell>
          <cell r="C533">
            <v>81.7</v>
          </cell>
          <cell r="D533">
            <v>0.1</v>
          </cell>
          <cell r="E533">
            <v>99.1</v>
          </cell>
          <cell r="F533">
            <v>0.4</v>
          </cell>
          <cell r="G533">
            <v>101.7</v>
          </cell>
          <cell r="H533">
            <v>0.7</v>
          </cell>
          <cell r="I533">
            <v>98.6</v>
          </cell>
          <cell r="J533">
            <v>1.2</v>
          </cell>
          <cell r="K533">
            <v>101.1</v>
          </cell>
          <cell r="L533">
            <v>2.4</v>
          </cell>
          <cell r="M533">
            <v>54</v>
          </cell>
          <cell r="N533">
            <v>-25.4</v>
          </cell>
          <cell r="O533">
            <v>101.5</v>
          </cell>
          <cell r="P533">
            <v>10.4</v>
          </cell>
          <cell r="Q533" t="str">
            <v>-</v>
          </cell>
          <cell r="R533" t="str">
            <v>-</v>
          </cell>
          <cell r="S533">
            <v>1.71</v>
          </cell>
          <cell r="T533">
            <v>-0.37</v>
          </cell>
          <cell r="U533">
            <v>0.54</v>
          </cell>
          <cell r="V533">
            <v>-0.11</v>
          </cell>
          <cell r="W533">
            <v>75.900000000000006</v>
          </cell>
          <cell r="X533">
            <v>-3.3</v>
          </cell>
          <cell r="Y533">
            <v>92.1</v>
          </cell>
          <cell r="Z533">
            <v>-3</v>
          </cell>
          <cell r="AA533">
            <v>55.7</v>
          </cell>
          <cell r="AB533">
            <v>-7</v>
          </cell>
          <cell r="AC533">
            <v>0.2</v>
          </cell>
          <cell r="AD533">
            <v>-88.8</v>
          </cell>
        </row>
        <row r="534">
          <cell r="B534" t="str">
            <v>サービス業（他に分類されないもの）</v>
          </cell>
          <cell r="C534">
            <v>92.8</v>
          </cell>
          <cell r="D534">
            <v>11.8</v>
          </cell>
          <cell r="E534">
            <v>99</v>
          </cell>
          <cell r="F534">
            <v>10.6</v>
          </cell>
          <cell r="G534">
            <v>101.5</v>
          </cell>
          <cell r="H534">
            <v>11.8</v>
          </cell>
          <cell r="I534">
            <v>100.1</v>
          </cell>
          <cell r="J534">
            <v>1</v>
          </cell>
          <cell r="K534">
            <v>100.9</v>
          </cell>
          <cell r="L534">
            <v>0.9</v>
          </cell>
          <cell r="M534">
            <v>87.9</v>
          </cell>
          <cell r="N534">
            <v>2</v>
          </cell>
          <cell r="O534">
            <v>91.6</v>
          </cell>
          <cell r="P534">
            <v>-8.1999999999999993</v>
          </cell>
          <cell r="Q534" t="str">
            <v>-</v>
          </cell>
          <cell r="R534" t="str">
            <v>-</v>
          </cell>
          <cell r="S534">
            <v>2.39</v>
          </cell>
          <cell r="T534">
            <v>0.28000000000000003</v>
          </cell>
          <cell r="U534">
            <v>2.11</v>
          </cell>
          <cell r="V534">
            <v>0.67</v>
          </cell>
          <cell r="W534">
            <v>86.2</v>
          </cell>
          <cell r="X534">
            <v>8</v>
          </cell>
          <cell r="Y534">
            <v>92</v>
          </cell>
          <cell r="Z534">
            <v>6.9</v>
          </cell>
          <cell r="AA534">
            <v>72.7</v>
          </cell>
          <cell r="AB534">
            <v>-5.7</v>
          </cell>
          <cell r="AC534">
            <v>53</v>
          </cell>
          <cell r="AD534">
            <v>30.1</v>
          </cell>
        </row>
        <row r="535">
          <cell r="B535" t="str">
            <v>食料品・たばこ</v>
          </cell>
          <cell r="C535">
            <v>83.4</v>
          </cell>
          <cell r="D535">
            <v>-10.8</v>
          </cell>
          <cell r="E535">
            <v>100.9</v>
          </cell>
          <cell r="F535">
            <v>-9.4</v>
          </cell>
          <cell r="G535">
            <v>98.9</v>
          </cell>
          <cell r="H535">
            <v>-11.1</v>
          </cell>
          <cell r="I535">
            <v>100.8</v>
          </cell>
          <cell r="J535">
            <v>2.4</v>
          </cell>
          <cell r="K535">
            <v>100.4</v>
          </cell>
          <cell r="L535">
            <v>1.5</v>
          </cell>
          <cell r="M535">
            <v>105.4</v>
          </cell>
          <cell r="N535">
            <v>15.2</v>
          </cell>
          <cell r="O535">
            <v>97.8</v>
          </cell>
          <cell r="P535">
            <v>-1.9</v>
          </cell>
          <cell r="Q535" t="str">
            <v>-</v>
          </cell>
          <cell r="R535" t="str">
            <v>-</v>
          </cell>
          <cell r="S535">
            <v>2.0299999999999998</v>
          </cell>
          <cell r="T535">
            <v>1.32</v>
          </cell>
          <cell r="U535">
            <v>0.82</v>
          </cell>
          <cell r="V535">
            <v>0.11</v>
          </cell>
          <cell r="W535">
            <v>77.5</v>
          </cell>
          <cell r="X535">
            <v>-13.8</v>
          </cell>
          <cell r="Y535">
            <v>93.8</v>
          </cell>
          <cell r="Z535">
            <v>-12.4</v>
          </cell>
          <cell r="AA535">
            <v>125.2</v>
          </cell>
          <cell r="AB535">
            <v>11.6</v>
          </cell>
          <cell r="AC535">
            <v>1.5</v>
          </cell>
          <cell r="AD535">
            <v>-81.900000000000006</v>
          </cell>
        </row>
        <row r="536">
          <cell r="B536" t="str">
            <v>繊維工業</v>
          </cell>
          <cell r="C536">
            <v>120.9</v>
          </cell>
          <cell r="D536">
            <v>6.1</v>
          </cell>
          <cell r="E536">
            <v>133.6</v>
          </cell>
          <cell r="F536">
            <v>4.3</v>
          </cell>
          <cell r="G536">
            <v>122.7</v>
          </cell>
          <cell r="H536">
            <v>0.3</v>
          </cell>
          <cell r="I536">
            <v>96.3</v>
          </cell>
          <cell r="J536">
            <v>11.3</v>
          </cell>
          <cell r="K536">
            <v>92.3</v>
          </cell>
          <cell r="L536">
            <v>9.9</v>
          </cell>
          <cell r="M536">
            <v>174.1</v>
          </cell>
          <cell r="N536">
            <v>29.8</v>
          </cell>
          <cell r="O536">
            <v>96.7</v>
          </cell>
          <cell r="P536">
            <v>12.7</v>
          </cell>
          <cell r="Q536" t="str">
            <v>-</v>
          </cell>
          <cell r="R536" t="str">
            <v>-</v>
          </cell>
          <cell r="S536">
            <v>0.11</v>
          </cell>
          <cell r="T536">
            <v>0.11</v>
          </cell>
          <cell r="U536">
            <v>0.72</v>
          </cell>
          <cell r="V536">
            <v>0.44</v>
          </cell>
          <cell r="W536">
            <v>112.4</v>
          </cell>
          <cell r="X536">
            <v>2.6</v>
          </cell>
          <cell r="Y536">
            <v>124.2</v>
          </cell>
          <cell r="Z536">
            <v>0.8</v>
          </cell>
          <cell r="AA536">
            <v>348.7</v>
          </cell>
          <cell r="AB536">
            <v>43.8</v>
          </cell>
          <cell r="AC536">
            <v>15.6</v>
          </cell>
          <cell r="AD536">
            <v>591.29999999999995</v>
          </cell>
        </row>
        <row r="537">
          <cell r="B537" t="str">
            <v>木材・木製品</v>
          </cell>
          <cell r="C537">
            <v>109</v>
          </cell>
          <cell r="D537">
            <v>12.5</v>
          </cell>
          <cell r="E537">
            <v>119.7</v>
          </cell>
          <cell r="F537">
            <v>9.9</v>
          </cell>
          <cell r="G537">
            <v>124.4</v>
          </cell>
          <cell r="H537">
            <v>10.199999999999999</v>
          </cell>
          <cell r="I537">
            <v>99.5</v>
          </cell>
          <cell r="J537">
            <v>2.2000000000000002</v>
          </cell>
          <cell r="K537">
            <v>100.8</v>
          </cell>
          <cell r="L537">
            <v>1.1000000000000001</v>
          </cell>
          <cell r="M537">
            <v>87.1</v>
          </cell>
          <cell r="N537">
            <v>18.5</v>
          </cell>
          <cell r="O537">
            <v>84.4</v>
          </cell>
          <cell r="P537">
            <v>-10.9</v>
          </cell>
          <cell r="Q537" t="str">
            <v>-</v>
          </cell>
          <cell r="R537" t="str">
            <v>-</v>
          </cell>
          <cell r="S537">
            <v>2.76</v>
          </cell>
          <cell r="T537">
            <v>1.48</v>
          </cell>
          <cell r="U537">
            <v>1.18</v>
          </cell>
          <cell r="V537">
            <v>-1.35</v>
          </cell>
          <cell r="W537">
            <v>101.3</v>
          </cell>
          <cell r="X537">
            <v>8.6999999999999993</v>
          </cell>
          <cell r="Y537">
            <v>111.2</v>
          </cell>
          <cell r="Z537">
            <v>6.2</v>
          </cell>
          <cell r="AA537">
            <v>76.099999999999994</v>
          </cell>
          <cell r="AB537">
            <v>6</v>
          </cell>
          <cell r="AC537">
            <v>34.700000000000003</v>
          </cell>
          <cell r="AD537">
            <v>78.5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70.3</v>
          </cell>
          <cell r="D539">
            <v>-35.700000000000003</v>
          </cell>
          <cell r="E539">
            <v>93.1</v>
          </cell>
          <cell r="F539">
            <v>5</v>
          </cell>
          <cell r="G539">
            <v>97.9</v>
          </cell>
          <cell r="H539">
            <v>10.4</v>
          </cell>
          <cell r="I539">
            <v>121.3</v>
          </cell>
          <cell r="J539">
            <v>5.6</v>
          </cell>
          <cell r="K539">
            <v>126.8</v>
          </cell>
          <cell r="L539">
            <v>8.6999999999999993</v>
          </cell>
          <cell r="M539">
            <v>75.8</v>
          </cell>
          <cell r="N539">
            <v>-24.7</v>
          </cell>
          <cell r="O539">
            <v>114.7</v>
          </cell>
          <cell r="P539">
            <v>-0.5</v>
          </cell>
          <cell r="Q539" t="str">
            <v>-</v>
          </cell>
          <cell r="R539" t="str">
            <v>-</v>
          </cell>
          <cell r="S539">
            <v>0</v>
          </cell>
          <cell r="T539">
            <v>0</v>
          </cell>
          <cell r="U539">
            <v>1.85</v>
          </cell>
          <cell r="V539">
            <v>1.6</v>
          </cell>
          <cell r="W539">
            <v>65.3</v>
          </cell>
          <cell r="X539">
            <v>-37.9</v>
          </cell>
          <cell r="Y539">
            <v>86.5</v>
          </cell>
          <cell r="Z539">
            <v>1.4</v>
          </cell>
          <cell r="AA539">
            <v>61.9</v>
          </cell>
          <cell r="AB539">
            <v>-30.2</v>
          </cell>
          <cell r="AC539">
            <v>0</v>
          </cell>
          <cell r="AD539">
            <v>-100</v>
          </cell>
        </row>
        <row r="540">
          <cell r="B540" t="str">
            <v>印刷・同関連業</v>
          </cell>
          <cell r="C540">
            <v>115.8</v>
          </cell>
          <cell r="D540">
            <v>-21.4</v>
          </cell>
          <cell r="E540">
            <v>118.5</v>
          </cell>
          <cell r="F540">
            <v>-19.3</v>
          </cell>
          <cell r="G540">
            <v>113.5</v>
          </cell>
          <cell r="H540">
            <v>-18.5</v>
          </cell>
          <cell r="I540">
            <v>103.9</v>
          </cell>
          <cell r="J540">
            <v>14.3</v>
          </cell>
          <cell r="K540">
            <v>103.8</v>
          </cell>
          <cell r="L540">
            <v>15</v>
          </cell>
          <cell r="M540">
            <v>105.5</v>
          </cell>
          <cell r="N540">
            <v>1.3</v>
          </cell>
          <cell r="O540">
            <v>93.3</v>
          </cell>
          <cell r="P540">
            <v>-0.5</v>
          </cell>
          <cell r="Q540" t="str">
            <v>-</v>
          </cell>
          <cell r="R540" t="str">
            <v>-</v>
          </cell>
          <cell r="S540">
            <v>0</v>
          </cell>
          <cell r="T540">
            <v>0</v>
          </cell>
          <cell r="U540">
            <v>0.81</v>
          </cell>
          <cell r="V540">
            <v>0.81</v>
          </cell>
          <cell r="W540">
            <v>107.6</v>
          </cell>
          <cell r="X540">
            <v>-24.1</v>
          </cell>
          <cell r="Y540">
            <v>110.1</v>
          </cell>
          <cell r="Z540">
            <v>-22</v>
          </cell>
          <cell r="AA540">
            <v>220.6</v>
          </cell>
          <cell r="AB540">
            <v>-26.3</v>
          </cell>
          <cell r="AC540">
            <v>28.8</v>
          </cell>
          <cell r="AD540">
            <v>-43.8</v>
          </cell>
        </row>
        <row r="541">
          <cell r="B541" t="str">
            <v>化学、石油・石炭</v>
          </cell>
          <cell r="C541">
            <v>88.8</v>
          </cell>
          <cell r="D541">
            <v>5.3</v>
          </cell>
          <cell r="E541">
            <v>116.6</v>
          </cell>
          <cell r="F541">
            <v>5.6</v>
          </cell>
          <cell r="G541">
            <v>120.6</v>
          </cell>
          <cell r="H541">
            <v>11.3</v>
          </cell>
          <cell r="I541">
            <v>100.6</v>
          </cell>
          <cell r="J541">
            <v>1.8</v>
          </cell>
          <cell r="K541">
            <v>99.8</v>
          </cell>
          <cell r="L541">
            <v>3.2</v>
          </cell>
          <cell r="M541">
            <v>107.5</v>
          </cell>
          <cell r="N541">
            <v>-9.1</v>
          </cell>
          <cell r="O541">
            <v>105.4</v>
          </cell>
          <cell r="P541">
            <v>5.0999999999999996</v>
          </cell>
          <cell r="Q541" t="str">
            <v>-</v>
          </cell>
          <cell r="R541" t="str">
            <v>-</v>
          </cell>
          <cell r="S541">
            <v>0.37</v>
          </cell>
          <cell r="T541">
            <v>0.1</v>
          </cell>
          <cell r="U541">
            <v>1.26</v>
          </cell>
          <cell r="V541">
            <v>-1.87</v>
          </cell>
          <cell r="W541">
            <v>82.5</v>
          </cell>
          <cell r="X541">
            <v>1.7</v>
          </cell>
          <cell r="Y541">
            <v>108.4</v>
          </cell>
          <cell r="Z541">
            <v>2.1</v>
          </cell>
          <cell r="AA541">
            <v>92</v>
          </cell>
          <cell r="AB541">
            <v>-24.9</v>
          </cell>
          <cell r="AC541">
            <v>0</v>
          </cell>
          <cell r="AD541">
            <v>-100</v>
          </cell>
        </row>
        <row r="542">
          <cell r="B542" t="str">
            <v>プラスチック製品</v>
          </cell>
          <cell r="C542">
            <v>110.3</v>
          </cell>
          <cell r="D542">
            <v>-5.8</v>
          </cell>
          <cell r="E542">
            <v>121.4</v>
          </cell>
          <cell r="F542">
            <v>-5.7</v>
          </cell>
          <cell r="G542">
            <v>116.1</v>
          </cell>
          <cell r="H542">
            <v>-4.9000000000000004</v>
          </cell>
          <cell r="I542">
            <v>100.7</v>
          </cell>
          <cell r="J542">
            <v>-4.3</v>
          </cell>
          <cell r="K542">
            <v>98.2</v>
          </cell>
          <cell r="L542">
            <v>-4.5999999999999996</v>
          </cell>
          <cell r="M542">
            <v>137.5</v>
          </cell>
          <cell r="N542">
            <v>-1.4</v>
          </cell>
          <cell r="O542">
            <v>130.4</v>
          </cell>
          <cell r="P542">
            <v>-17.5</v>
          </cell>
          <cell r="Q542" t="str">
            <v>-</v>
          </cell>
          <cell r="R542" t="str">
            <v>-</v>
          </cell>
          <cell r="S542">
            <v>1.22</v>
          </cell>
          <cell r="T542">
            <v>0.4</v>
          </cell>
          <cell r="U542">
            <v>0.21</v>
          </cell>
          <cell r="V542">
            <v>-0.2</v>
          </cell>
          <cell r="W542">
            <v>102.5</v>
          </cell>
          <cell r="X542">
            <v>-9</v>
          </cell>
          <cell r="Y542">
            <v>112.8</v>
          </cell>
          <cell r="Z542">
            <v>-8.9</v>
          </cell>
          <cell r="AA542">
            <v>187</v>
          </cell>
          <cell r="AB542">
            <v>-11.4</v>
          </cell>
          <cell r="AC542">
            <v>0</v>
          </cell>
          <cell r="AD542">
            <v>0</v>
          </cell>
        </row>
        <row r="543">
          <cell r="B543" t="str">
            <v>ゴム製品</v>
          </cell>
          <cell r="C543">
            <v>105.6</v>
          </cell>
          <cell r="D543">
            <v>12.8</v>
          </cell>
          <cell r="E543">
            <v>119.2</v>
          </cell>
          <cell r="F543">
            <v>-1.2</v>
          </cell>
          <cell r="G543">
            <v>112.5</v>
          </cell>
          <cell r="H543">
            <v>-0.9</v>
          </cell>
          <cell r="I543">
            <v>105.8</v>
          </cell>
          <cell r="J543">
            <v>0.5</v>
          </cell>
          <cell r="K543">
            <v>101.7</v>
          </cell>
          <cell r="L543">
            <v>-0.3</v>
          </cell>
          <cell r="M543">
            <v>149.6</v>
          </cell>
          <cell r="N543">
            <v>6.6</v>
          </cell>
          <cell r="O543">
            <v>99</v>
          </cell>
          <cell r="P543">
            <v>20.3</v>
          </cell>
          <cell r="Q543" t="str">
            <v>-</v>
          </cell>
          <cell r="R543" t="str">
            <v>-</v>
          </cell>
          <cell r="S543">
            <v>0.5</v>
          </cell>
          <cell r="T543">
            <v>0.38</v>
          </cell>
          <cell r="U543">
            <v>0.15</v>
          </cell>
          <cell r="V543">
            <v>-0.39</v>
          </cell>
          <cell r="W543">
            <v>98.1</v>
          </cell>
          <cell r="X543">
            <v>9</v>
          </cell>
          <cell r="Y543">
            <v>110.8</v>
          </cell>
          <cell r="Z543">
            <v>-4.5</v>
          </cell>
          <cell r="AA543">
            <v>157.6</v>
          </cell>
          <cell r="AB543">
            <v>-2.1</v>
          </cell>
          <cell r="AC543">
            <v>39</v>
          </cell>
          <cell r="AD543">
            <v>0</v>
          </cell>
        </row>
        <row r="544">
          <cell r="B544" t="str">
            <v>窯業・土石製品</v>
          </cell>
          <cell r="C544">
            <v>104.6</v>
          </cell>
          <cell r="D544">
            <v>-1.4</v>
          </cell>
          <cell r="E544">
            <v>120.6</v>
          </cell>
          <cell r="F544">
            <v>-1.4</v>
          </cell>
          <cell r="G544">
            <v>122.5</v>
          </cell>
          <cell r="H544">
            <v>-1.3</v>
          </cell>
          <cell r="I544">
            <v>102.3</v>
          </cell>
          <cell r="J544">
            <v>4</v>
          </cell>
          <cell r="K544">
            <v>98.9</v>
          </cell>
          <cell r="L544">
            <v>-0.5</v>
          </cell>
          <cell r="M544">
            <v>177.5</v>
          </cell>
          <cell r="N544">
            <v>133.19999999999999</v>
          </cell>
          <cell r="O544">
            <v>110.8</v>
          </cell>
          <cell r="P544">
            <v>-0.2</v>
          </cell>
          <cell r="Q544" t="str">
            <v>-</v>
          </cell>
          <cell r="R544" t="str">
            <v>-</v>
          </cell>
          <cell r="S544">
            <v>0.06</v>
          </cell>
          <cell r="T544">
            <v>0</v>
          </cell>
          <cell r="U544">
            <v>0.06</v>
          </cell>
          <cell r="V544">
            <v>-0.05</v>
          </cell>
          <cell r="W544">
            <v>97.2</v>
          </cell>
          <cell r="X544">
            <v>-4.7</v>
          </cell>
          <cell r="Y544">
            <v>112.1</v>
          </cell>
          <cell r="Z544">
            <v>-4.7</v>
          </cell>
          <cell r="AA544">
            <v>83.1</v>
          </cell>
          <cell r="AB544">
            <v>-5.6</v>
          </cell>
          <cell r="AC544">
            <v>0</v>
          </cell>
          <cell r="AD544">
            <v>0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88.2</v>
          </cell>
          <cell r="D547">
            <v>1.3</v>
          </cell>
          <cell r="E547">
            <v>98.3</v>
          </cell>
          <cell r="F547">
            <v>1.2</v>
          </cell>
          <cell r="G547">
            <v>99.4</v>
          </cell>
          <cell r="H547">
            <v>1.2</v>
          </cell>
          <cell r="I547">
            <v>101.9</v>
          </cell>
          <cell r="J547">
            <v>0.5</v>
          </cell>
          <cell r="K547">
            <v>102.4</v>
          </cell>
          <cell r="L547">
            <v>1.3</v>
          </cell>
          <cell r="M547">
            <v>95.4</v>
          </cell>
          <cell r="N547">
            <v>-9.5</v>
          </cell>
          <cell r="O547">
            <v>241.6</v>
          </cell>
          <cell r="P547">
            <v>-3.2</v>
          </cell>
          <cell r="Q547" t="str">
            <v>-</v>
          </cell>
          <cell r="R547" t="str">
            <v>-</v>
          </cell>
          <cell r="S547">
            <v>0.19</v>
          </cell>
          <cell r="T547">
            <v>-0.75</v>
          </cell>
          <cell r="U547">
            <v>0.06</v>
          </cell>
          <cell r="V547">
            <v>-0.44</v>
          </cell>
          <cell r="W547">
            <v>82</v>
          </cell>
          <cell r="X547">
            <v>-2.1</v>
          </cell>
          <cell r="Y547">
            <v>91.4</v>
          </cell>
          <cell r="Z547">
            <v>-2.1</v>
          </cell>
          <cell r="AA547">
            <v>78.8</v>
          </cell>
          <cell r="AB547">
            <v>0.5</v>
          </cell>
          <cell r="AC547">
            <v>0</v>
          </cell>
          <cell r="AD547">
            <v>0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91.9</v>
          </cell>
          <cell r="D550">
            <v>15</v>
          </cell>
          <cell r="E550">
            <v>112.2</v>
          </cell>
          <cell r="F550">
            <v>15</v>
          </cell>
          <cell r="G550">
            <v>111.4</v>
          </cell>
          <cell r="H550">
            <v>14.8</v>
          </cell>
          <cell r="I550">
            <v>99.2</v>
          </cell>
          <cell r="J550">
            <v>-4</v>
          </cell>
          <cell r="K550">
            <v>98.1</v>
          </cell>
          <cell r="L550">
            <v>-3.5</v>
          </cell>
          <cell r="M550">
            <v>117</v>
          </cell>
          <cell r="N550">
            <v>-10.5</v>
          </cell>
          <cell r="O550">
            <v>106.9</v>
          </cell>
          <cell r="P550">
            <v>6.8</v>
          </cell>
          <cell r="Q550" t="str">
            <v>-</v>
          </cell>
          <cell r="R550" t="str">
            <v>-</v>
          </cell>
          <cell r="S550">
            <v>0.28000000000000003</v>
          </cell>
          <cell r="T550">
            <v>0.28000000000000003</v>
          </cell>
          <cell r="U550">
            <v>0.23</v>
          </cell>
          <cell r="V550">
            <v>-1.2</v>
          </cell>
          <cell r="W550">
            <v>85.4</v>
          </cell>
          <cell r="X550">
            <v>11.2</v>
          </cell>
          <cell r="Y550">
            <v>104.3</v>
          </cell>
          <cell r="Z550">
            <v>11.2</v>
          </cell>
          <cell r="AA550">
            <v>121</v>
          </cell>
          <cell r="AB550">
            <v>16.399999999999999</v>
          </cell>
          <cell r="AC550">
            <v>0</v>
          </cell>
          <cell r="AD550">
            <v>0</v>
          </cell>
        </row>
        <row r="551">
          <cell r="B551" t="str">
            <v>電子・デバイス</v>
          </cell>
          <cell r="C551">
            <v>101</v>
          </cell>
          <cell r="D551">
            <v>0.6</v>
          </cell>
          <cell r="E551">
            <v>87.5</v>
          </cell>
          <cell r="F551">
            <v>0.7</v>
          </cell>
          <cell r="G551">
            <v>87</v>
          </cell>
          <cell r="H551">
            <v>3.7</v>
          </cell>
          <cell r="I551">
            <v>100.6</v>
          </cell>
          <cell r="J551">
            <v>-2.9</v>
          </cell>
          <cell r="K551">
            <v>102.1</v>
          </cell>
          <cell r="L551">
            <v>-0.5</v>
          </cell>
          <cell r="M551">
            <v>85.2</v>
          </cell>
          <cell r="N551">
            <v>-24.9</v>
          </cell>
          <cell r="O551">
            <v>69.900000000000006</v>
          </cell>
          <cell r="P551">
            <v>-7.9</v>
          </cell>
          <cell r="Q551" t="str">
            <v>-</v>
          </cell>
          <cell r="R551" t="str">
            <v>-</v>
          </cell>
          <cell r="S551">
            <v>0.55000000000000004</v>
          </cell>
          <cell r="T551">
            <v>-0.74</v>
          </cell>
          <cell r="U551">
            <v>1.29</v>
          </cell>
          <cell r="V551">
            <v>0.54</v>
          </cell>
          <cell r="W551">
            <v>93.9</v>
          </cell>
          <cell r="X551">
            <v>-2.7</v>
          </cell>
          <cell r="Y551">
            <v>81.3</v>
          </cell>
          <cell r="Z551">
            <v>-2.8</v>
          </cell>
          <cell r="AA551">
            <v>90.9</v>
          </cell>
          <cell r="AB551">
            <v>-18.899999999999999</v>
          </cell>
          <cell r="AC551">
            <v>129.80000000000001</v>
          </cell>
          <cell r="AD551">
            <v>0.4</v>
          </cell>
        </row>
        <row r="552">
          <cell r="B552" t="str">
            <v>電気機械器具</v>
          </cell>
          <cell r="C552">
            <v>121.7</v>
          </cell>
          <cell r="D552">
            <v>7.4</v>
          </cell>
          <cell r="E552">
            <v>138</v>
          </cell>
          <cell r="F552">
            <v>7.8</v>
          </cell>
          <cell r="G552">
            <v>135.6</v>
          </cell>
          <cell r="H552">
            <v>10</v>
          </cell>
          <cell r="I552">
            <v>109.7</v>
          </cell>
          <cell r="J552">
            <v>-2.2000000000000002</v>
          </cell>
          <cell r="K552">
            <v>108</v>
          </cell>
          <cell r="L552">
            <v>1.1000000000000001</v>
          </cell>
          <cell r="M552">
            <v>137.80000000000001</v>
          </cell>
          <cell r="N552">
            <v>-31.5</v>
          </cell>
          <cell r="O552">
            <v>148.19999999999999</v>
          </cell>
          <cell r="P552">
            <v>23.4</v>
          </cell>
          <cell r="Q552" t="str">
            <v>-</v>
          </cell>
          <cell r="R552" t="str">
            <v>-</v>
          </cell>
          <cell r="S552">
            <v>0.41</v>
          </cell>
          <cell r="T552">
            <v>-0.69</v>
          </cell>
          <cell r="U552">
            <v>0.33</v>
          </cell>
          <cell r="V552">
            <v>-0.87</v>
          </cell>
          <cell r="W552">
            <v>113.1</v>
          </cell>
          <cell r="X552">
            <v>3.9</v>
          </cell>
          <cell r="Y552">
            <v>128.30000000000001</v>
          </cell>
          <cell r="Z552">
            <v>4.2</v>
          </cell>
          <cell r="AA552">
            <v>203.7</v>
          </cell>
          <cell r="AB552">
            <v>-21.1</v>
          </cell>
          <cell r="AC552">
            <v>0</v>
          </cell>
          <cell r="AD552">
            <v>-100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91.2</v>
          </cell>
          <cell r="D554">
            <v>13.6</v>
          </cell>
          <cell r="E554">
            <v>119</v>
          </cell>
          <cell r="F554">
            <v>13.5</v>
          </cell>
          <cell r="G554">
            <v>109.4</v>
          </cell>
          <cell r="H554">
            <v>4.8</v>
          </cell>
          <cell r="I554">
            <v>117.1</v>
          </cell>
          <cell r="J554">
            <v>12.6</v>
          </cell>
          <cell r="K554">
            <v>109.5</v>
          </cell>
          <cell r="L554">
            <v>3.5</v>
          </cell>
          <cell r="M554">
            <v>207.4</v>
          </cell>
          <cell r="N554">
            <v>150.5</v>
          </cell>
          <cell r="O554">
            <v>84.8</v>
          </cell>
          <cell r="P554">
            <v>5.3</v>
          </cell>
          <cell r="Q554" t="str">
            <v>-</v>
          </cell>
          <cell r="R554" t="str">
            <v>-</v>
          </cell>
          <cell r="S554">
            <v>0.72</v>
          </cell>
          <cell r="T554">
            <v>-0.5</v>
          </cell>
          <cell r="U554">
            <v>0.5</v>
          </cell>
          <cell r="V554">
            <v>-1.89</v>
          </cell>
          <cell r="W554">
            <v>84.8</v>
          </cell>
          <cell r="X554">
            <v>9.8000000000000007</v>
          </cell>
          <cell r="Y554">
            <v>110.6</v>
          </cell>
          <cell r="Z554">
            <v>9.6999999999999993</v>
          </cell>
          <cell r="AA554">
            <v>261.89999999999998</v>
          </cell>
          <cell r="AB554">
            <v>135.5</v>
          </cell>
          <cell r="AC554">
            <v>0.1</v>
          </cell>
          <cell r="AD554">
            <v>0</v>
          </cell>
        </row>
        <row r="555">
          <cell r="B555" t="str">
            <v>その他の製造業</v>
          </cell>
          <cell r="C555">
            <v>105.9</v>
          </cell>
          <cell r="D555">
            <v>1.3</v>
          </cell>
          <cell r="E555">
            <v>123.5</v>
          </cell>
          <cell r="F555">
            <v>1.3</v>
          </cell>
          <cell r="G555">
            <v>122.4</v>
          </cell>
          <cell r="H555">
            <v>5</v>
          </cell>
          <cell r="I555">
            <v>109.9</v>
          </cell>
          <cell r="J555">
            <v>-5.2</v>
          </cell>
          <cell r="K555">
            <v>105.8</v>
          </cell>
          <cell r="L555">
            <v>-2.4</v>
          </cell>
          <cell r="M555">
            <v>162.6</v>
          </cell>
          <cell r="N555">
            <v>-23.4</v>
          </cell>
          <cell r="O555">
            <v>82.5</v>
          </cell>
          <cell r="P555">
            <v>9.3000000000000007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0.42</v>
          </cell>
          <cell r="V555">
            <v>0.42</v>
          </cell>
          <cell r="W555">
            <v>98.4</v>
          </cell>
          <cell r="X555">
            <v>-2.1</v>
          </cell>
          <cell r="Y555">
            <v>114.8</v>
          </cell>
          <cell r="Z555">
            <v>-2</v>
          </cell>
          <cell r="AA555">
            <v>138.9</v>
          </cell>
          <cell r="AB555">
            <v>-28.4</v>
          </cell>
          <cell r="AC555">
            <v>0</v>
          </cell>
          <cell r="AD555">
            <v>0</v>
          </cell>
        </row>
        <row r="556">
          <cell r="B556" t="str">
            <v>Ｅ一括分１</v>
          </cell>
          <cell r="C556">
            <v>104.3</v>
          </cell>
          <cell r="D556">
            <v>6.5</v>
          </cell>
          <cell r="E556">
            <v>119.4</v>
          </cell>
          <cell r="F556">
            <v>13.7</v>
          </cell>
          <cell r="G556">
            <v>103</v>
          </cell>
          <cell r="H556">
            <v>1.8</v>
          </cell>
          <cell r="I556">
            <v>115.9</v>
          </cell>
          <cell r="J556">
            <v>9.5</v>
          </cell>
          <cell r="K556">
            <v>103.2</v>
          </cell>
          <cell r="L556">
            <v>0.7</v>
          </cell>
          <cell r="M556">
            <v>347.1</v>
          </cell>
          <cell r="N556">
            <v>107.7</v>
          </cell>
          <cell r="O556">
            <v>118</v>
          </cell>
          <cell r="P556">
            <v>10.9</v>
          </cell>
          <cell r="Q556" t="str">
            <v>-</v>
          </cell>
          <cell r="R556" t="str">
            <v>-</v>
          </cell>
          <cell r="S556">
            <v>0.82</v>
          </cell>
          <cell r="T556">
            <v>0.57999999999999996</v>
          </cell>
          <cell r="U556">
            <v>0.18</v>
          </cell>
          <cell r="V556">
            <v>-2.12</v>
          </cell>
          <cell r="W556">
            <v>96.9</v>
          </cell>
          <cell r="X556">
            <v>3</v>
          </cell>
          <cell r="Y556">
            <v>111</v>
          </cell>
          <cell r="Z556">
            <v>9.9</v>
          </cell>
          <cell r="AA556">
            <v>405.7</v>
          </cell>
          <cell r="AB556">
            <v>135.4</v>
          </cell>
          <cell r="AC556">
            <v>0</v>
          </cell>
          <cell r="AD556">
            <v>-100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100</v>
          </cell>
          <cell r="D559">
            <v>-1.3</v>
          </cell>
          <cell r="E559">
            <v>106.4</v>
          </cell>
          <cell r="F559">
            <v>-1.9</v>
          </cell>
          <cell r="G559">
            <v>103.8</v>
          </cell>
          <cell r="H559">
            <v>-2.7</v>
          </cell>
          <cell r="I559">
            <v>97</v>
          </cell>
          <cell r="J559">
            <v>-2.7</v>
          </cell>
          <cell r="K559">
            <v>95</v>
          </cell>
          <cell r="L559">
            <v>-4.0999999999999996</v>
          </cell>
          <cell r="M559">
            <v>131.19999999999999</v>
          </cell>
          <cell r="N559">
            <v>19.600000000000001</v>
          </cell>
          <cell r="O559">
            <v>103.9</v>
          </cell>
          <cell r="P559">
            <v>2.4</v>
          </cell>
          <cell r="Q559" t="str">
            <v>-</v>
          </cell>
          <cell r="R559" t="str">
            <v>-</v>
          </cell>
          <cell r="S559">
            <v>1.17</v>
          </cell>
          <cell r="T559">
            <v>-1.1299999999999999</v>
          </cell>
          <cell r="U559">
            <v>3.62</v>
          </cell>
          <cell r="V559">
            <v>3.58</v>
          </cell>
          <cell r="W559">
            <v>92.9</v>
          </cell>
          <cell r="X559">
            <v>-4.5999999999999996</v>
          </cell>
          <cell r="Y559">
            <v>98.9</v>
          </cell>
          <cell r="Z559">
            <v>-5.2</v>
          </cell>
          <cell r="AA559">
            <v>179.9</v>
          </cell>
          <cell r="AB559">
            <v>13.4</v>
          </cell>
          <cell r="AC559">
            <v>39</v>
          </cell>
          <cell r="AD559">
            <v>6.5</v>
          </cell>
        </row>
        <row r="560">
          <cell r="B560" t="str">
            <v>小売業</v>
          </cell>
          <cell r="C560">
            <v>94.1</v>
          </cell>
          <cell r="D560">
            <v>4.7</v>
          </cell>
          <cell r="E560">
            <v>105.9</v>
          </cell>
          <cell r="F560">
            <v>8.3000000000000007</v>
          </cell>
          <cell r="G560">
            <v>105.8</v>
          </cell>
          <cell r="H560">
            <v>5.9</v>
          </cell>
          <cell r="I560">
            <v>98.5</v>
          </cell>
          <cell r="J560">
            <v>5</v>
          </cell>
          <cell r="K560">
            <v>98.4</v>
          </cell>
          <cell r="L560">
            <v>4.0999999999999996</v>
          </cell>
          <cell r="M560">
            <v>100</v>
          </cell>
          <cell r="N560">
            <v>18.100000000000001</v>
          </cell>
          <cell r="O560">
            <v>78.900000000000006</v>
          </cell>
          <cell r="P560">
            <v>-8.9</v>
          </cell>
          <cell r="Q560" t="str">
            <v>-</v>
          </cell>
          <cell r="R560" t="str">
            <v>-</v>
          </cell>
          <cell r="S560">
            <v>1.25</v>
          </cell>
          <cell r="T560">
            <v>0.4</v>
          </cell>
          <cell r="U560">
            <v>0.7</v>
          </cell>
          <cell r="V560">
            <v>-1.98</v>
          </cell>
          <cell r="W560">
            <v>87.5</v>
          </cell>
          <cell r="X560">
            <v>1.3</v>
          </cell>
          <cell r="Y560">
            <v>98.4</v>
          </cell>
          <cell r="Z560">
            <v>4.7</v>
          </cell>
          <cell r="AA560">
            <v>106.9</v>
          </cell>
          <cell r="AB560">
            <v>48.3</v>
          </cell>
          <cell r="AC560">
            <v>3</v>
          </cell>
          <cell r="AD560">
            <v>-89.6</v>
          </cell>
        </row>
        <row r="561">
          <cell r="B561" t="str">
            <v>宿泊業</v>
          </cell>
          <cell r="C561">
            <v>113.7</v>
          </cell>
          <cell r="D561">
            <v>4.3</v>
          </cell>
          <cell r="E561">
            <v>118.4</v>
          </cell>
          <cell r="F561">
            <v>1.1000000000000001</v>
          </cell>
          <cell r="G561">
            <v>119.9</v>
          </cell>
          <cell r="H561">
            <v>0.3</v>
          </cell>
          <cell r="I561">
            <v>109.7</v>
          </cell>
          <cell r="J561">
            <v>4.0999999999999996</v>
          </cell>
          <cell r="K561">
            <v>106.4</v>
          </cell>
          <cell r="L561">
            <v>3.3</v>
          </cell>
          <cell r="M561">
            <v>178.1</v>
          </cell>
          <cell r="N561">
            <v>16.100000000000001</v>
          </cell>
          <cell r="O561">
            <v>56.5</v>
          </cell>
          <cell r="P561">
            <v>-26</v>
          </cell>
          <cell r="Q561" t="str">
            <v>-</v>
          </cell>
          <cell r="R561" t="str">
            <v>-</v>
          </cell>
          <cell r="S561">
            <v>1.77</v>
          </cell>
          <cell r="T561">
            <v>1.77</v>
          </cell>
          <cell r="U561">
            <v>3.61</v>
          </cell>
          <cell r="V561">
            <v>-2.54</v>
          </cell>
          <cell r="W561">
            <v>105.7</v>
          </cell>
          <cell r="X561">
            <v>0.9</v>
          </cell>
          <cell r="Y561">
            <v>110</v>
          </cell>
          <cell r="Z561">
            <v>-2.2999999999999998</v>
          </cell>
          <cell r="AA561">
            <v>91</v>
          </cell>
          <cell r="AB561">
            <v>25.8</v>
          </cell>
          <cell r="AC561">
            <v>8.1999999999999993</v>
          </cell>
          <cell r="AD561">
            <v>0</v>
          </cell>
        </row>
        <row r="562">
          <cell r="B562" t="str">
            <v>Ｍ一括分</v>
          </cell>
          <cell r="C562">
            <v>87.3</v>
          </cell>
          <cell r="D562">
            <v>-5.9</v>
          </cell>
          <cell r="E562">
            <v>91.8</v>
          </cell>
          <cell r="F562">
            <v>-5.9</v>
          </cell>
          <cell r="G562">
            <v>85.8</v>
          </cell>
          <cell r="H562">
            <v>-13.8</v>
          </cell>
          <cell r="I562">
            <v>104</v>
          </cell>
          <cell r="J562">
            <v>-13.5</v>
          </cell>
          <cell r="K562">
            <v>105.5</v>
          </cell>
          <cell r="L562">
            <v>-19.3</v>
          </cell>
          <cell r="M562">
            <v>89.2</v>
          </cell>
          <cell r="N562">
            <v>783.2</v>
          </cell>
          <cell r="O562">
            <v>111.1</v>
          </cell>
          <cell r="P562">
            <v>-11.3</v>
          </cell>
          <cell r="Q562" t="str">
            <v>-</v>
          </cell>
          <cell r="R562" t="str">
            <v>-</v>
          </cell>
          <cell r="S562">
            <v>0.28000000000000003</v>
          </cell>
          <cell r="T562">
            <v>-0.76</v>
          </cell>
          <cell r="U562">
            <v>0.24</v>
          </cell>
          <cell r="V562">
            <v>-7.21</v>
          </cell>
          <cell r="W562">
            <v>81.099999999999994</v>
          </cell>
          <cell r="X562">
            <v>-9.1</v>
          </cell>
          <cell r="Y562">
            <v>85.3</v>
          </cell>
          <cell r="Z562">
            <v>-9.1</v>
          </cell>
          <cell r="AA562">
            <v>161.9</v>
          </cell>
          <cell r="AB562">
            <v>117.7</v>
          </cell>
          <cell r="AC562">
            <v>0</v>
          </cell>
          <cell r="AD562">
            <v>0</v>
          </cell>
        </row>
        <row r="563">
          <cell r="B563" t="str">
            <v>医療業</v>
          </cell>
          <cell r="C563">
            <v>82.4</v>
          </cell>
          <cell r="D563">
            <v>-2.5</v>
          </cell>
          <cell r="E563">
            <v>99.7</v>
          </cell>
          <cell r="F563">
            <v>2.9</v>
          </cell>
          <cell r="G563">
            <v>97.6</v>
          </cell>
          <cell r="H563">
            <v>4.5</v>
          </cell>
          <cell r="I563">
            <v>101.5</v>
          </cell>
          <cell r="J563">
            <v>3.3</v>
          </cell>
          <cell r="K563">
            <v>101.1</v>
          </cell>
          <cell r="L563">
            <v>3</v>
          </cell>
          <cell r="M563">
            <v>113.5</v>
          </cell>
          <cell r="N563">
            <v>13.5</v>
          </cell>
          <cell r="O563">
            <v>84.3</v>
          </cell>
          <cell r="P563">
            <v>5.9</v>
          </cell>
          <cell r="Q563" t="str">
            <v>-</v>
          </cell>
          <cell r="R563" t="str">
            <v>-</v>
          </cell>
          <cell r="S563">
            <v>0.66</v>
          </cell>
          <cell r="T563">
            <v>-0.24</v>
          </cell>
          <cell r="U563">
            <v>0.56000000000000005</v>
          </cell>
          <cell r="V563">
            <v>-0.59</v>
          </cell>
          <cell r="W563">
            <v>76.599999999999994</v>
          </cell>
          <cell r="X563">
            <v>-5.8</v>
          </cell>
          <cell r="Y563">
            <v>92.7</v>
          </cell>
          <cell r="Z563">
            <v>-0.5</v>
          </cell>
          <cell r="AA563">
            <v>160.5</v>
          </cell>
          <cell r="AB563">
            <v>-20.5</v>
          </cell>
          <cell r="AC563">
            <v>0.1</v>
          </cell>
          <cell r="AD563">
            <v>-99.6</v>
          </cell>
        </row>
        <row r="564">
          <cell r="B564" t="str">
            <v>Ｐ一括分</v>
          </cell>
          <cell r="C564">
            <v>87.2</v>
          </cell>
          <cell r="D564">
            <v>-7.8</v>
          </cell>
          <cell r="E564">
            <v>106.2</v>
          </cell>
          <cell r="F564">
            <v>-4.5999999999999996</v>
          </cell>
          <cell r="G564">
            <v>107</v>
          </cell>
          <cell r="H564">
            <v>-5</v>
          </cell>
          <cell r="I564">
            <v>99.7</v>
          </cell>
          <cell r="J564">
            <v>0</v>
          </cell>
          <cell r="K564">
            <v>100.5</v>
          </cell>
          <cell r="L564">
            <v>-0.4</v>
          </cell>
          <cell r="M564">
            <v>72</v>
          </cell>
          <cell r="N564">
            <v>12.5</v>
          </cell>
          <cell r="O564">
            <v>113.5</v>
          </cell>
          <cell r="P564">
            <v>-1.9</v>
          </cell>
          <cell r="Q564" t="str">
            <v>-</v>
          </cell>
          <cell r="R564" t="str">
            <v>-</v>
          </cell>
          <cell r="S564">
            <v>1.72</v>
          </cell>
          <cell r="T564">
            <v>0.28999999999999998</v>
          </cell>
          <cell r="U564">
            <v>1.37</v>
          </cell>
          <cell r="V564">
            <v>0.53</v>
          </cell>
          <cell r="W564">
            <v>81</v>
          </cell>
          <cell r="X564">
            <v>-11</v>
          </cell>
          <cell r="Y564">
            <v>98.7</v>
          </cell>
          <cell r="Z564">
            <v>-7.8</v>
          </cell>
          <cell r="AA564">
            <v>87.6</v>
          </cell>
          <cell r="AB564">
            <v>9.4</v>
          </cell>
          <cell r="AC564">
            <v>0.6</v>
          </cell>
          <cell r="AD564">
            <v>-97</v>
          </cell>
        </row>
        <row r="565">
          <cell r="B565" t="str">
            <v>職業紹介・派遣業</v>
          </cell>
          <cell r="C565">
            <v>105.7</v>
          </cell>
          <cell r="D565">
            <v>-6</v>
          </cell>
          <cell r="E565">
            <v>104.5</v>
          </cell>
          <cell r="F565">
            <v>0.6</v>
          </cell>
          <cell r="G565">
            <v>104.1</v>
          </cell>
          <cell r="H565">
            <v>-0.4</v>
          </cell>
          <cell r="I565">
            <v>103.4</v>
          </cell>
          <cell r="J565">
            <v>-1.1000000000000001</v>
          </cell>
          <cell r="K565">
            <v>103.4</v>
          </cell>
          <cell r="L565">
            <v>-2.2000000000000002</v>
          </cell>
          <cell r="M565">
            <v>103.4</v>
          </cell>
          <cell r="N565">
            <v>19.5</v>
          </cell>
          <cell r="O565">
            <v>121.2</v>
          </cell>
          <cell r="P565">
            <v>-4.9000000000000004</v>
          </cell>
          <cell r="Q565" t="str">
            <v>-</v>
          </cell>
          <cell r="R565" t="str">
            <v>-</v>
          </cell>
          <cell r="S565">
            <v>6.49</v>
          </cell>
          <cell r="T565">
            <v>-0.88</v>
          </cell>
          <cell r="U565">
            <v>7.84</v>
          </cell>
          <cell r="V565">
            <v>2.68</v>
          </cell>
          <cell r="W565">
            <v>98.2</v>
          </cell>
          <cell r="X565">
            <v>-9.1999999999999993</v>
          </cell>
          <cell r="Y565">
            <v>97.1</v>
          </cell>
          <cell r="Z565">
            <v>-2.8</v>
          </cell>
          <cell r="AA565">
            <v>108.7</v>
          </cell>
          <cell r="AB565">
            <v>11.1</v>
          </cell>
          <cell r="AC565">
            <v>146.1</v>
          </cell>
          <cell r="AD565">
            <v>-64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92.4</v>
          </cell>
          <cell r="D567">
            <v>15.4</v>
          </cell>
          <cell r="E567">
            <v>99.1</v>
          </cell>
          <cell r="F567">
            <v>12.5</v>
          </cell>
          <cell r="G567">
            <v>102.1</v>
          </cell>
          <cell r="H567">
            <v>14.2</v>
          </cell>
          <cell r="I567">
            <v>99.8</v>
          </cell>
          <cell r="J567">
            <v>1.3</v>
          </cell>
          <cell r="K567">
            <v>100.9</v>
          </cell>
          <cell r="L567">
            <v>1.5</v>
          </cell>
          <cell r="M567">
            <v>86.7</v>
          </cell>
          <cell r="N567">
            <v>0</v>
          </cell>
          <cell r="O567">
            <v>87.2</v>
          </cell>
          <cell r="P567">
            <v>-8.9</v>
          </cell>
          <cell r="Q567" t="str">
            <v>-</v>
          </cell>
          <cell r="R567" t="str">
            <v>-</v>
          </cell>
          <cell r="S567">
            <v>1.56</v>
          </cell>
          <cell r="T567">
            <v>0.44</v>
          </cell>
          <cell r="U567">
            <v>0.95</v>
          </cell>
          <cell r="V567">
            <v>0.21</v>
          </cell>
          <cell r="W567">
            <v>85.9</v>
          </cell>
          <cell r="X567">
            <v>11.6</v>
          </cell>
          <cell r="Y567">
            <v>92.1</v>
          </cell>
          <cell r="Z567">
            <v>8.6999999999999993</v>
          </cell>
          <cell r="AA567">
            <v>67.900000000000006</v>
          </cell>
          <cell r="AB567">
            <v>-9.1</v>
          </cell>
          <cell r="AC567">
            <v>52.7</v>
          </cell>
          <cell r="AD567">
            <v>61.1</v>
          </cell>
        </row>
        <row r="568">
          <cell r="B568" t="str">
            <v>特掲産業１</v>
          </cell>
          <cell r="C568">
            <v>68.8</v>
          </cell>
          <cell r="D568">
            <v>-3</v>
          </cell>
          <cell r="E568">
            <v>75.3</v>
          </cell>
          <cell r="F568">
            <v>-2.2000000000000002</v>
          </cell>
          <cell r="G568">
            <v>79</v>
          </cell>
          <cell r="H568">
            <v>3.3</v>
          </cell>
          <cell r="I568">
            <v>112.3</v>
          </cell>
          <cell r="J568">
            <v>5.0999999999999996</v>
          </cell>
          <cell r="K568">
            <v>109.1</v>
          </cell>
          <cell r="L568">
            <v>6.4</v>
          </cell>
          <cell r="M568">
            <v>201.9</v>
          </cell>
          <cell r="N568">
            <v>-10.1</v>
          </cell>
          <cell r="O568">
            <v>155.6</v>
          </cell>
          <cell r="P568">
            <v>6.1</v>
          </cell>
          <cell r="Q568" t="str">
            <v>-</v>
          </cell>
          <cell r="R568" t="str">
            <v>-</v>
          </cell>
          <cell r="S568">
            <v>6.52</v>
          </cell>
          <cell r="T568">
            <v>3.1</v>
          </cell>
          <cell r="U568">
            <v>7.0000000000000007E-2</v>
          </cell>
          <cell r="V568">
            <v>-3</v>
          </cell>
          <cell r="W568">
            <v>63.9</v>
          </cell>
          <cell r="X568">
            <v>-6.3</v>
          </cell>
          <cell r="Y568">
            <v>70</v>
          </cell>
          <cell r="Z568">
            <v>-5.4</v>
          </cell>
          <cell r="AA568">
            <v>25.7</v>
          </cell>
          <cell r="AB568">
            <v>-69.2</v>
          </cell>
          <cell r="AC568">
            <v>0</v>
          </cell>
          <cell r="AD568">
            <v>-100</v>
          </cell>
        </row>
        <row r="569">
          <cell r="B569" t="str">
            <v>特掲産業２</v>
          </cell>
          <cell r="C569">
            <v>98.2</v>
          </cell>
          <cell r="D569">
            <v>14.6</v>
          </cell>
          <cell r="E569">
            <v>120.2</v>
          </cell>
          <cell r="F569">
            <v>14.6</v>
          </cell>
          <cell r="G569">
            <v>142.1</v>
          </cell>
          <cell r="H569">
            <v>9.6</v>
          </cell>
          <cell r="I569">
            <v>91.9</v>
          </cell>
          <cell r="J569">
            <v>8.9</v>
          </cell>
          <cell r="K569">
            <v>97.1</v>
          </cell>
          <cell r="L569">
            <v>1.1000000000000001</v>
          </cell>
          <cell r="M569">
            <v>56.3</v>
          </cell>
          <cell r="N569">
            <v>962.3</v>
          </cell>
          <cell r="O569">
            <v>80.8</v>
          </cell>
          <cell r="P569">
            <v>-23.9</v>
          </cell>
          <cell r="Q569" t="str">
            <v>-</v>
          </cell>
          <cell r="R569" t="str">
            <v>-</v>
          </cell>
          <cell r="S569">
            <v>2.92</v>
          </cell>
          <cell r="T569">
            <v>2.69</v>
          </cell>
          <cell r="U569">
            <v>0.08</v>
          </cell>
          <cell r="V569">
            <v>-0.15</v>
          </cell>
          <cell r="W569">
            <v>91.3</v>
          </cell>
          <cell r="X569">
            <v>10.8</v>
          </cell>
          <cell r="Y569">
            <v>111.7</v>
          </cell>
          <cell r="Z569">
            <v>10.7</v>
          </cell>
          <cell r="AA569">
            <v>30.9</v>
          </cell>
          <cell r="AB569">
            <v>654.29999999999995</v>
          </cell>
          <cell r="AC569">
            <v>0</v>
          </cell>
          <cell r="AD569">
            <v>0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98.4</v>
          </cell>
          <cell r="D582">
            <v>-7.7</v>
          </cell>
          <cell r="E582">
            <v>101.4</v>
          </cell>
          <cell r="F582">
            <v>-7</v>
          </cell>
          <cell r="G582">
            <v>101.7</v>
          </cell>
          <cell r="H582">
            <v>-5.8</v>
          </cell>
          <cell r="I582">
            <v>94.7</v>
          </cell>
          <cell r="J582">
            <v>-8.6</v>
          </cell>
          <cell r="K582">
            <v>94.3</v>
          </cell>
          <cell r="L582">
            <v>-8.3000000000000007</v>
          </cell>
          <cell r="M582">
            <v>111.8</v>
          </cell>
          <cell r="N582">
            <v>-24</v>
          </cell>
          <cell r="O582">
            <v>109</v>
          </cell>
          <cell r="P582">
            <v>10.7</v>
          </cell>
          <cell r="Q582" t="str">
            <v>-</v>
          </cell>
          <cell r="R582" t="str">
            <v>-</v>
          </cell>
          <cell r="S582">
            <v>2.98</v>
          </cell>
          <cell r="T582">
            <v>0.15</v>
          </cell>
          <cell r="U582">
            <v>2.2200000000000002</v>
          </cell>
          <cell r="V582">
            <v>0.15</v>
          </cell>
          <cell r="W582">
            <v>91.4</v>
          </cell>
          <cell r="X582">
            <v>-10.8</v>
          </cell>
          <cell r="Y582">
            <v>94.2</v>
          </cell>
          <cell r="Z582">
            <v>-10.1</v>
          </cell>
          <cell r="AA582">
            <v>87.3</v>
          </cell>
          <cell r="AB582">
            <v>-44.5</v>
          </cell>
          <cell r="AC582">
            <v>6.8</v>
          </cell>
          <cell r="AD582">
            <v>-79.7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126.7</v>
          </cell>
          <cell r="D584">
            <v>-0.9</v>
          </cell>
          <cell r="E584">
            <v>128.19999999999999</v>
          </cell>
          <cell r="F584">
            <v>-0.8</v>
          </cell>
          <cell r="G584">
            <v>128.1</v>
          </cell>
          <cell r="H584">
            <v>0.5</v>
          </cell>
          <cell r="I584">
            <v>107.2</v>
          </cell>
          <cell r="J584">
            <v>-7.2</v>
          </cell>
          <cell r="K584">
            <v>107.2</v>
          </cell>
          <cell r="L584">
            <v>-6.3</v>
          </cell>
          <cell r="M584">
            <v>100</v>
          </cell>
          <cell r="N584">
            <v>-76.900000000000006</v>
          </cell>
          <cell r="O584">
            <v>53.3</v>
          </cell>
          <cell r="P584">
            <v>26.9</v>
          </cell>
          <cell r="Q584" t="str">
            <v>-</v>
          </cell>
          <cell r="R584" t="str">
            <v>-</v>
          </cell>
          <cell r="S584">
            <v>0.2</v>
          </cell>
          <cell r="T584">
            <v>0.2</v>
          </cell>
          <cell r="U584">
            <v>0</v>
          </cell>
          <cell r="V584">
            <v>-2</v>
          </cell>
          <cell r="W584">
            <v>117.8</v>
          </cell>
          <cell r="X584">
            <v>-4.0999999999999996</v>
          </cell>
          <cell r="Y584">
            <v>119.1</v>
          </cell>
          <cell r="Z584">
            <v>-4.0999999999999996</v>
          </cell>
          <cell r="AA584">
            <v>146.5</v>
          </cell>
          <cell r="AB584">
            <v>-61.5</v>
          </cell>
          <cell r="AC584">
            <v>0</v>
          </cell>
          <cell r="AD584">
            <v>-100</v>
          </cell>
        </row>
        <row r="585">
          <cell r="B585" t="str">
            <v>製造業</v>
          </cell>
          <cell r="C585">
            <v>102.9</v>
          </cell>
          <cell r="D585">
            <v>-12.8</v>
          </cell>
          <cell r="E585">
            <v>106.4</v>
          </cell>
          <cell r="F585">
            <v>-13.1</v>
          </cell>
          <cell r="G585">
            <v>107.3</v>
          </cell>
          <cell r="H585">
            <v>-12</v>
          </cell>
          <cell r="I585">
            <v>98.3</v>
          </cell>
          <cell r="J585">
            <v>-14.7</v>
          </cell>
          <cell r="K585">
            <v>99</v>
          </cell>
          <cell r="L585">
            <v>-13.7</v>
          </cell>
          <cell r="M585">
            <v>73.5</v>
          </cell>
          <cell r="N585">
            <v>-41.9</v>
          </cell>
          <cell r="O585">
            <v>103.9</v>
          </cell>
          <cell r="P585">
            <v>20.7</v>
          </cell>
          <cell r="Q585" t="str">
            <v>-</v>
          </cell>
          <cell r="R585" t="str">
            <v>-</v>
          </cell>
          <cell r="S585">
            <v>1.1000000000000001</v>
          </cell>
          <cell r="T585">
            <v>-1.63</v>
          </cell>
          <cell r="U585">
            <v>0.83</v>
          </cell>
          <cell r="V585">
            <v>-2.09</v>
          </cell>
          <cell r="W585">
            <v>95.6</v>
          </cell>
          <cell r="X585">
            <v>-15.8</v>
          </cell>
          <cell r="Y585">
            <v>98.9</v>
          </cell>
          <cell r="Z585">
            <v>-16</v>
          </cell>
          <cell r="AA585">
            <v>67.2</v>
          </cell>
          <cell r="AB585">
            <v>-54.9</v>
          </cell>
          <cell r="AC585">
            <v>17.8</v>
          </cell>
          <cell r="AD585">
            <v>156</v>
          </cell>
        </row>
        <row r="586">
          <cell r="B586" t="str">
            <v>電気・ガス・熱供給・水道業</v>
          </cell>
          <cell r="C586">
            <v>77.900000000000006</v>
          </cell>
          <cell r="D586">
            <v>-6.4</v>
          </cell>
          <cell r="E586">
            <v>86.1</v>
          </cell>
          <cell r="F586">
            <v>-6.4</v>
          </cell>
          <cell r="G586">
            <v>86.2</v>
          </cell>
          <cell r="H586">
            <v>-6.3</v>
          </cell>
          <cell r="I586">
            <v>95.5</v>
          </cell>
          <cell r="J586">
            <v>2.4</v>
          </cell>
          <cell r="K586">
            <v>95.7</v>
          </cell>
          <cell r="L586">
            <v>2.7</v>
          </cell>
          <cell r="M586">
            <v>50</v>
          </cell>
          <cell r="N586">
            <v>-60</v>
          </cell>
          <cell r="O586">
            <v>180</v>
          </cell>
          <cell r="P586">
            <v>-27.5</v>
          </cell>
          <cell r="Q586" t="str">
            <v>-</v>
          </cell>
          <cell r="R586" t="str">
            <v>-</v>
          </cell>
          <cell r="S586">
            <v>10.130000000000001</v>
          </cell>
          <cell r="T586">
            <v>10.130000000000001</v>
          </cell>
          <cell r="U586">
            <v>1.27</v>
          </cell>
          <cell r="V586">
            <v>1.27</v>
          </cell>
          <cell r="W586">
            <v>72.400000000000006</v>
          </cell>
          <cell r="X586">
            <v>-9.5</v>
          </cell>
          <cell r="Y586">
            <v>80</v>
          </cell>
          <cell r="Z586">
            <v>-9.6</v>
          </cell>
          <cell r="AA586">
            <v>61.9</v>
          </cell>
          <cell r="AB586">
            <v>-27.8</v>
          </cell>
          <cell r="AC586">
            <v>0</v>
          </cell>
          <cell r="AD586">
            <v>0</v>
          </cell>
        </row>
        <row r="587">
          <cell r="B587" t="str">
            <v>情報通信業</v>
          </cell>
          <cell r="C587">
            <v>87.1</v>
          </cell>
          <cell r="D587">
            <v>-8.8000000000000007</v>
          </cell>
          <cell r="E587">
            <v>87.6</v>
          </cell>
          <cell r="F587">
            <v>-7.8</v>
          </cell>
          <cell r="G587">
            <v>88.8</v>
          </cell>
          <cell r="H587">
            <v>1.6</v>
          </cell>
          <cell r="I587">
            <v>81.3</v>
          </cell>
          <cell r="J587">
            <v>-8.8000000000000007</v>
          </cell>
          <cell r="K587">
            <v>81.8</v>
          </cell>
          <cell r="L587">
            <v>-1.6</v>
          </cell>
          <cell r="M587">
            <v>46.2</v>
          </cell>
          <cell r="N587">
            <v>-91.2</v>
          </cell>
          <cell r="O587">
            <v>16.899999999999999</v>
          </cell>
          <cell r="P587">
            <v>24.3</v>
          </cell>
          <cell r="Q587" t="str">
            <v>-</v>
          </cell>
          <cell r="R587" t="str">
            <v>-</v>
          </cell>
          <cell r="S587">
            <v>6.22</v>
          </cell>
          <cell r="T587">
            <v>6.22</v>
          </cell>
          <cell r="U587">
            <v>0</v>
          </cell>
          <cell r="V587">
            <v>0</v>
          </cell>
          <cell r="W587">
            <v>80.900000000000006</v>
          </cell>
          <cell r="X587">
            <v>-11.9</v>
          </cell>
          <cell r="Y587">
            <v>81.400000000000006</v>
          </cell>
          <cell r="Z587">
            <v>-10.8</v>
          </cell>
          <cell r="AA587">
            <v>31.5</v>
          </cell>
          <cell r="AB587">
            <v>-92.7</v>
          </cell>
          <cell r="AC587">
            <v>23.5</v>
          </cell>
          <cell r="AD587">
            <v>-37.6</v>
          </cell>
        </row>
        <row r="588">
          <cell r="B588" t="str">
            <v>運輸業，郵便業</v>
          </cell>
          <cell r="C588">
            <v>96.6</v>
          </cell>
          <cell r="D588">
            <v>-7.6</v>
          </cell>
          <cell r="E588">
            <v>99.1</v>
          </cell>
          <cell r="F588">
            <v>-7.2</v>
          </cell>
          <cell r="G588">
            <v>106.8</v>
          </cell>
          <cell r="H588">
            <v>-4.4000000000000004</v>
          </cell>
          <cell r="I588">
            <v>71.5</v>
          </cell>
          <cell r="J588">
            <v>-34</v>
          </cell>
          <cell r="K588">
            <v>75</v>
          </cell>
          <cell r="L588">
            <v>-32.200000000000003</v>
          </cell>
          <cell r="M588">
            <v>0</v>
          </cell>
          <cell r="N588">
            <v>-100</v>
          </cell>
          <cell r="O588">
            <v>59.5</v>
          </cell>
          <cell r="P588">
            <v>42.3</v>
          </cell>
          <cell r="Q588" t="str">
            <v>-</v>
          </cell>
          <cell r="R588" t="str">
            <v>-</v>
          </cell>
          <cell r="S588">
            <v>0</v>
          </cell>
          <cell r="T588">
            <v>-9.2899999999999991</v>
          </cell>
          <cell r="U588">
            <v>1.32</v>
          </cell>
          <cell r="V588">
            <v>1.32</v>
          </cell>
          <cell r="W588">
            <v>89.8</v>
          </cell>
          <cell r="X588">
            <v>-10.6</v>
          </cell>
          <cell r="Y588">
            <v>92.1</v>
          </cell>
          <cell r="Z588">
            <v>-10.3</v>
          </cell>
          <cell r="AA588">
            <v>0</v>
          </cell>
          <cell r="AB588">
            <v>-100</v>
          </cell>
          <cell r="AC588">
            <v>0</v>
          </cell>
          <cell r="AD588">
            <v>-100</v>
          </cell>
        </row>
        <row r="589">
          <cell r="B589" t="str">
            <v>卸売業，小売業</v>
          </cell>
          <cell r="C589">
            <v>106.2</v>
          </cell>
          <cell r="D589">
            <v>-4.4000000000000004</v>
          </cell>
          <cell r="E589">
            <v>107.9</v>
          </cell>
          <cell r="F589">
            <v>-3.8</v>
          </cell>
          <cell r="G589">
            <v>106.7</v>
          </cell>
          <cell r="H589">
            <v>-3.7</v>
          </cell>
          <cell r="I589">
            <v>94.1</v>
          </cell>
          <cell r="J589">
            <v>-5.9</v>
          </cell>
          <cell r="K589">
            <v>92.4</v>
          </cell>
          <cell r="L589">
            <v>-6.2</v>
          </cell>
          <cell r="M589">
            <v>206.7</v>
          </cell>
          <cell r="N589">
            <v>3.4</v>
          </cell>
          <cell r="O589">
            <v>134.30000000000001</v>
          </cell>
          <cell r="P589">
            <v>21.1</v>
          </cell>
          <cell r="Q589" t="str">
            <v>-</v>
          </cell>
          <cell r="R589" t="str">
            <v>-</v>
          </cell>
          <cell r="S589">
            <v>3.56</v>
          </cell>
          <cell r="T589">
            <v>1.1200000000000001</v>
          </cell>
          <cell r="U589">
            <v>2.16</v>
          </cell>
          <cell r="V589">
            <v>1.01</v>
          </cell>
          <cell r="W589">
            <v>98.7</v>
          </cell>
          <cell r="X589">
            <v>-7.6</v>
          </cell>
          <cell r="Y589">
            <v>100.3</v>
          </cell>
          <cell r="Z589">
            <v>-7</v>
          </cell>
          <cell r="AA589">
            <v>200.8</v>
          </cell>
          <cell r="AB589">
            <v>-9.1</v>
          </cell>
          <cell r="AC589">
            <v>0.7</v>
          </cell>
          <cell r="AD589">
            <v>-98.3</v>
          </cell>
        </row>
        <row r="590">
          <cell r="B590" t="str">
            <v>金融業，保険業</v>
          </cell>
          <cell r="C590">
            <v>114</v>
          </cell>
          <cell r="D590">
            <v>5.2</v>
          </cell>
          <cell r="E590">
            <v>116.1</v>
          </cell>
          <cell r="F590">
            <v>5.2</v>
          </cell>
          <cell r="G590">
            <v>117.7</v>
          </cell>
          <cell r="H590">
            <v>7.8</v>
          </cell>
          <cell r="I590">
            <v>101.5</v>
          </cell>
          <cell r="J590">
            <v>20.3</v>
          </cell>
          <cell r="K590">
            <v>102.8</v>
          </cell>
          <cell r="L590">
            <v>23.6</v>
          </cell>
          <cell r="M590">
            <v>18.2</v>
          </cell>
          <cell r="N590">
            <v>-86.2</v>
          </cell>
          <cell r="O590">
            <v>239.4</v>
          </cell>
          <cell r="P590">
            <v>20.2</v>
          </cell>
          <cell r="Q590" t="str">
            <v>-</v>
          </cell>
          <cell r="R590" t="str">
            <v>-</v>
          </cell>
          <cell r="S590">
            <v>0</v>
          </cell>
          <cell r="T590">
            <v>-0.19</v>
          </cell>
          <cell r="U590">
            <v>4.03</v>
          </cell>
          <cell r="V590">
            <v>-10.39</v>
          </cell>
          <cell r="W590">
            <v>105.9</v>
          </cell>
          <cell r="X590">
            <v>1.6</v>
          </cell>
          <cell r="Y590">
            <v>107.9</v>
          </cell>
          <cell r="Z590">
            <v>1.6</v>
          </cell>
          <cell r="AA590">
            <v>8.8000000000000007</v>
          </cell>
          <cell r="AB590">
            <v>-95.3</v>
          </cell>
          <cell r="AC590">
            <v>0</v>
          </cell>
          <cell r="AD590">
            <v>0</v>
          </cell>
        </row>
        <row r="591">
          <cell r="B591" t="str">
            <v>不動産業，物品賃貸業</v>
          </cell>
          <cell r="C591">
            <v>114.8</v>
          </cell>
          <cell r="D591">
            <v>-19.600000000000001</v>
          </cell>
          <cell r="E591">
            <v>115.1</v>
          </cell>
          <cell r="F591">
            <v>-19.600000000000001</v>
          </cell>
          <cell r="G591">
            <v>116.5</v>
          </cell>
          <cell r="H591">
            <v>-14.9</v>
          </cell>
          <cell r="I591">
            <v>92</v>
          </cell>
          <cell r="J591">
            <v>-28.1</v>
          </cell>
          <cell r="K591">
            <v>93.2</v>
          </cell>
          <cell r="L591">
            <v>-24</v>
          </cell>
          <cell r="M591">
            <v>15.4</v>
          </cell>
          <cell r="N591">
            <v>-96.5</v>
          </cell>
          <cell r="O591">
            <v>89.8</v>
          </cell>
          <cell r="P591">
            <v>1.4</v>
          </cell>
          <cell r="Q591" t="str">
            <v>-</v>
          </cell>
          <cell r="R591" t="str">
            <v>-</v>
          </cell>
          <cell r="S591">
            <v>1.5</v>
          </cell>
          <cell r="T591">
            <v>0.87</v>
          </cell>
          <cell r="U591">
            <v>5.32</v>
          </cell>
          <cell r="V591">
            <v>4.8099999999999996</v>
          </cell>
          <cell r="W591">
            <v>106.7</v>
          </cell>
          <cell r="X591">
            <v>-22.3</v>
          </cell>
          <cell r="Y591">
            <v>107</v>
          </cell>
          <cell r="Z591">
            <v>-22.2</v>
          </cell>
          <cell r="AA591">
            <v>70</v>
          </cell>
          <cell r="AB591">
            <v>-80</v>
          </cell>
          <cell r="AC591">
            <v>0</v>
          </cell>
          <cell r="AD591">
            <v>0</v>
          </cell>
        </row>
        <row r="592">
          <cell r="B592" t="str">
            <v>学術研究，専門・技術サービス業</v>
          </cell>
          <cell r="C592">
            <v>93.7</v>
          </cell>
          <cell r="D592">
            <v>-6.8</v>
          </cell>
          <cell r="E592">
            <v>99</v>
          </cell>
          <cell r="F592">
            <v>-7.1</v>
          </cell>
          <cell r="G592">
            <v>100.4</v>
          </cell>
          <cell r="H592">
            <v>-7</v>
          </cell>
          <cell r="I592">
            <v>91.6</v>
          </cell>
          <cell r="J592">
            <v>-3.3</v>
          </cell>
          <cell r="K592">
            <v>89.7</v>
          </cell>
          <cell r="L592">
            <v>-4.5999999999999996</v>
          </cell>
          <cell r="M592">
            <v>180</v>
          </cell>
          <cell r="N592">
            <v>45.2</v>
          </cell>
          <cell r="O592">
            <v>73.7</v>
          </cell>
          <cell r="P592">
            <v>-30.9</v>
          </cell>
          <cell r="Q592" t="str">
            <v>-</v>
          </cell>
          <cell r="R592" t="str">
            <v>-</v>
          </cell>
          <cell r="S592">
            <v>0.21</v>
          </cell>
          <cell r="T592">
            <v>-1.58</v>
          </cell>
          <cell r="U592">
            <v>0</v>
          </cell>
          <cell r="V592">
            <v>0</v>
          </cell>
          <cell r="W592">
            <v>87.1</v>
          </cell>
          <cell r="X592">
            <v>-9.8000000000000007</v>
          </cell>
          <cell r="Y592">
            <v>92</v>
          </cell>
          <cell r="Z592">
            <v>-10.199999999999999</v>
          </cell>
          <cell r="AA592">
            <v>37.1</v>
          </cell>
          <cell r="AB592">
            <v>-17.2</v>
          </cell>
          <cell r="AC592">
            <v>5.3</v>
          </cell>
          <cell r="AD592">
            <v>71.900000000000006</v>
          </cell>
        </row>
        <row r="593">
          <cell r="B593" t="str">
            <v>宿泊業，飲食サービス業</v>
          </cell>
          <cell r="C593">
            <v>89.3</v>
          </cell>
          <cell r="D593">
            <v>-25.7</v>
          </cell>
          <cell r="E593">
            <v>89.7</v>
          </cell>
          <cell r="F593">
            <v>-25.9</v>
          </cell>
          <cell r="G593">
            <v>90.4</v>
          </cell>
          <cell r="H593">
            <v>-25.6</v>
          </cell>
          <cell r="I593">
            <v>85.1</v>
          </cell>
          <cell r="J593">
            <v>-24.5</v>
          </cell>
          <cell r="K593">
            <v>85.3</v>
          </cell>
          <cell r="L593">
            <v>-23.2</v>
          </cell>
          <cell r="M593">
            <v>78.599999999999994</v>
          </cell>
          <cell r="N593">
            <v>-59.3</v>
          </cell>
          <cell r="O593">
            <v>130.6</v>
          </cell>
          <cell r="P593">
            <v>32.1</v>
          </cell>
          <cell r="Q593" t="str">
            <v>-</v>
          </cell>
          <cell r="R593" t="str">
            <v>-</v>
          </cell>
          <cell r="S593">
            <v>4.76</v>
          </cell>
          <cell r="T593">
            <v>-0.38</v>
          </cell>
          <cell r="U593">
            <v>1.93</v>
          </cell>
          <cell r="V593">
            <v>-2.97</v>
          </cell>
          <cell r="W593">
            <v>83</v>
          </cell>
          <cell r="X593">
            <v>-28.2</v>
          </cell>
          <cell r="Y593">
            <v>83.4</v>
          </cell>
          <cell r="Z593">
            <v>-28.3</v>
          </cell>
          <cell r="AA593">
            <v>56</v>
          </cell>
          <cell r="AB593">
            <v>-39</v>
          </cell>
          <cell r="AC593">
            <v>14.2</v>
          </cell>
          <cell r="AD593">
            <v>0</v>
          </cell>
        </row>
        <row r="594">
          <cell r="B594" t="str">
            <v>生活関連サービス業，娯楽業</v>
          </cell>
          <cell r="C594">
            <v>89.4</v>
          </cell>
          <cell r="D594">
            <v>-14.7</v>
          </cell>
          <cell r="E594">
            <v>89.7</v>
          </cell>
          <cell r="F594">
            <v>-14.4</v>
          </cell>
          <cell r="G594">
            <v>91.7</v>
          </cell>
          <cell r="H594">
            <v>-12.7</v>
          </cell>
          <cell r="I594">
            <v>89.3</v>
          </cell>
          <cell r="J594">
            <v>-16.2</v>
          </cell>
          <cell r="K594">
            <v>86.5</v>
          </cell>
          <cell r="L594">
            <v>-16.600000000000001</v>
          </cell>
          <cell r="M594">
            <v>362.5</v>
          </cell>
          <cell r="N594">
            <v>-6.5</v>
          </cell>
          <cell r="O594">
            <v>53.2</v>
          </cell>
          <cell r="P594">
            <v>-22.8</v>
          </cell>
          <cell r="Q594" t="str">
            <v>-</v>
          </cell>
          <cell r="R594" t="str">
            <v>-</v>
          </cell>
          <cell r="S594">
            <v>2.72</v>
          </cell>
          <cell r="T594">
            <v>-3.52</v>
          </cell>
          <cell r="U594">
            <v>1.1499999999999999</v>
          </cell>
          <cell r="V594">
            <v>0.94</v>
          </cell>
          <cell r="W594">
            <v>83.1</v>
          </cell>
          <cell r="X594">
            <v>-17.600000000000001</v>
          </cell>
          <cell r="Y594">
            <v>83.4</v>
          </cell>
          <cell r="Z594">
            <v>-17.3</v>
          </cell>
          <cell r="AA594">
            <v>30.2</v>
          </cell>
          <cell r="AB594">
            <v>-69.7</v>
          </cell>
          <cell r="AC594">
            <v>0</v>
          </cell>
          <cell r="AD594">
            <v>-100</v>
          </cell>
        </row>
        <row r="595">
          <cell r="B595" t="str">
            <v>教育，学習支援業</v>
          </cell>
          <cell r="C595">
            <v>147.5</v>
          </cell>
          <cell r="D595">
            <v>29.6</v>
          </cell>
          <cell r="E595">
            <v>152.19999999999999</v>
          </cell>
          <cell r="F595">
            <v>29.6</v>
          </cell>
          <cell r="G595">
            <v>152.69999999999999</v>
          </cell>
          <cell r="H595">
            <v>29.7</v>
          </cell>
          <cell r="I595">
            <v>152.19999999999999</v>
          </cell>
          <cell r="J595">
            <v>11</v>
          </cell>
          <cell r="K595">
            <v>152.69999999999999</v>
          </cell>
          <cell r="L595">
            <v>11.1</v>
          </cell>
          <cell r="M595">
            <v>50</v>
          </cell>
          <cell r="N595">
            <v>0</v>
          </cell>
          <cell r="O595">
            <v>107.3</v>
          </cell>
          <cell r="P595">
            <v>-16.600000000000001</v>
          </cell>
          <cell r="Q595" t="str">
            <v>-</v>
          </cell>
          <cell r="R595" t="str">
            <v>-</v>
          </cell>
          <cell r="S595">
            <v>1.58</v>
          </cell>
          <cell r="T595">
            <v>1.38</v>
          </cell>
          <cell r="U595">
            <v>4.78</v>
          </cell>
          <cell r="V595">
            <v>4.58</v>
          </cell>
          <cell r="W595">
            <v>137.1</v>
          </cell>
          <cell r="X595">
            <v>25.3</v>
          </cell>
          <cell r="Y595">
            <v>141.4</v>
          </cell>
          <cell r="Z595">
            <v>25.2</v>
          </cell>
          <cell r="AA595">
            <v>53</v>
          </cell>
          <cell r="AB595">
            <v>-10.6</v>
          </cell>
          <cell r="AC595">
            <v>0</v>
          </cell>
          <cell r="AD595">
            <v>0</v>
          </cell>
        </row>
        <row r="596">
          <cell r="B596" t="str">
            <v>医療，福祉</v>
          </cell>
          <cell r="C596">
            <v>93.2</v>
          </cell>
          <cell r="D596">
            <v>-1.5</v>
          </cell>
          <cell r="E596">
            <v>99.2</v>
          </cell>
          <cell r="F596">
            <v>1.4</v>
          </cell>
          <cell r="G596">
            <v>99.3</v>
          </cell>
          <cell r="H596">
            <v>4.4000000000000004</v>
          </cell>
          <cell r="I596">
            <v>97.9</v>
          </cell>
          <cell r="J596">
            <v>-0.4</v>
          </cell>
          <cell r="K596">
            <v>98.3</v>
          </cell>
          <cell r="L596">
            <v>-0.1</v>
          </cell>
          <cell r="M596">
            <v>61.5</v>
          </cell>
          <cell r="N596">
            <v>-27.3</v>
          </cell>
          <cell r="O596">
            <v>85.1</v>
          </cell>
          <cell r="P596">
            <v>-6.3</v>
          </cell>
          <cell r="Q596" t="str">
            <v>-</v>
          </cell>
          <cell r="R596" t="str">
            <v>-</v>
          </cell>
          <cell r="S596">
            <v>1.63</v>
          </cell>
          <cell r="T596">
            <v>0.44</v>
          </cell>
          <cell r="U596">
            <v>2.65</v>
          </cell>
          <cell r="V596">
            <v>1.73</v>
          </cell>
          <cell r="W596">
            <v>86.6</v>
          </cell>
          <cell r="X596">
            <v>-4.8</v>
          </cell>
          <cell r="Y596">
            <v>92.2</v>
          </cell>
          <cell r="Z596">
            <v>-1.9</v>
          </cell>
          <cell r="AA596">
            <v>90.1</v>
          </cell>
          <cell r="AB596">
            <v>-63.3</v>
          </cell>
          <cell r="AC596">
            <v>5.4</v>
          </cell>
          <cell r="AD596">
            <v>-88.4</v>
          </cell>
        </row>
        <row r="597">
          <cell r="B597" t="str">
            <v>複合サービス事業</v>
          </cell>
          <cell r="C597">
            <v>104.6</v>
          </cell>
          <cell r="D597">
            <v>-5.4</v>
          </cell>
          <cell r="E597">
            <v>111.7</v>
          </cell>
          <cell r="F597">
            <v>-4.5999999999999996</v>
          </cell>
          <cell r="G597">
            <v>115</v>
          </cell>
          <cell r="H597">
            <v>-4.2</v>
          </cell>
          <cell r="I597">
            <v>108.2</v>
          </cell>
          <cell r="J597">
            <v>4.8</v>
          </cell>
          <cell r="K597">
            <v>111.1</v>
          </cell>
          <cell r="L597">
            <v>5.3</v>
          </cell>
          <cell r="M597">
            <v>0</v>
          </cell>
          <cell r="N597">
            <v>-100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97.2</v>
          </cell>
          <cell r="X597">
            <v>-8.6</v>
          </cell>
          <cell r="Y597">
            <v>103.8</v>
          </cell>
          <cell r="Z597">
            <v>-7.8</v>
          </cell>
          <cell r="AA597">
            <v>0.7</v>
          </cell>
          <cell r="AB597">
            <v>-95.3</v>
          </cell>
          <cell r="AC597">
            <v>0</v>
          </cell>
          <cell r="AD597">
            <v>-100</v>
          </cell>
        </row>
        <row r="598">
          <cell r="B598" t="str">
            <v>サービス業（他に分類されないもの）</v>
          </cell>
          <cell r="C598">
            <v>99.1</v>
          </cell>
          <cell r="D598">
            <v>7</v>
          </cell>
          <cell r="E598">
            <v>101.6</v>
          </cell>
          <cell r="F598">
            <v>6.8</v>
          </cell>
          <cell r="G598">
            <v>102.7</v>
          </cell>
          <cell r="H598">
            <v>8.1</v>
          </cell>
          <cell r="I598">
            <v>97.2</v>
          </cell>
          <cell r="J598">
            <v>3.3</v>
          </cell>
          <cell r="K598">
            <v>98.1</v>
          </cell>
          <cell r="L598">
            <v>4</v>
          </cell>
          <cell r="M598">
            <v>71</v>
          </cell>
          <cell r="N598">
            <v>-21.4</v>
          </cell>
          <cell r="O598">
            <v>104.5</v>
          </cell>
          <cell r="P598">
            <v>2.9</v>
          </cell>
          <cell r="Q598" t="str">
            <v>-</v>
          </cell>
          <cell r="R598" t="str">
            <v>-</v>
          </cell>
          <cell r="S598">
            <v>3.17</v>
          </cell>
          <cell r="T598">
            <v>-0.99</v>
          </cell>
          <cell r="U598">
            <v>2.62</v>
          </cell>
          <cell r="V598">
            <v>-0.39</v>
          </cell>
          <cell r="W598">
            <v>92.1</v>
          </cell>
          <cell r="X598">
            <v>3.5</v>
          </cell>
          <cell r="Y598">
            <v>94.4</v>
          </cell>
          <cell r="Z598">
            <v>3.3</v>
          </cell>
          <cell r="AA598">
            <v>71.2</v>
          </cell>
          <cell r="AB598">
            <v>-28.1</v>
          </cell>
          <cell r="AC598">
            <v>19.600000000000001</v>
          </cell>
          <cell r="AD598">
            <v>22.4</v>
          </cell>
        </row>
        <row r="599">
          <cell r="B599" t="str">
            <v>食料品・たばこ</v>
          </cell>
          <cell r="C599">
            <v>95.1</v>
          </cell>
          <cell r="D599">
            <v>-13.7</v>
          </cell>
          <cell r="E599">
            <v>98.9</v>
          </cell>
          <cell r="F599">
            <v>-13.5</v>
          </cell>
          <cell r="G599">
            <v>100.7</v>
          </cell>
          <cell r="H599">
            <v>-12.1</v>
          </cell>
          <cell r="I599">
            <v>89.9</v>
          </cell>
          <cell r="J599">
            <v>-16.2</v>
          </cell>
          <cell r="K599">
            <v>91.9</v>
          </cell>
          <cell r="L599">
            <v>-15.5</v>
          </cell>
          <cell r="M599">
            <v>43.5</v>
          </cell>
          <cell r="N599">
            <v>-41.1</v>
          </cell>
          <cell r="O599">
            <v>109.9</v>
          </cell>
          <cell r="P599">
            <v>15.1</v>
          </cell>
          <cell r="Q599" t="str">
            <v>-</v>
          </cell>
          <cell r="R599" t="str">
            <v>-</v>
          </cell>
          <cell r="S599">
            <v>1.03</v>
          </cell>
          <cell r="T599">
            <v>-1.55</v>
          </cell>
          <cell r="U599">
            <v>0.88</v>
          </cell>
          <cell r="V599">
            <v>-2.91</v>
          </cell>
          <cell r="W599">
            <v>88.4</v>
          </cell>
          <cell r="X599">
            <v>-16.600000000000001</v>
          </cell>
          <cell r="Y599">
            <v>91.9</v>
          </cell>
          <cell r="Z599">
            <v>-16.5</v>
          </cell>
          <cell r="AA599">
            <v>35.1</v>
          </cell>
          <cell r="AB599">
            <v>-68.5</v>
          </cell>
          <cell r="AC599">
            <v>0</v>
          </cell>
          <cell r="AD599">
            <v>-100</v>
          </cell>
        </row>
        <row r="600">
          <cell r="B600" t="str">
            <v>繊維工業</v>
          </cell>
          <cell r="C600">
            <v>110</v>
          </cell>
          <cell r="D600">
            <v>18.399999999999999</v>
          </cell>
          <cell r="E600">
            <v>108.4</v>
          </cell>
          <cell r="F600">
            <v>9.3000000000000007</v>
          </cell>
          <cell r="G600">
            <v>109.1</v>
          </cell>
          <cell r="H600">
            <v>9.4</v>
          </cell>
          <cell r="I600">
            <v>99.9</v>
          </cell>
          <cell r="J600">
            <v>-0.7</v>
          </cell>
          <cell r="K600">
            <v>100.4</v>
          </cell>
          <cell r="L600">
            <v>-0.6</v>
          </cell>
          <cell r="M600">
            <v>0</v>
          </cell>
          <cell r="N600">
            <v>-100</v>
          </cell>
          <cell r="O600">
            <v>64.5</v>
          </cell>
          <cell r="P600">
            <v>256.39999999999998</v>
          </cell>
          <cell r="Q600" t="str">
            <v>-</v>
          </cell>
          <cell r="R600" t="str">
            <v>-</v>
          </cell>
          <cell r="S600">
            <v>0</v>
          </cell>
          <cell r="T600">
            <v>0</v>
          </cell>
          <cell r="U600">
            <v>1.8</v>
          </cell>
          <cell r="V600">
            <v>1.8</v>
          </cell>
          <cell r="W600">
            <v>102.2</v>
          </cell>
          <cell r="X600">
            <v>14.4</v>
          </cell>
          <cell r="Y600">
            <v>100.7</v>
          </cell>
          <cell r="Z600">
            <v>5.6</v>
          </cell>
          <cell r="AA600">
            <v>2.9</v>
          </cell>
          <cell r="AB600">
            <v>-86.7</v>
          </cell>
          <cell r="AC600">
            <v>88.9</v>
          </cell>
          <cell r="AD600">
            <v>0</v>
          </cell>
        </row>
        <row r="601">
          <cell r="B601" t="str">
            <v>木材・木製品</v>
          </cell>
          <cell r="C601">
            <v>182.8</v>
          </cell>
          <cell r="D601">
            <v>-8.3000000000000007</v>
          </cell>
          <cell r="E601">
            <v>188.7</v>
          </cell>
          <cell r="F601">
            <v>-7.1</v>
          </cell>
          <cell r="G601">
            <v>189.4</v>
          </cell>
          <cell r="H601">
            <v>-8.8000000000000007</v>
          </cell>
          <cell r="I601">
            <v>167.8</v>
          </cell>
          <cell r="J601">
            <v>-5.5</v>
          </cell>
          <cell r="K601">
            <v>166.8</v>
          </cell>
          <cell r="L601">
            <v>-7.5</v>
          </cell>
          <cell r="M601">
            <v>227.3</v>
          </cell>
          <cell r="N601">
            <v>2397.8000000000002</v>
          </cell>
          <cell r="O601">
            <v>284.7</v>
          </cell>
          <cell r="P601">
            <v>241</v>
          </cell>
          <cell r="Q601" t="str">
            <v>-</v>
          </cell>
          <cell r="R601" t="str">
            <v>-</v>
          </cell>
          <cell r="S601">
            <v>1.36</v>
          </cell>
          <cell r="T601">
            <v>-3.43</v>
          </cell>
          <cell r="U601">
            <v>0</v>
          </cell>
          <cell r="V601">
            <v>0</v>
          </cell>
          <cell r="W601">
            <v>169.9</v>
          </cell>
          <cell r="X601">
            <v>-11.4</v>
          </cell>
          <cell r="Y601">
            <v>175.4</v>
          </cell>
          <cell r="Z601">
            <v>-10.199999999999999</v>
          </cell>
          <cell r="AA601">
            <v>158.1</v>
          </cell>
          <cell r="AB601">
            <v>0</v>
          </cell>
          <cell r="AC601">
            <v>0</v>
          </cell>
          <cell r="AD601">
            <v>-100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74.599999999999994</v>
          </cell>
          <cell r="D603">
            <v>16.600000000000001</v>
          </cell>
          <cell r="E603">
            <v>90.7</v>
          </cell>
          <cell r="F603">
            <v>16.600000000000001</v>
          </cell>
          <cell r="G603">
            <v>89.7</v>
          </cell>
          <cell r="H603">
            <v>15.1</v>
          </cell>
          <cell r="I603">
            <v>105.1</v>
          </cell>
          <cell r="J603">
            <v>9.6999999999999993</v>
          </cell>
          <cell r="K603">
            <v>104.5</v>
          </cell>
          <cell r="L603">
            <v>8.4</v>
          </cell>
          <cell r="M603">
            <v>46.4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69.3</v>
          </cell>
          <cell r="X603">
            <v>12.7</v>
          </cell>
          <cell r="Y603">
            <v>84.3</v>
          </cell>
          <cell r="Z603">
            <v>12.7</v>
          </cell>
          <cell r="AA603">
            <v>189.1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 t="str">
            <v>印刷・同関連業</v>
          </cell>
          <cell r="C604">
            <v>68.7</v>
          </cell>
          <cell r="D604">
            <v>-15.5</v>
          </cell>
          <cell r="E604">
            <v>69.400000000000006</v>
          </cell>
          <cell r="F604">
            <v>-26.8</v>
          </cell>
          <cell r="G604">
            <v>71</v>
          </cell>
          <cell r="H604">
            <v>-26.7</v>
          </cell>
          <cell r="I604">
            <v>61.9</v>
          </cell>
          <cell r="J604">
            <v>-28.6</v>
          </cell>
          <cell r="K604">
            <v>63.5</v>
          </cell>
          <cell r="L604">
            <v>-28.2</v>
          </cell>
          <cell r="M604">
            <v>0</v>
          </cell>
          <cell r="N604">
            <v>-100</v>
          </cell>
          <cell r="O604">
            <v>280</v>
          </cell>
          <cell r="P604">
            <v>48.7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0.59</v>
          </cell>
          <cell r="V604">
            <v>0.59</v>
          </cell>
          <cell r="W604">
            <v>63.8</v>
          </cell>
          <cell r="X604">
            <v>-18.399999999999999</v>
          </cell>
          <cell r="Y604">
            <v>64.5</v>
          </cell>
          <cell r="Z604">
            <v>-29.3</v>
          </cell>
          <cell r="AA604">
            <v>10.9</v>
          </cell>
          <cell r="AB604">
            <v>-19.7</v>
          </cell>
          <cell r="AC604">
            <v>16.100000000000001</v>
          </cell>
          <cell r="AD604">
            <v>0</v>
          </cell>
        </row>
        <row r="605">
          <cell r="B605" t="str">
            <v>化学、石油・石炭</v>
          </cell>
          <cell r="C605">
            <v>108.8</v>
          </cell>
          <cell r="D605">
            <v>80.099999999999994</v>
          </cell>
          <cell r="E605">
            <v>118.1</v>
          </cell>
          <cell r="F605">
            <v>80</v>
          </cell>
          <cell r="G605">
            <v>121.8</v>
          </cell>
          <cell r="H605">
            <v>83.4</v>
          </cell>
          <cell r="I605">
            <v>103</v>
          </cell>
          <cell r="J605">
            <v>38.1</v>
          </cell>
          <cell r="K605">
            <v>103.7</v>
          </cell>
          <cell r="L605">
            <v>39.6</v>
          </cell>
          <cell r="M605">
            <v>0</v>
          </cell>
          <cell r="N605">
            <v>-100</v>
          </cell>
          <cell r="O605">
            <v>104.1</v>
          </cell>
          <cell r="P605">
            <v>54.7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101.1</v>
          </cell>
          <cell r="X605">
            <v>74</v>
          </cell>
          <cell r="Y605">
            <v>109.8</v>
          </cell>
          <cell r="Z605">
            <v>74</v>
          </cell>
          <cell r="AA605">
            <v>1.2</v>
          </cell>
          <cell r="AB605">
            <v>-96.3</v>
          </cell>
          <cell r="AC605">
            <v>0</v>
          </cell>
          <cell r="AD605">
            <v>0</v>
          </cell>
        </row>
        <row r="606">
          <cell r="B606" t="str">
            <v>プラスチック製品</v>
          </cell>
          <cell r="C606">
            <v>138.9</v>
          </cell>
          <cell r="D606">
            <v>-17.3</v>
          </cell>
          <cell r="E606">
            <v>147.9</v>
          </cell>
          <cell r="F606">
            <v>-17.3</v>
          </cell>
          <cell r="G606">
            <v>147.5</v>
          </cell>
          <cell r="H606">
            <v>-11.1</v>
          </cell>
          <cell r="I606">
            <v>169</v>
          </cell>
          <cell r="J606">
            <v>-15.8</v>
          </cell>
          <cell r="K606">
            <v>169.3</v>
          </cell>
          <cell r="L606">
            <v>-12.6</v>
          </cell>
          <cell r="M606">
            <v>100</v>
          </cell>
          <cell r="N606">
            <v>-90.2</v>
          </cell>
          <cell r="O606">
            <v>494.7</v>
          </cell>
          <cell r="P606">
            <v>571.20000000000005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129.1</v>
          </cell>
          <cell r="X606">
            <v>-20.100000000000001</v>
          </cell>
          <cell r="Y606">
            <v>137.5</v>
          </cell>
          <cell r="Z606">
            <v>-20</v>
          </cell>
          <cell r="AA606">
            <v>170.1</v>
          </cell>
          <cell r="AB606">
            <v>-90.6</v>
          </cell>
          <cell r="AC606">
            <v>0</v>
          </cell>
          <cell r="AD606">
            <v>0</v>
          </cell>
        </row>
        <row r="607">
          <cell r="B607" t="str">
            <v>ゴム製品</v>
          </cell>
          <cell r="C607">
            <v>151.1</v>
          </cell>
          <cell r="D607">
            <v>29.7</v>
          </cell>
          <cell r="E607">
            <v>124.9</v>
          </cell>
          <cell r="F607">
            <v>-2.6</v>
          </cell>
          <cell r="G607">
            <v>118.6</v>
          </cell>
          <cell r="H607">
            <v>-7.2</v>
          </cell>
          <cell r="I607">
            <v>129</v>
          </cell>
          <cell r="J607">
            <v>-0.1</v>
          </cell>
          <cell r="K607">
            <v>122.6</v>
          </cell>
          <cell r="L607">
            <v>-4.7</v>
          </cell>
          <cell r="M607">
            <v>900</v>
          </cell>
          <cell r="N607">
            <v>472.9</v>
          </cell>
          <cell r="O607">
            <v>40</v>
          </cell>
          <cell r="P607">
            <v>-6.8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140.4</v>
          </cell>
          <cell r="X607">
            <v>25.4</v>
          </cell>
          <cell r="Y607">
            <v>116.1</v>
          </cell>
          <cell r="Z607">
            <v>-5.8</v>
          </cell>
          <cell r="AA607">
            <v>894.2</v>
          </cell>
          <cell r="AB607">
            <v>562.29999999999995</v>
          </cell>
          <cell r="AC607">
            <v>206.7</v>
          </cell>
          <cell r="AD607">
            <v>0</v>
          </cell>
        </row>
        <row r="608">
          <cell r="B608" t="str">
            <v>窯業・土石製品</v>
          </cell>
          <cell r="C608">
            <v>94.3</v>
          </cell>
          <cell r="D608">
            <v>10.3</v>
          </cell>
          <cell r="E608">
            <v>97.1</v>
          </cell>
          <cell r="F608">
            <v>10.199999999999999</v>
          </cell>
          <cell r="G608">
            <v>96.5</v>
          </cell>
          <cell r="H608">
            <v>8.1999999999999993</v>
          </cell>
          <cell r="I608">
            <v>91.6</v>
          </cell>
          <cell r="J608">
            <v>2.6</v>
          </cell>
          <cell r="K608">
            <v>90.7</v>
          </cell>
          <cell r="L608">
            <v>0.7</v>
          </cell>
          <cell r="M608">
            <v>126.7</v>
          </cell>
          <cell r="N608">
            <v>111.2</v>
          </cell>
          <cell r="O608">
            <v>21</v>
          </cell>
          <cell r="P608">
            <v>-9.9</v>
          </cell>
          <cell r="Q608" t="str">
            <v>-</v>
          </cell>
          <cell r="R608" t="str">
            <v>-</v>
          </cell>
          <cell r="S608">
            <v>0</v>
          </cell>
          <cell r="T608">
            <v>-2</v>
          </cell>
          <cell r="U608">
            <v>0</v>
          </cell>
          <cell r="V608">
            <v>0</v>
          </cell>
          <cell r="W608">
            <v>87.6</v>
          </cell>
          <cell r="X608">
            <v>6.6</v>
          </cell>
          <cell r="Y608">
            <v>90.2</v>
          </cell>
          <cell r="Z608">
            <v>6.5</v>
          </cell>
          <cell r="AA608">
            <v>116.7</v>
          </cell>
          <cell r="AB608">
            <v>122.4</v>
          </cell>
          <cell r="AC608">
            <v>0</v>
          </cell>
          <cell r="AD608">
            <v>0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129.9</v>
          </cell>
          <cell r="D611">
            <v>1.5</v>
          </cell>
          <cell r="E611">
            <v>133.4</v>
          </cell>
          <cell r="F611">
            <v>1.4</v>
          </cell>
          <cell r="G611">
            <v>127.4</v>
          </cell>
          <cell r="H611">
            <v>4.4000000000000004</v>
          </cell>
          <cell r="I611">
            <v>133.30000000000001</v>
          </cell>
          <cell r="J611">
            <v>4.0999999999999996</v>
          </cell>
          <cell r="K611">
            <v>122.8</v>
          </cell>
          <cell r="L611">
            <v>4.0999999999999996</v>
          </cell>
          <cell r="M611">
            <v>3866.7</v>
          </cell>
          <cell r="N611">
            <v>5.5</v>
          </cell>
          <cell r="O611">
            <v>650</v>
          </cell>
          <cell r="P611">
            <v>3.4</v>
          </cell>
          <cell r="Q611" t="str">
            <v>-</v>
          </cell>
          <cell r="R611" t="str">
            <v>-</v>
          </cell>
          <cell r="S611">
            <v>2.0099999999999998</v>
          </cell>
          <cell r="T611">
            <v>0.39</v>
          </cell>
          <cell r="U611">
            <v>0</v>
          </cell>
          <cell r="V611">
            <v>0</v>
          </cell>
          <cell r="W611">
            <v>120.7</v>
          </cell>
          <cell r="X611">
            <v>-1.9</v>
          </cell>
          <cell r="Y611">
            <v>124</v>
          </cell>
          <cell r="Z611">
            <v>-1.9</v>
          </cell>
          <cell r="AA611">
            <v>506.7</v>
          </cell>
          <cell r="AB611">
            <v>-29.3</v>
          </cell>
          <cell r="AC611">
            <v>0</v>
          </cell>
          <cell r="AD611">
            <v>0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96.3</v>
          </cell>
          <cell r="D614">
            <v>-20.7</v>
          </cell>
          <cell r="E614">
            <v>105.1</v>
          </cell>
          <cell r="F614">
            <v>-20.7</v>
          </cell>
          <cell r="G614">
            <v>105.1</v>
          </cell>
          <cell r="H614">
            <v>-19</v>
          </cell>
          <cell r="I614">
            <v>102.6</v>
          </cell>
          <cell r="J614">
            <v>-15.5</v>
          </cell>
          <cell r="K614">
            <v>102.6</v>
          </cell>
          <cell r="L614">
            <v>-14</v>
          </cell>
          <cell r="M614">
            <v>0</v>
          </cell>
          <cell r="N614">
            <v>0</v>
          </cell>
          <cell r="O614">
            <v>29</v>
          </cell>
          <cell r="P614">
            <v>-71.2</v>
          </cell>
          <cell r="Q614" t="str">
            <v>-</v>
          </cell>
          <cell r="R614" t="str">
            <v>-</v>
          </cell>
          <cell r="S614">
            <v>0</v>
          </cell>
          <cell r="T614">
            <v>-1.63</v>
          </cell>
          <cell r="U614">
            <v>0</v>
          </cell>
          <cell r="V614">
            <v>0</v>
          </cell>
          <cell r="W614">
            <v>89.5</v>
          </cell>
          <cell r="X614">
            <v>-23.4</v>
          </cell>
          <cell r="Y614">
            <v>97.7</v>
          </cell>
          <cell r="Z614">
            <v>-23.3</v>
          </cell>
          <cell r="AA614">
            <v>0</v>
          </cell>
          <cell r="AB614">
            <v>-100</v>
          </cell>
          <cell r="AC614">
            <v>0</v>
          </cell>
          <cell r="AD614">
            <v>0</v>
          </cell>
        </row>
        <row r="615">
          <cell r="B615" t="str">
            <v>電子・デバイス</v>
          </cell>
          <cell r="C615">
            <v>86.1</v>
          </cell>
          <cell r="D615">
            <v>-12.2</v>
          </cell>
          <cell r="E615">
            <v>87</v>
          </cell>
          <cell r="F615">
            <v>-6.1</v>
          </cell>
          <cell r="G615">
            <v>88</v>
          </cell>
          <cell r="H615">
            <v>-6.1</v>
          </cell>
          <cell r="I615">
            <v>86.1</v>
          </cell>
          <cell r="J615">
            <v>-10.8</v>
          </cell>
          <cell r="K615">
            <v>86.9</v>
          </cell>
          <cell r="L615">
            <v>-10.6</v>
          </cell>
          <cell r="M615">
            <v>23.1</v>
          </cell>
          <cell r="N615">
            <v>-50</v>
          </cell>
          <cell r="O615">
            <v>217.2</v>
          </cell>
          <cell r="P615">
            <v>85.3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0</v>
          </cell>
          <cell r="V615">
            <v>-2.78</v>
          </cell>
          <cell r="W615">
            <v>80</v>
          </cell>
          <cell r="X615">
            <v>-15.2</v>
          </cell>
          <cell r="Y615">
            <v>80.900000000000006</v>
          </cell>
          <cell r="Z615">
            <v>-9.1999999999999993</v>
          </cell>
          <cell r="AA615">
            <v>19.5</v>
          </cell>
          <cell r="AB615">
            <v>-27.5</v>
          </cell>
          <cell r="AC615">
            <v>18.5</v>
          </cell>
          <cell r="AD615">
            <v>-80.8</v>
          </cell>
        </row>
        <row r="616">
          <cell r="B616" t="str">
            <v>電気機械器具</v>
          </cell>
          <cell r="C616">
            <v>99.1</v>
          </cell>
          <cell r="D616">
            <v>28.7</v>
          </cell>
          <cell r="E616">
            <v>99.2</v>
          </cell>
          <cell r="F616">
            <v>28.5</v>
          </cell>
          <cell r="G616">
            <v>99.3</v>
          </cell>
          <cell r="H616">
            <v>30</v>
          </cell>
          <cell r="I616">
            <v>90</v>
          </cell>
          <cell r="J616">
            <v>16.399999999999999</v>
          </cell>
          <cell r="K616">
            <v>90.1</v>
          </cell>
          <cell r="L616">
            <v>17.5</v>
          </cell>
          <cell r="M616">
            <v>33.299999999999997</v>
          </cell>
          <cell r="N616">
            <v>-88.9</v>
          </cell>
          <cell r="O616">
            <v>5.8</v>
          </cell>
          <cell r="P616">
            <v>11.5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-17.78</v>
          </cell>
          <cell r="W616">
            <v>92.1</v>
          </cell>
          <cell r="X616">
            <v>24.5</v>
          </cell>
          <cell r="Y616">
            <v>92.2</v>
          </cell>
          <cell r="Z616">
            <v>24.3</v>
          </cell>
          <cell r="AA616">
            <v>40.5</v>
          </cell>
          <cell r="AB616">
            <v>-90</v>
          </cell>
          <cell r="AC616">
            <v>0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107.4</v>
          </cell>
          <cell r="D618">
            <v>72.900000000000006</v>
          </cell>
          <cell r="E618">
            <v>111.7</v>
          </cell>
          <cell r="F618">
            <v>72.599999999999994</v>
          </cell>
          <cell r="G618">
            <v>113.6</v>
          </cell>
          <cell r="H618">
            <v>72.400000000000006</v>
          </cell>
          <cell r="I618">
            <v>109</v>
          </cell>
          <cell r="J618">
            <v>29</v>
          </cell>
          <cell r="K618">
            <v>111.2</v>
          </cell>
          <cell r="L618">
            <v>29.2</v>
          </cell>
          <cell r="M618">
            <v>0</v>
          </cell>
          <cell r="N618">
            <v>0</v>
          </cell>
          <cell r="O618">
            <v>37.299999999999997</v>
          </cell>
          <cell r="P618">
            <v>603.79999999999995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-50</v>
          </cell>
          <cell r="W618">
            <v>99.8</v>
          </cell>
          <cell r="X618">
            <v>67.2</v>
          </cell>
          <cell r="Y618">
            <v>103.8</v>
          </cell>
          <cell r="Z618">
            <v>66.900000000000006</v>
          </cell>
          <cell r="AA618">
            <v>13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 t="str">
            <v>その他の製造業</v>
          </cell>
          <cell r="C619">
            <v>115.2</v>
          </cell>
          <cell r="D619">
            <v>2.9</v>
          </cell>
          <cell r="E619">
            <v>117.6</v>
          </cell>
          <cell r="F619">
            <v>3</v>
          </cell>
          <cell r="G619">
            <v>120.3</v>
          </cell>
          <cell r="H619">
            <v>3.5</v>
          </cell>
          <cell r="I619">
            <v>104.5</v>
          </cell>
          <cell r="J619">
            <v>-3.2</v>
          </cell>
          <cell r="K619">
            <v>106.1</v>
          </cell>
          <cell r="L619">
            <v>-3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-63.4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107.1</v>
          </cell>
          <cell r="X619">
            <v>-0.5</v>
          </cell>
          <cell r="Y619">
            <v>109.3</v>
          </cell>
          <cell r="Z619">
            <v>-0.5</v>
          </cell>
          <cell r="AA619">
            <v>0</v>
          </cell>
          <cell r="AB619">
            <v>-100</v>
          </cell>
          <cell r="AC619">
            <v>0</v>
          </cell>
          <cell r="AD619">
            <v>0</v>
          </cell>
        </row>
        <row r="620">
          <cell r="B620" t="str">
            <v>Ｅ一括分１</v>
          </cell>
          <cell r="C620">
            <v>144</v>
          </cell>
          <cell r="D620">
            <v>-23.8</v>
          </cell>
          <cell r="E620">
            <v>159.30000000000001</v>
          </cell>
          <cell r="F620">
            <v>-23.8</v>
          </cell>
          <cell r="G620">
            <v>155.5</v>
          </cell>
          <cell r="H620">
            <v>-25.6</v>
          </cell>
          <cell r="I620">
            <v>143.19999999999999</v>
          </cell>
          <cell r="J620">
            <v>-23.3</v>
          </cell>
          <cell r="K620">
            <v>133.1</v>
          </cell>
          <cell r="L620">
            <v>-21.8</v>
          </cell>
          <cell r="M620">
            <v>9600</v>
          </cell>
          <cell r="N620">
            <v>-38.5</v>
          </cell>
          <cell r="O620">
            <v>49.7</v>
          </cell>
          <cell r="P620">
            <v>-42.9</v>
          </cell>
          <cell r="Q620" t="str">
            <v>-</v>
          </cell>
          <cell r="R620" t="str">
            <v>-</v>
          </cell>
          <cell r="S620">
            <v>7.93</v>
          </cell>
          <cell r="T620">
            <v>7.93</v>
          </cell>
          <cell r="U620">
            <v>6.17</v>
          </cell>
          <cell r="V620">
            <v>6.17</v>
          </cell>
          <cell r="W620">
            <v>133.80000000000001</v>
          </cell>
          <cell r="X620">
            <v>-26.4</v>
          </cell>
          <cell r="Y620">
            <v>148</v>
          </cell>
          <cell r="Z620">
            <v>-26.4</v>
          </cell>
          <cell r="AA620">
            <v>1531.1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211.6</v>
          </cell>
          <cell r="D623">
            <v>46.6</v>
          </cell>
          <cell r="E623">
            <v>221</v>
          </cell>
          <cell r="F623">
            <v>47</v>
          </cell>
          <cell r="G623">
            <v>221.7</v>
          </cell>
          <cell r="H623">
            <v>48.8</v>
          </cell>
          <cell r="I623">
            <v>149.69999999999999</v>
          </cell>
          <cell r="J623">
            <v>23.3</v>
          </cell>
          <cell r="K623">
            <v>150.1</v>
          </cell>
          <cell r="L623">
            <v>24.9</v>
          </cell>
          <cell r="M623">
            <v>50</v>
          </cell>
          <cell r="N623">
            <v>-87.5</v>
          </cell>
          <cell r="O623">
            <v>35.200000000000003</v>
          </cell>
          <cell r="P623">
            <v>8.3000000000000007</v>
          </cell>
          <cell r="Q623" t="str">
            <v>-</v>
          </cell>
          <cell r="R623" t="str">
            <v>-</v>
          </cell>
          <cell r="S623">
            <v>0.81</v>
          </cell>
          <cell r="T623">
            <v>-1.96</v>
          </cell>
          <cell r="U623">
            <v>1.38</v>
          </cell>
          <cell r="V623">
            <v>0.2</v>
          </cell>
          <cell r="W623">
            <v>196.7</v>
          </cell>
          <cell r="X623">
            <v>41.7</v>
          </cell>
          <cell r="Y623">
            <v>205.4</v>
          </cell>
          <cell r="Z623">
            <v>42.1</v>
          </cell>
          <cell r="AA623">
            <v>63</v>
          </cell>
          <cell r="AB623">
            <v>-85.7</v>
          </cell>
          <cell r="AC623">
            <v>5.4</v>
          </cell>
          <cell r="AD623">
            <v>-53.3</v>
          </cell>
        </row>
        <row r="624">
          <cell r="B624" t="str">
            <v>小売業</v>
          </cell>
          <cell r="C624">
            <v>101.3</v>
          </cell>
          <cell r="D624">
            <v>-7.6</v>
          </cell>
          <cell r="E624">
            <v>102.8</v>
          </cell>
          <cell r="F624">
            <v>-6.9</v>
          </cell>
          <cell r="G624">
            <v>101.5</v>
          </cell>
          <cell r="H624">
            <v>-6.9</v>
          </cell>
          <cell r="I624">
            <v>91.9</v>
          </cell>
          <cell r="J624">
            <v>-7.5</v>
          </cell>
          <cell r="K624">
            <v>90.1</v>
          </cell>
          <cell r="L624">
            <v>-8</v>
          </cell>
          <cell r="M624">
            <v>194.1</v>
          </cell>
          <cell r="N624">
            <v>6.4</v>
          </cell>
          <cell r="O624">
            <v>150.5</v>
          </cell>
          <cell r="P624">
            <v>21.8</v>
          </cell>
          <cell r="Q624" t="str">
            <v>-</v>
          </cell>
          <cell r="R624" t="str">
            <v>-</v>
          </cell>
          <cell r="S624">
            <v>3.7</v>
          </cell>
          <cell r="T624">
            <v>1.28</v>
          </cell>
          <cell r="U624">
            <v>2.2000000000000002</v>
          </cell>
          <cell r="V624">
            <v>1.05</v>
          </cell>
          <cell r="W624">
            <v>94.1</v>
          </cell>
          <cell r="X624">
            <v>-10.7</v>
          </cell>
          <cell r="Y624">
            <v>95.5</v>
          </cell>
          <cell r="Z624">
            <v>-10.1</v>
          </cell>
          <cell r="AA624">
            <v>189.2</v>
          </cell>
          <cell r="AB624">
            <v>-6.8</v>
          </cell>
          <cell r="AC624">
            <v>0</v>
          </cell>
          <cell r="AD624">
            <v>-100</v>
          </cell>
        </row>
        <row r="625">
          <cell r="B625" t="str">
            <v>宿泊業</v>
          </cell>
          <cell r="C625">
            <v>100.3</v>
          </cell>
          <cell r="D625">
            <v>-7</v>
          </cell>
          <cell r="E625">
            <v>101.1</v>
          </cell>
          <cell r="F625">
            <v>-8.1</v>
          </cell>
          <cell r="G625">
            <v>98.8</v>
          </cell>
          <cell r="H625">
            <v>-8.1</v>
          </cell>
          <cell r="I625">
            <v>105.6</v>
          </cell>
          <cell r="J625">
            <v>-14.4</v>
          </cell>
          <cell r="K625">
            <v>102.2</v>
          </cell>
          <cell r="L625">
            <v>-16.7</v>
          </cell>
          <cell r="M625">
            <v>278.60000000000002</v>
          </cell>
          <cell r="N625">
            <v>116.6</v>
          </cell>
          <cell r="O625">
            <v>93</v>
          </cell>
          <cell r="P625">
            <v>19.100000000000001</v>
          </cell>
          <cell r="Q625" t="str">
            <v>-</v>
          </cell>
          <cell r="R625" t="str">
            <v>-</v>
          </cell>
          <cell r="S625">
            <v>2.19</v>
          </cell>
          <cell r="T625">
            <v>-13.12</v>
          </cell>
          <cell r="U625">
            <v>1.9</v>
          </cell>
          <cell r="V625">
            <v>-6.09</v>
          </cell>
          <cell r="W625">
            <v>93.2</v>
          </cell>
          <cell r="X625">
            <v>-10.199999999999999</v>
          </cell>
          <cell r="Y625">
            <v>94</v>
          </cell>
          <cell r="Z625">
            <v>-11.2</v>
          </cell>
          <cell r="AA625">
            <v>313.2</v>
          </cell>
          <cell r="AB625">
            <v>-9.1</v>
          </cell>
          <cell r="AC625">
            <v>20.6</v>
          </cell>
          <cell r="AD625">
            <v>0</v>
          </cell>
        </row>
        <row r="626">
          <cell r="B626" t="str">
            <v>Ｍ一括分</v>
          </cell>
          <cell r="C626">
            <v>89.2</v>
          </cell>
          <cell r="D626">
            <v>-28.2</v>
          </cell>
          <cell r="E626">
            <v>89.6</v>
          </cell>
          <cell r="F626">
            <v>-28.1</v>
          </cell>
          <cell r="G626">
            <v>90.7</v>
          </cell>
          <cell r="H626">
            <v>-28</v>
          </cell>
          <cell r="I626">
            <v>83.2</v>
          </cell>
          <cell r="J626">
            <v>-25.8</v>
          </cell>
          <cell r="K626">
            <v>83.8</v>
          </cell>
          <cell r="L626">
            <v>-24</v>
          </cell>
          <cell r="M626">
            <v>57.1</v>
          </cell>
          <cell r="N626">
            <v>-71.5</v>
          </cell>
          <cell r="O626">
            <v>136.6</v>
          </cell>
          <cell r="P626">
            <v>33.700000000000003</v>
          </cell>
          <cell r="Q626" t="str">
            <v>-</v>
          </cell>
          <cell r="R626" t="str">
            <v>-</v>
          </cell>
          <cell r="S626">
            <v>5.05</v>
          </cell>
          <cell r="T626">
            <v>1.04</v>
          </cell>
          <cell r="U626">
            <v>1.93</v>
          </cell>
          <cell r="V626">
            <v>-2.62</v>
          </cell>
          <cell r="W626">
            <v>82.9</v>
          </cell>
          <cell r="X626">
            <v>-30.6</v>
          </cell>
          <cell r="Y626">
            <v>83.3</v>
          </cell>
          <cell r="Z626">
            <v>-30.5</v>
          </cell>
          <cell r="AA626">
            <v>34.700000000000003</v>
          </cell>
          <cell r="AB626">
            <v>-49.9</v>
          </cell>
          <cell r="AC626">
            <v>0</v>
          </cell>
          <cell r="AD626">
            <v>0</v>
          </cell>
        </row>
        <row r="627">
          <cell r="B627" t="str">
            <v>医療業</v>
          </cell>
          <cell r="C627">
            <v>79.400000000000006</v>
          </cell>
          <cell r="D627">
            <v>7.2</v>
          </cell>
          <cell r="E627">
            <v>86.5</v>
          </cell>
          <cell r="F627">
            <v>7.3</v>
          </cell>
          <cell r="G627">
            <v>86.8</v>
          </cell>
          <cell r="H627">
            <v>14.4</v>
          </cell>
          <cell r="I627">
            <v>98.8</v>
          </cell>
          <cell r="J627">
            <v>6.1</v>
          </cell>
          <cell r="K627">
            <v>99.5</v>
          </cell>
          <cell r="L627">
            <v>7.3</v>
          </cell>
          <cell r="M627">
            <v>58.8</v>
          </cell>
          <cell r="N627">
            <v>-47.4</v>
          </cell>
          <cell r="O627">
            <v>99.4</v>
          </cell>
          <cell r="P627">
            <v>-14.3</v>
          </cell>
          <cell r="Q627" t="str">
            <v>-</v>
          </cell>
          <cell r="R627" t="str">
            <v>-</v>
          </cell>
          <cell r="S627">
            <v>1.45</v>
          </cell>
          <cell r="T627">
            <v>1.31</v>
          </cell>
          <cell r="U627">
            <v>2.2000000000000002</v>
          </cell>
          <cell r="V627">
            <v>1.45</v>
          </cell>
          <cell r="W627">
            <v>73.8</v>
          </cell>
          <cell r="X627">
            <v>3.5</v>
          </cell>
          <cell r="Y627">
            <v>80.400000000000006</v>
          </cell>
          <cell r="Z627">
            <v>3.7</v>
          </cell>
          <cell r="AA627">
            <v>72.2</v>
          </cell>
          <cell r="AB627">
            <v>-75.900000000000006</v>
          </cell>
          <cell r="AC627">
            <v>0</v>
          </cell>
          <cell r="AD627">
            <v>-100</v>
          </cell>
        </row>
        <row r="628">
          <cell r="B628" t="str">
            <v>Ｐ一括分</v>
          </cell>
          <cell r="C628">
            <v>96.8</v>
          </cell>
          <cell r="D628">
            <v>-8.4</v>
          </cell>
          <cell r="E628">
            <v>101.1</v>
          </cell>
          <cell r="F628">
            <v>-2.9</v>
          </cell>
          <cell r="G628">
            <v>101.2</v>
          </cell>
          <cell r="H628">
            <v>-3.7</v>
          </cell>
          <cell r="I628">
            <v>93.2</v>
          </cell>
          <cell r="J628">
            <v>-5.7</v>
          </cell>
          <cell r="K628">
            <v>93.6</v>
          </cell>
          <cell r="L628">
            <v>-6</v>
          </cell>
          <cell r="M628">
            <v>60</v>
          </cell>
          <cell r="N628">
            <v>100</v>
          </cell>
          <cell r="O628">
            <v>77.7</v>
          </cell>
          <cell r="P628">
            <v>1.8</v>
          </cell>
          <cell r="Q628" t="str">
            <v>-</v>
          </cell>
          <cell r="R628" t="str">
            <v>-</v>
          </cell>
          <cell r="S628">
            <v>1.78</v>
          </cell>
          <cell r="T628">
            <v>-0.48</v>
          </cell>
          <cell r="U628">
            <v>3.04</v>
          </cell>
          <cell r="V628">
            <v>1.95</v>
          </cell>
          <cell r="W628">
            <v>90</v>
          </cell>
          <cell r="X628">
            <v>-11.4</v>
          </cell>
          <cell r="Y628">
            <v>94</v>
          </cell>
          <cell r="Z628">
            <v>-6.1</v>
          </cell>
          <cell r="AA628">
            <v>95.8</v>
          </cell>
          <cell r="AB628">
            <v>113.9</v>
          </cell>
          <cell r="AC628">
            <v>14.9</v>
          </cell>
          <cell r="AD628">
            <v>-89.1</v>
          </cell>
        </row>
        <row r="629">
          <cell r="B629" t="str">
            <v>職業紹介・派遣業</v>
          </cell>
          <cell r="C629">
            <v>124.6</v>
          </cell>
          <cell r="D629">
            <v>21.7</v>
          </cell>
          <cell r="E629">
            <v>124.8</v>
          </cell>
          <cell r="F629">
            <v>23.4</v>
          </cell>
          <cell r="G629">
            <v>125.7</v>
          </cell>
          <cell r="H629">
            <v>24.3</v>
          </cell>
          <cell r="I629">
            <v>109.8</v>
          </cell>
          <cell r="J629">
            <v>16.2</v>
          </cell>
          <cell r="K629">
            <v>109.7</v>
          </cell>
          <cell r="L629">
            <v>16.5</v>
          </cell>
          <cell r="M629">
            <v>107.4</v>
          </cell>
          <cell r="N629">
            <v>7.4</v>
          </cell>
          <cell r="O629">
            <v>82.4</v>
          </cell>
          <cell r="P629">
            <v>-43.6</v>
          </cell>
          <cell r="Q629" t="str">
            <v>-</v>
          </cell>
          <cell r="R629" t="str">
            <v>-</v>
          </cell>
          <cell r="S629">
            <v>6.32</v>
          </cell>
          <cell r="T629">
            <v>-1.81</v>
          </cell>
          <cell r="U629">
            <v>6.32</v>
          </cell>
          <cell r="V629">
            <v>-0.36</v>
          </cell>
          <cell r="W629">
            <v>115.8</v>
          </cell>
          <cell r="X629">
            <v>17.600000000000001</v>
          </cell>
          <cell r="Y629">
            <v>116</v>
          </cell>
          <cell r="Z629">
            <v>19.3</v>
          </cell>
          <cell r="AA629">
            <v>100.9</v>
          </cell>
          <cell r="AB629">
            <v>0.4</v>
          </cell>
          <cell r="AC629">
            <v>46.6</v>
          </cell>
          <cell r="AD629">
            <v>-91.8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96.4</v>
          </cell>
          <cell r="D631">
            <v>7.6</v>
          </cell>
          <cell r="E631">
            <v>99.3</v>
          </cell>
          <cell r="F631">
            <v>7.1</v>
          </cell>
          <cell r="G631">
            <v>100.4</v>
          </cell>
          <cell r="H631">
            <v>8.4</v>
          </cell>
          <cell r="I631">
            <v>96.3</v>
          </cell>
          <cell r="J631">
            <v>3.4</v>
          </cell>
          <cell r="K631">
            <v>97.3</v>
          </cell>
          <cell r="L631">
            <v>4.4000000000000004</v>
          </cell>
          <cell r="M631">
            <v>67.7</v>
          </cell>
          <cell r="N631">
            <v>-25</v>
          </cell>
          <cell r="O631">
            <v>107.6</v>
          </cell>
          <cell r="P631">
            <v>13</v>
          </cell>
          <cell r="Q631" t="str">
            <v>-</v>
          </cell>
          <cell r="R631" t="str">
            <v>-</v>
          </cell>
          <cell r="S631">
            <v>2.82</v>
          </cell>
          <cell r="T631">
            <v>-0.47</v>
          </cell>
          <cell r="U631">
            <v>2.2200000000000002</v>
          </cell>
          <cell r="V631">
            <v>0.01</v>
          </cell>
          <cell r="W631">
            <v>89.6</v>
          </cell>
          <cell r="X631">
            <v>3.9</v>
          </cell>
          <cell r="Y631">
            <v>92.3</v>
          </cell>
          <cell r="Z631">
            <v>3.6</v>
          </cell>
          <cell r="AA631">
            <v>67.8</v>
          </cell>
          <cell r="AB631">
            <v>-30.3</v>
          </cell>
          <cell r="AC631">
            <v>15.7</v>
          </cell>
          <cell r="AD631">
            <v>197.2</v>
          </cell>
        </row>
        <row r="632">
          <cell r="B632" t="str">
            <v>特掲産業１</v>
          </cell>
          <cell r="C632">
            <v>62.1</v>
          </cell>
          <cell r="D632">
            <v>-34.6</v>
          </cell>
          <cell r="E632">
            <v>62.4</v>
          </cell>
          <cell r="F632">
            <v>-34.1</v>
          </cell>
          <cell r="G632">
            <v>65.5</v>
          </cell>
          <cell r="H632">
            <v>-30.9</v>
          </cell>
          <cell r="I632">
            <v>80.8</v>
          </cell>
          <cell r="J632">
            <v>-29.7</v>
          </cell>
          <cell r="K632">
            <v>79.900000000000006</v>
          </cell>
          <cell r="L632">
            <v>-27.9</v>
          </cell>
          <cell r="M632">
            <v>166.7</v>
          </cell>
          <cell r="N632">
            <v>-68.099999999999994</v>
          </cell>
          <cell r="O632">
            <v>43.4</v>
          </cell>
          <cell r="P632">
            <v>-45.8</v>
          </cell>
          <cell r="Q632" t="str">
            <v>-</v>
          </cell>
          <cell r="R632" t="str">
            <v>-</v>
          </cell>
          <cell r="S632">
            <v>1.32</v>
          </cell>
          <cell r="T632">
            <v>-3.28</v>
          </cell>
          <cell r="U632">
            <v>2.65</v>
          </cell>
          <cell r="V632">
            <v>2.48</v>
          </cell>
          <cell r="W632">
            <v>57.7</v>
          </cell>
          <cell r="X632">
            <v>-36.799999999999997</v>
          </cell>
          <cell r="Y632">
            <v>58</v>
          </cell>
          <cell r="Z632">
            <v>-36.299999999999997</v>
          </cell>
          <cell r="AA632">
            <v>6.8</v>
          </cell>
          <cell r="AB632">
            <v>-92.8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119.8</v>
          </cell>
          <cell r="D633">
            <v>0</v>
          </cell>
          <cell r="E633">
            <v>139.19999999999999</v>
          </cell>
          <cell r="F633">
            <v>0</v>
          </cell>
          <cell r="G633">
            <v>142.4</v>
          </cell>
          <cell r="H633">
            <v>0</v>
          </cell>
          <cell r="I633">
            <v>124.5</v>
          </cell>
          <cell r="J633">
            <v>0</v>
          </cell>
          <cell r="K633">
            <v>126.5</v>
          </cell>
          <cell r="L633">
            <v>0</v>
          </cell>
          <cell r="M633">
            <v>9.6999999999999993</v>
          </cell>
          <cell r="N633">
            <v>0</v>
          </cell>
          <cell r="O633">
            <v>201.2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111.3</v>
          </cell>
          <cell r="X633">
            <v>0</v>
          </cell>
          <cell r="Y633">
            <v>129.4</v>
          </cell>
          <cell r="Z633">
            <v>0</v>
          </cell>
          <cell r="AA633">
            <v>2.6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363261</v>
          </cell>
          <cell r="I9">
            <v>109656</v>
          </cell>
          <cell r="J9">
            <v>30.2</v>
          </cell>
        </row>
        <row r="10">
          <cell r="H10">
            <v>20751</v>
          </cell>
          <cell r="I10">
            <v>998</v>
          </cell>
          <cell r="J10">
            <v>4.8</v>
          </cell>
        </row>
        <row r="11">
          <cell r="H11">
            <v>49975</v>
          </cell>
          <cell r="I11">
            <v>8361</v>
          </cell>
          <cell r="J11">
            <v>16.7</v>
          </cell>
        </row>
        <row r="12">
          <cell r="H12">
            <v>2149</v>
          </cell>
          <cell r="I12">
            <v>171</v>
          </cell>
          <cell r="J12">
            <v>8</v>
          </cell>
        </row>
        <row r="13">
          <cell r="H13">
            <v>4891</v>
          </cell>
          <cell r="I13">
            <v>205</v>
          </cell>
          <cell r="J13">
            <v>4.2</v>
          </cell>
        </row>
        <row r="14">
          <cell r="H14">
            <v>17090</v>
          </cell>
          <cell r="I14">
            <v>1273</v>
          </cell>
          <cell r="J14">
            <v>7.4</v>
          </cell>
        </row>
        <row r="15">
          <cell r="H15">
            <v>70848</v>
          </cell>
          <cell r="I15">
            <v>35104</v>
          </cell>
          <cell r="J15">
            <v>49.5</v>
          </cell>
        </row>
        <row r="16">
          <cell r="H16">
            <v>8690</v>
          </cell>
          <cell r="I16">
            <v>1094</v>
          </cell>
          <cell r="J16">
            <v>12.6</v>
          </cell>
        </row>
        <row r="17">
          <cell r="H17">
            <v>3204</v>
          </cell>
          <cell r="I17">
            <v>1608</v>
          </cell>
          <cell r="J17">
            <v>50.2</v>
          </cell>
        </row>
        <row r="18">
          <cell r="H18">
            <v>6199</v>
          </cell>
          <cell r="I18">
            <v>942</v>
          </cell>
          <cell r="J18">
            <v>15.2</v>
          </cell>
        </row>
        <row r="19">
          <cell r="H19">
            <v>29189</v>
          </cell>
          <cell r="I19">
            <v>24875</v>
          </cell>
          <cell r="J19">
            <v>85.2</v>
          </cell>
        </row>
        <row r="20">
          <cell r="H20">
            <v>10352</v>
          </cell>
          <cell r="I20">
            <v>3890</v>
          </cell>
          <cell r="J20">
            <v>37.6</v>
          </cell>
        </row>
        <row r="21">
          <cell r="H21">
            <v>28214</v>
          </cell>
          <cell r="I21">
            <v>4898</v>
          </cell>
          <cell r="J21">
            <v>17.399999999999999</v>
          </cell>
        </row>
        <row r="22">
          <cell r="H22">
            <v>82636</v>
          </cell>
          <cell r="I22">
            <v>19458</v>
          </cell>
          <cell r="J22">
            <v>23.5</v>
          </cell>
        </row>
        <row r="23">
          <cell r="H23">
            <v>4651</v>
          </cell>
          <cell r="I23">
            <v>343</v>
          </cell>
          <cell r="J23">
            <v>7.4</v>
          </cell>
        </row>
        <row r="24">
          <cell r="H24">
            <v>24422</v>
          </cell>
          <cell r="I24">
            <v>6436</v>
          </cell>
          <cell r="J24">
            <v>26.4</v>
          </cell>
        </row>
        <row r="47">
          <cell r="H47">
            <v>187141</v>
          </cell>
          <cell r="I47">
            <v>46061</v>
          </cell>
          <cell r="J47">
            <v>24.6</v>
          </cell>
        </row>
        <row r="48">
          <cell r="H48">
            <v>6291</v>
          </cell>
          <cell r="I48">
            <v>65</v>
          </cell>
          <cell r="J48">
            <v>1</v>
          </cell>
        </row>
        <row r="49">
          <cell r="H49">
            <v>37822</v>
          </cell>
          <cell r="I49">
            <v>3808</v>
          </cell>
          <cell r="J49">
            <v>10.1</v>
          </cell>
        </row>
        <row r="50">
          <cell r="H50">
            <v>2149</v>
          </cell>
          <cell r="I50">
            <v>171</v>
          </cell>
          <cell r="J50">
            <v>8</v>
          </cell>
        </row>
        <row r="51">
          <cell r="H51">
            <v>3753</v>
          </cell>
          <cell r="I51">
            <v>156</v>
          </cell>
          <cell r="J51">
            <v>4.2</v>
          </cell>
        </row>
        <row r="52">
          <cell r="H52">
            <v>10600</v>
          </cell>
          <cell r="I52">
            <v>1205</v>
          </cell>
          <cell r="J52">
            <v>11.4</v>
          </cell>
        </row>
        <row r="53">
          <cell r="H53">
            <v>23015</v>
          </cell>
          <cell r="I53">
            <v>13987</v>
          </cell>
          <cell r="J53">
            <v>60.8</v>
          </cell>
        </row>
        <row r="54">
          <cell r="H54">
            <v>3367</v>
          </cell>
          <cell r="I54">
            <v>11</v>
          </cell>
          <cell r="J54">
            <v>0.3</v>
          </cell>
        </row>
        <row r="55">
          <cell r="H55">
            <v>1265</v>
          </cell>
          <cell r="I55">
            <v>384</v>
          </cell>
          <cell r="J55">
            <v>30.4</v>
          </cell>
        </row>
        <row r="56">
          <cell r="H56">
            <v>1760</v>
          </cell>
          <cell r="I56">
            <v>127</v>
          </cell>
          <cell r="J56">
            <v>7.2</v>
          </cell>
        </row>
        <row r="57">
          <cell r="H57">
            <v>8061</v>
          </cell>
          <cell r="I57">
            <v>6433</v>
          </cell>
          <cell r="J57">
            <v>79.8</v>
          </cell>
        </row>
        <row r="58">
          <cell r="H58">
            <v>4139</v>
          </cell>
          <cell r="I58">
            <v>1034</v>
          </cell>
          <cell r="J58">
            <v>25</v>
          </cell>
        </row>
        <row r="59">
          <cell r="H59">
            <v>16549</v>
          </cell>
          <cell r="I59">
            <v>3088</v>
          </cell>
          <cell r="J59">
            <v>18.7</v>
          </cell>
        </row>
        <row r="60">
          <cell r="H60">
            <v>48271</v>
          </cell>
          <cell r="I60">
            <v>10150</v>
          </cell>
          <cell r="J60">
            <v>21</v>
          </cell>
        </row>
        <row r="61">
          <cell r="H61">
            <v>2936</v>
          </cell>
          <cell r="I61">
            <v>145</v>
          </cell>
          <cell r="J61">
            <v>4.9000000000000004</v>
          </cell>
        </row>
        <row r="62">
          <cell r="H62">
            <v>17163</v>
          </cell>
          <cell r="I62">
            <v>5297</v>
          </cell>
          <cell r="J62">
            <v>30.9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5</v>
          </cell>
          <cell r="F8">
            <v>12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 t="str">
            <v>x</v>
          </cell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C10" t="str">
            <v>調査産業計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B6" t="str">
            <v>調査産業計</v>
          </cell>
          <cell r="C6">
            <v>181</v>
          </cell>
          <cell r="D6">
            <v>-3.2</v>
          </cell>
          <cell r="E6">
            <v>103.8</v>
          </cell>
          <cell r="F6">
            <v>-0.5</v>
          </cell>
          <cell r="G6">
            <v>103.6</v>
          </cell>
          <cell r="H6">
            <v>0.3</v>
          </cell>
          <cell r="I6">
            <v>99.2</v>
          </cell>
          <cell r="J6">
            <v>-1.3</v>
          </cell>
          <cell r="K6">
            <v>98.1</v>
          </cell>
          <cell r="L6">
            <v>-0.2</v>
          </cell>
          <cell r="M6">
            <v>115.4</v>
          </cell>
          <cell r="N6">
            <v>-13.9</v>
          </cell>
          <cell r="O6">
            <v>99.5</v>
          </cell>
          <cell r="P6">
            <v>0.5</v>
          </cell>
          <cell r="Q6">
            <v>24.6</v>
          </cell>
          <cell r="R6">
            <v>0.4</v>
          </cell>
          <cell r="S6">
            <v>1.07</v>
          </cell>
          <cell r="T6">
            <v>0.1</v>
          </cell>
          <cell r="U6">
            <v>1.46</v>
          </cell>
          <cell r="V6">
            <v>0.4</v>
          </cell>
          <cell r="W6">
            <v>168.2</v>
          </cell>
          <cell r="X6">
            <v>-6.2</v>
          </cell>
          <cell r="Y6">
            <v>96.5</v>
          </cell>
          <cell r="Z6">
            <v>-3.6</v>
          </cell>
          <cell r="AA6">
            <v>106.6</v>
          </cell>
          <cell r="AB6">
            <v>-11.3</v>
          </cell>
          <cell r="AC6">
            <v>570</v>
          </cell>
          <cell r="AD6">
            <v>-5.4</v>
          </cell>
        </row>
        <row r="7">
          <cell r="B7" t="str">
            <v>鉱業，採石業，砂利採取業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143.30000000000001</v>
          </cell>
          <cell r="D8">
            <v>-17.600000000000001</v>
          </cell>
          <cell r="E8">
            <v>82</v>
          </cell>
          <cell r="F8">
            <v>-6.7</v>
          </cell>
          <cell r="G8">
            <v>81.2</v>
          </cell>
          <cell r="H8">
            <v>-8.5</v>
          </cell>
          <cell r="I8">
            <v>106.8</v>
          </cell>
          <cell r="J8">
            <v>3.8</v>
          </cell>
          <cell r="K8">
            <v>107.4</v>
          </cell>
          <cell r="L8">
            <v>3.8</v>
          </cell>
          <cell r="M8">
            <v>100.7</v>
          </cell>
          <cell r="N8">
            <v>4.5999999999999996</v>
          </cell>
          <cell r="O8">
            <v>86</v>
          </cell>
          <cell r="P8">
            <v>4</v>
          </cell>
          <cell r="Q8">
            <v>1</v>
          </cell>
          <cell r="R8">
            <v>-1.6</v>
          </cell>
          <cell r="S8">
            <v>0.52</v>
          </cell>
          <cell r="T8">
            <v>0.37</v>
          </cell>
          <cell r="U8">
            <v>0.48</v>
          </cell>
          <cell r="V8">
            <v>0.08</v>
          </cell>
          <cell r="W8">
            <v>133.19999999999999</v>
          </cell>
          <cell r="X8">
            <v>-20.2</v>
          </cell>
          <cell r="Y8">
            <v>76.2</v>
          </cell>
          <cell r="Z8">
            <v>-9.6999999999999993</v>
          </cell>
          <cell r="AA8">
            <v>93.1</v>
          </cell>
          <cell r="AB8">
            <v>20.3</v>
          </cell>
          <cell r="AC8">
            <v>315.7</v>
          </cell>
          <cell r="AD8">
            <v>-25</v>
          </cell>
        </row>
        <row r="9">
          <cell r="B9" t="str">
            <v>製造業</v>
          </cell>
          <cell r="C9">
            <v>210.9</v>
          </cell>
          <cell r="D9">
            <v>-0.6</v>
          </cell>
          <cell r="E9">
            <v>111.9</v>
          </cell>
          <cell r="F9">
            <v>0</v>
          </cell>
          <cell r="G9">
            <v>109.3</v>
          </cell>
          <cell r="H9">
            <v>0.2</v>
          </cell>
          <cell r="I9">
            <v>102.3</v>
          </cell>
          <cell r="J9">
            <v>0.2</v>
          </cell>
          <cell r="K9">
            <v>101.6</v>
          </cell>
          <cell r="L9">
            <v>1.3</v>
          </cell>
          <cell r="M9">
            <v>110.7</v>
          </cell>
          <cell r="N9">
            <v>-10</v>
          </cell>
          <cell r="O9">
            <v>98.7</v>
          </cell>
          <cell r="P9">
            <v>1.5</v>
          </cell>
          <cell r="Q9">
            <v>10.6</v>
          </cell>
          <cell r="R9">
            <v>0.5</v>
          </cell>
          <cell r="S9">
            <v>0.73</v>
          </cell>
          <cell r="T9">
            <v>-0.06</v>
          </cell>
          <cell r="U9">
            <v>1.35</v>
          </cell>
          <cell r="V9">
            <v>0.53</v>
          </cell>
          <cell r="W9">
            <v>196</v>
          </cell>
          <cell r="X9">
            <v>-3.7</v>
          </cell>
          <cell r="Y9">
            <v>104</v>
          </cell>
          <cell r="Z9">
            <v>-3.2</v>
          </cell>
          <cell r="AA9">
            <v>137.9</v>
          </cell>
          <cell r="AB9">
            <v>-1.9</v>
          </cell>
          <cell r="AC9">
            <v>692.2</v>
          </cell>
          <cell r="AD9">
            <v>-1</v>
          </cell>
        </row>
        <row r="10">
          <cell r="B10" t="str">
            <v>電気・ガス・熱供給・水道業</v>
          </cell>
          <cell r="C10">
            <v>258.3</v>
          </cell>
          <cell r="D10">
            <v>2.6</v>
          </cell>
          <cell r="E10">
            <v>120.3</v>
          </cell>
          <cell r="F10">
            <v>14.4</v>
          </cell>
          <cell r="G10">
            <v>111.9</v>
          </cell>
          <cell r="H10">
            <v>4.7</v>
          </cell>
          <cell r="I10">
            <v>101.1</v>
          </cell>
          <cell r="J10">
            <v>14</v>
          </cell>
          <cell r="K10">
            <v>99.8</v>
          </cell>
          <cell r="L10">
            <v>11.1</v>
          </cell>
          <cell r="M10">
            <v>118.6</v>
          </cell>
          <cell r="N10">
            <v>63.6</v>
          </cell>
          <cell r="O10">
            <v>102.8</v>
          </cell>
          <cell r="P10">
            <v>0.3</v>
          </cell>
          <cell r="Q10">
            <v>8.1</v>
          </cell>
          <cell r="R10">
            <v>-3.1</v>
          </cell>
          <cell r="S10">
            <v>0</v>
          </cell>
          <cell r="T10">
            <v>0</v>
          </cell>
          <cell r="U10">
            <v>1.4</v>
          </cell>
          <cell r="V10">
            <v>1.26</v>
          </cell>
          <cell r="W10">
            <v>240.1</v>
          </cell>
          <cell r="X10">
            <v>-0.6</v>
          </cell>
          <cell r="Y10">
            <v>111.8</v>
          </cell>
          <cell r="Z10">
            <v>10.7</v>
          </cell>
          <cell r="AA10">
            <v>225</v>
          </cell>
          <cell r="AB10">
            <v>168.3</v>
          </cell>
          <cell r="AC10">
            <v>654</v>
          </cell>
          <cell r="AD10">
            <v>-3.1</v>
          </cell>
        </row>
        <row r="11">
          <cell r="B11" t="str">
            <v>情報通信業</v>
          </cell>
          <cell r="C11">
            <v>337.3</v>
          </cell>
          <cell r="D11">
            <v>-6.5</v>
          </cell>
          <cell r="E11">
            <v>150.9</v>
          </cell>
          <cell r="F11">
            <v>-5.7</v>
          </cell>
          <cell r="G11">
            <v>145.5</v>
          </cell>
          <cell r="H11">
            <v>-3.4</v>
          </cell>
          <cell r="I11">
            <v>103.9</v>
          </cell>
          <cell r="J11">
            <v>-0.1</v>
          </cell>
          <cell r="K11">
            <v>102.1</v>
          </cell>
          <cell r="L11">
            <v>-0.1</v>
          </cell>
          <cell r="M11">
            <v>129.6</v>
          </cell>
          <cell r="N11">
            <v>-0.8</v>
          </cell>
          <cell r="O11">
            <v>100.6</v>
          </cell>
          <cell r="P11">
            <v>-2.2999999999999998</v>
          </cell>
          <cell r="Q11">
            <v>4.2</v>
          </cell>
          <cell r="R11">
            <v>-0.1</v>
          </cell>
          <cell r="S11">
            <v>0.21</v>
          </cell>
          <cell r="T11">
            <v>0.13</v>
          </cell>
          <cell r="U11">
            <v>0.93</v>
          </cell>
          <cell r="V11">
            <v>0.77</v>
          </cell>
          <cell r="W11">
            <v>313.5</v>
          </cell>
          <cell r="X11">
            <v>-9.5</v>
          </cell>
          <cell r="Y11">
            <v>140.19999999999999</v>
          </cell>
          <cell r="Z11">
            <v>-8.6999999999999993</v>
          </cell>
          <cell r="AA11">
            <v>240.3</v>
          </cell>
          <cell r="AB11">
            <v>-23.6</v>
          </cell>
          <cell r="AC11">
            <v>1086.3</v>
          </cell>
          <cell r="AD11">
            <v>-7</v>
          </cell>
        </row>
        <row r="12">
          <cell r="B12" t="str">
            <v>運輸業，郵便業</v>
          </cell>
          <cell r="C12">
            <v>138.4</v>
          </cell>
          <cell r="D12">
            <v>-7.2</v>
          </cell>
          <cell r="E12">
            <v>102.9</v>
          </cell>
          <cell r="F12">
            <v>0.9</v>
          </cell>
          <cell r="G12">
            <v>108</v>
          </cell>
          <cell r="H12">
            <v>2.2000000000000002</v>
          </cell>
          <cell r="I12">
            <v>106.4</v>
          </cell>
          <cell r="J12">
            <v>0.4</v>
          </cell>
          <cell r="K12">
            <v>110.2</v>
          </cell>
          <cell r="L12">
            <v>2.9</v>
          </cell>
          <cell r="M12">
            <v>88.5</v>
          </cell>
          <cell r="N12">
            <v>-12.4</v>
          </cell>
          <cell r="O12">
            <v>99.4</v>
          </cell>
          <cell r="P12">
            <v>-2.5</v>
          </cell>
          <cell r="Q12">
            <v>5</v>
          </cell>
          <cell r="R12">
            <v>0.2</v>
          </cell>
          <cell r="S12">
            <v>0.57999999999999996</v>
          </cell>
          <cell r="T12">
            <v>-0.1</v>
          </cell>
          <cell r="U12">
            <v>0.67</v>
          </cell>
          <cell r="V12">
            <v>-0.27</v>
          </cell>
          <cell r="W12">
            <v>128.6</v>
          </cell>
          <cell r="X12">
            <v>-10.1</v>
          </cell>
          <cell r="Y12">
            <v>95.6</v>
          </cell>
          <cell r="Z12">
            <v>-2.2999999999999998</v>
          </cell>
          <cell r="AA12">
            <v>80</v>
          </cell>
          <cell r="AB12">
            <v>-6.5</v>
          </cell>
          <cell r="AC12">
            <v>329.2</v>
          </cell>
          <cell r="AD12">
            <v>-19.399999999999999</v>
          </cell>
        </row>
        <row r="13">
          <cell r="B13" t="str">
            <v>卸売業，小売業</v>
          </cell>
          <cell r="C13">
            <v>135.1</v>
          </cell>
          <cell r="D13">
            <v>4.7</v>
          </cell>
          <cell r="E13">
            <v>92.2</v>
          </cell>
          <cell r="F13">
            <v>-0.1</v>
          </cell>
          <cell r="G13">
            <v>92.3</v>
          </cell>
          <cell r="H13">
            <v>1.2</v>
          </cell>
          <cell r="I13">
            <v>92</v>
          </cell>
          <cell r="J13">
            <v>-3.1</v>
          </cell>
          <cell r="K13">
            <v>90.8</v>
          </cell>
          <cell r="L13">
            <v>-2.2000000000000002</v>
          </cell>
          <cell r="M13">
            <v>116.9</v>
          </cell>
          <cell r="N13">
            <v>-15.9</v>
          </cell>
          <cell r="O13">
            <v>104.2</v>
          </cell>
          <cell r="P13">
            <v>-1.1000000000000001</v>
          </cell>
          <cell r="Q13">
            <v>60.4</v>
          </cell>
          <cell r="R13">
            <v>2.6</v>
          </cell>
          <cell r="S13">
            <v>0.99</v>
          </cell>
          <cell r="T13">
            <v>0.14000000000000001</v>
          </cell>
          <cell r="U13">
            <v>2.2200000000000002</v>
          </cell>
          <cell r="V13">
            <v>1.49</v>
          </cell>
          <cell r="W13">
            <v>125.6</v>
          </cell>
          <cell r="X13">
            <v>1.5</v>
          </cell>
          <cell r="Y13">
            <v>85.7</v>
          </cell>
          <cell r="Z13">
            <v>-3.3</v>
          </cell>
          <cell r="AA13">
            <v>89.9</v>
          </cell>
          <cell r="AB13">
            <v>-19.2</v>
          </cell>
          <cell r="AC13">
            <v>417.4</v>
          </cell>
          <cell r="AD13">
            <v>12.8</v>
          </cell>
        </row>
        <row r="14">
          <cell r="B14" t="str">
            <v>金融業，保険業</v>
          </cell>
          <cell r="C14">
            <v>227.1</v>
          </cell>
          <cell r="D14">
            <v>1</v>
          </cell>
          <cell r="E14">
            <v>123.8</v>
          </cell>
          <cell r="F14">
            <v>0.9</v>
          </cell>
          <cell r="G14">
            <v>128.1</v>
          </cell>
          <cell r="H14">
            <v>4.5</v>
          </cell>
          <cell r="I14">
            <v>94.3</v>
          </cell>
          <cell r="J14">
            <v>-8.4</v>
          </cell>
          <cell r="K14">
            <v>94.6</v>
          </cell>
          <cell r="L14">
            <v>-7.4</v>
          </cell>
          <cell r="M14">
            <v>88.4</v>
          </cell>
          <cell r="N14">
            <v>-32.1</v>
          </cell>
          <cell r="O14">
            <v>106</v>
          </cell>
          <cell r="P14">
            <v>1.8</v>
          </cell>
          <cell r="Q14">
            <v>0.3</v>
          </cell>
          <cell r="R14">
            <v>-5.2</v>
          </cell>
          <cell r="S14">
            <v>0</v>
          </cell>
          <cell r="T14">
            <v>-2.2999999999999998</v>
          </cell>
          <cell r="U14">
            <v>0.92</v>
          </cell>
          <cell r="V14">
            <v>0.21</v>
          </cell>
          <cell r="W14">
            <v>211.1</v>
          </cell>
          <cell r="X14">
            <v>-2.1</v>
          </cell>
          <cell r="Y14">
            <v>115.1</v>
          </cell>
          <cell r="Z14">
            <v>-2.2999999999999998</v>
          </cell>
          <cell r="AA14">
            <v>21.3</v>
          </cell>
          <cell r="AB14">
            <v>-82.8</v>
          </cell>
          <cell r="AC14">
            <v>448</v>
          </cell>
          <cell r="AD14">
            <v>1.1000000000000001</v>
          </cell>
        </row>
        <row r="15">
          <cell r="B15" t="str">
            <v>不動産業，物品賃貸業</v>
          </cell>
          <cell r="C15">
            <v>252.5</v>
          </cell>
          <cell r="D15">
            <v>3.7</v>
          </cell>
          <cell r="E15">
            <v>118.2</v>
          </cell>
          <cell r="F15">
            <v>-0.5</v>
          </cell>
          <cell r="G15">
            <v>119.4</v>
          </cell>
          <cell r="H15">
            <v>2.5</v>
          </cell>
          <cell r="I15">
            <v>95.6</v>
          </cell>
          <cell r="J15">
            <v>-0.5</v>
          </cell>
          <cell r="K15">
            <v>95.4</v>
          </cell>
          <cell r="L15">
            <v>2.8</v>
          </cell>
          <cell r="M15">
            <v>106.3</v>
          </cell>
          <cell r="N15">
            <v>-56.4</v>
          </cell>
          <cell r="O15">
            <v>108.3</v>
          </cell>
          <cell r="P15">
            <v>10.3</v>
          </cell>
          <cell r="Q15">
            <v>27.8</v>
          </cell>
          <cell r="R15">
            <v>-13.4</v>
          </cell>
          <cell r="S15">
            <v>0.32</v>
          </cell>
          <cell r="T15">
            <v>-0.57999999999999996</v>
          </cell>
          <cell r="U15">
            <v>3.79</v>
          </cell>
          <cell r="V15">
            <v>2.71</v>
          </cell>
          <cell r="W15">
            <v>234.7</v>
          </cell>
          <cell r="X15">
            <v>0.5</v>
          </cell>
          <cell r="Y15">
            <v>109.9</v>
          </cell>
          <cell r="Z15">
            <v>-3.6</v>
          </cell>
          <cell r="AA15">
            <v>71.099999999999994</v>
          </cell>
          <cell r="AB15">
            <v>-65.900000000000006</v>
          </cell>
          <cell r="AC15">
            <v>577.29999999999995</v>
          </cell>
          <cell r="AD15">
            <v>6.6</v>
          </cell>
        </row>
        <row r="16">
          <cell r="B16" t="str">
            <v>学術研究，専門・技術サービス業</v>
          </cell>
          <cell r="C16">
            <v>273.10000000000002</v>
          </cell>
          <cell r="D16">
            <v>16.8</v>
          </cell>
          <cell r="E16">
            <v>119.4</v>
          </cell>
          <cell r="F16">
            <v>3.5</v>
          </cell>
          <cell r="G16">
            <v>117.1</v>
          </cell>
          <cell r="H16">
            <v>0.6</v>
          </cell>
          <cell r="I16">
            <v>104.6</v>
          </cell>
          <cell r="J16">
            <v>6.3</v>
          </cell>
          <cell r="K16">
            <v>103.2</v>
          </cell>
          <cell r="L16">
            <v>3.7</v>
          </cell>
          <cell r="M16">
            <v>119.8</v>
          </cell>
          <cell r="N16">
            <v>38.5</v>
          </cell>
          <cell r="O16">
            <v>103.6</v>
          </cell>
          <cell r="P16">
            <v>0.7</v>
          </cell>
          <cell r="Q16">
            <v>7.2</v>
          </cell>
          <cell r="R16">
            <v>-5.4</v>
          </cell>
          <cell r="S16">
            <v>0.17</v>
          </cell>
          <cell r="T16">
            <v>-0.12</v>
          </cell>
          <cell r="U16">
            <v>0.17</v>
          </cell>
          <cell r="V16">
            <v>0.17</v>
          </cell>
          <cell r="W16">
            <v>253.8</v>
          </cell>
          <cell r="X16">
            <v>13.1</v>
          </cell>
          <cell r="Y16">
            <v>111</v>
          </cell>
          <cell r="Z16">
            <v>0.3</v>
          </cell>
          <cell r="AA16">
            <v>159.4</v>
          </cell>
          <cell r="AB16">
            <v>64.900000000000006</v>
          </cell>
          <cell r="AC16">
            <v>597.5</v>
          </cell>
          <cell r="AD16">
            <v>26.1</v>
          </cell>
        </row>
        <row r="17">
          <cell r="B17" t="str">
            <v>宿泊業，飲食サービス業</v>
          </cell>
          <cell r="C17">
            <v>105.4</v>
          </cell>
          <cell r="D17">
            <v>6.8</v>
          </cell>
          <cell r="E17">
            <v>92</v>
          </cell>
          <cell r="F17">
            <v>-2.9</v>
          </cell>
          <cell r="G17">
            <v>92.3</v>
          </cell>
          <cell r="H17">
            <v>-2.9</v>
          </cell>
          <cell r="I17">
            <v>89.3</v>
          </cell>
          <cell r="J17">
            <v>-8.1</v>
          </cell>
          <cell r="K17">
            <v>88.1</v>
          </cell>
          <cell r="L17">
            <v>-7.3</v>
          </cell>
          <cell r="M17">
            <v>117.1</v>
          </cell>
          <cell r="N17">
            <v>-22.6</v>
          </cell>
          <cell r="O17">
            <v>94.5</v>
          </cell>
          <cell r="P17">
            <v>9.8000000000000007</v>
          </cell>
          <cell r="Q17">
            <v>83.3</v>
          </cell>
          <cell r="R17">
            <v>-1.2</v>
          </cell>
          <cell r="S17">
            <v>3.5</v>
          </cell>
          <cell r="T17">
            <v>1.5</v>
          </cell>
          <cell r="U17">
            <v>1.5</v>
          </cell>
          <cell r="V17">
            <v>-2.38</v>
          </cell>
          <cell r="W17">
            <v>98</v>
          </cell>
          <cell r="X17">
            <v>3.5</v>
          </cell>
          <cell r="Y17">
            <v>85.5</v>
          </cell>
          <cell r="Z17">
            <v>-5.9</v>
          </cell>
          <cell r="AA17">
            <v>86.3</v>
          </cell>
          <cell r="AB17">
            <v>-1.3</v>
          </cell>
          <cell r="AC17">
            <v>203.6</v>
          </cell>
          <cell r="AD17">
            <v>115.7</v>
          </cell>
        </row>
        <row r="18">
          <cell r="B18" t="str">
            <v>生活関連サービス業，娯楽業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</row>
        <row r="19">
          <cell r="B19" t="str">
            <v>教育，学習支援業</v>
          </cell>
          <cell r="C19">
            <v>243.1</v>
          </cell>
          <cell r="D19">
            <v>-15.1</v>
          </cell>
          <cell r="E19">
            <v>122.6</v>
          </cell>
          <cell r="F19">
            <v>0.2</v>
          </cell>
          <cell r="G19">
            <v>125.6</v>
          </cell>
          <cell r="H19">
            <v>0.2</v>
          </cell>
          <cell r="I19">
            <v>112.9</v>
          </cell>
          <cell r="J19">
            <v>-7.2</v>
          </cell>
          <cell r="K19">
            <v>101.1</v>
          </cell>
          <cell r="L19">
            <v>-4</v>
          </cell>
          <cell r="M19">
            <v>300</v>
          </cell>
          <cell r="N19">
            <v>-20.9</v>
          </cell>
          <cell r="O19">
            <v>113.3</v>
          </cell>
          <cell r="P19">
            <v>4.5</v>
          </cell>
          <cell r="Q19">
            <v>18.100000000000001</v>
          </cell>
          <cell r="R19">
            <v>1.7</v>
          </cell>
          <cell r="S19">
            <v>0.16</v>
          </cell>
          <cell r="T19">
            <v>0</v>
          </cell>
          <cell r="U19">
            <v>0.26</v>
          </cell>
          <cell r="V19">
            <v>0.13</v>
          </cell>
          <cell r="W19">
            <v>225.9</v>
          </cell>
          <cell r="X19">
            <v>-17.8</v>
          </cell>
          <cell r="Y19">
            <v>113.9</v>
          </cell>
          <cell r="Z19">
            <v>-3.1</v>
          </cell>
          <cell r="AA19">
            <v>25.6</v>
          </cell>
          <cell r="AB19">
            <v>1.2</v>
          </cell>
          <cell r="AC19">
            <v>656.7</v>
          </cell>
          <cell r="AD19">
            <v>-23.4</v>
          </cell>
        </row>
        <row r="20">
          <cell r="B20" t="str">
            <v>医療，福祉</v>
          </cell>
          <cell r="C20">
            <v>163.9</v>
          </cell>
          <cell r="D20">
            <v>2</v>
          </cell>
          <cell r="E20">
            <v>96.3</v>
          </cell>
          <cell r="F20">
            <v>-1.3</v>
          </cell>
          <cell r="G20">
            <v>95.5</v>
          </cell>
          <cell r="H20">
            <v>0.5</v>
          </cell>
          <cell r="I20">
            <v>95.4</v>
          </cell>
          <cell r="J20">
            <v>0.6</v>
          </cell>
          <cell r="K20">
            <v>95.6</v>
          </cell>
          <cell r="L20">
            <v>1.5</v>
          </cell>
          <cell r="M20">
            <v>89.4</v>
          </cell>
          <cell r="N20">
            <v>-20.7</v>
          </cell>
          <cell r="O20">
            <v>98.2</v>
          </cell>
          <cell r="P20">
            <v>-1</v>
          </cell>
          <cell r="Q20">
            <v>20.8</v>
          </cell>
          <cell r="R20">
            <v>-0.7</v>
          </cell>
          <cell r="S20">
            <v>1.02</v>
          </cell>
          <cell r="T20">
            <v>0.3</v>
          </cell>
          <cell r="U20">
            <v>1.4</v>
          </cell>
          <cell r="V20">
            <v>0.51</v>
          </cell>
          <cell r="W20">
            <v>152.30000000000001</v>
          </cell>
          <cell r="X20">
            <v>-1.2</v>
          </cell>
          <cell r="Y20">
            <v>89.5</v>
          </cell>
          <cell r="Z20">
            <v>-4.5</v>
          </cell>
          <cell r="AA20">
            <v>118.1</v>
          </cell>
          <cell r="AB20">
            <v>-30.4</v>
          </cell>
          <cell r="AC20">
            <v>468.5</v>
          </cell>
          <cell r="AD20">
            <v>5.3</v>
          </cell>
        </row>
        <row r="21">
          <cell r="B21" t="str">
            <v>複合サービス事業</v>
          </cell>
          <cell r="C21">
            <v>204.4</v>
          </cell>
          <cell r="D21">
            <v>10.5</v>
          </cell>
          <cell r="E21">
            <v>90.5</v>
          </cell>
          <cell r="F21">
            <v>1.3</v>
          </cell>
          <cell r="G21">
            <v>93.7</v>
          </cell>
          <cell r="H21">
            <v>4.7</v>
          </cell>
          <cell r="I21">
            <v>98.2</v>
          </cell>
          <cell r="J21">
            <v>-6.6</v>
          </cell>
          <cell r="K21">
            <v>101.4</v>
          </cell>
          <cell r="L21">
            <v>-3.5</v>
          </cell>
          <cell r="M21">
            <v>46.2</v>
          </cell>
          <cell r="N21">
            <v>-56.2</v>
          </cell>
          <cell r="O21">
            <v>97.8</v>
          </cell>
          <cell r="P21">
            <v>2.2999999999999998</v>
          </cell>
          <cell r="Q21">
            <v>5</v>
          </cell>
          <cell r="R21">
            <v>0.8</v>
          </cell>
          <cell r="S21">
            <v>0.14000000000000001</v>
          </cell>
          <cell r="T21">
            <v>-0.6</v>
          </cell>
          <cell r="U21">
            <v>0.57999999999999996</v>
          </cell>
          <cell r="V21">
            <v>-0.05</v>
          </cell>
          <cell r="W21">
            <v>190</v>
          </cell>
          <cell r="X21">
            <v>7.1</v>
          </cell>
          <cell r="Y21">
            <v>84.1</v>
          </cell>
          <cell r="Z21">
            <v>-1.9</v>
          </cell>
          <cell r="AA21">
            <v>40.1</v>
          </cell>
          <cell r="AB21">
            <v>-53.2</v>
          </cell>
          <cell r="AC21">
            <v>726.1</v>
          </cell>
          <cell r="AD21">
            <v>16.5</v>
          </cell>
        </row>
        <row r="22">
          <cell r="B22" t="str">
            <v>サービス業（他に分類されないもの）</v>
          </cell>
          <cell r="C22">
            <v>109.4</v>
          </cell>
          <cell r="D22">
            <v>-22.7</v>
          </cell>
          <cell r="E22">
            <v>102.4</v>
          </cell>
          <cell r="F22">
            <v>-4.7</v>
          </cell>
          <cell r="G22">
            <v>102.5</v>
          </cell>
          <cell r="H22">
            <v>-3.6</v>
          </cell>
          <cell r="I22">
            <v>100.5</v>
          </cell>
          <cell r="J22">
            <v>-4</v>
          </cell>
          <cell r="K22">
            <v>100.1</v>
          </cell>
          <cell r="L22">
            <v>-3.1</v>
          </cell>
          <cell r="M22">
            <v>107.6</v>
          </cell>
          <cell r="N22">
            <v>-15</v>
          </cell>
          <cell r="O22">
            <v>97.2</v>
          </cell>
          <cell r="P22">
            <v>-2.5</v>
          </cell>
          <cell r="Q22">
            <v>31.9</v>
          </cell>
          <cell r="R22">
            <v>3.3</v>
          </cell>
          <cell r="S22">
            <v>2.92</v>
          </cell>
          <cell r="T22">
            <v>-0.14000000000000001</v>
          </cell>
          <cell r="U22">
            <v>3.12</v>
          </cell>
          <cell r="V22">
            <v>0.13</v>
          </cell>
          <cell r="W22">
            <v>101.7</v>
          </cell>
          <cell r="X22">
            <v>-25.2</v>
          </cell>
          <cell r="Y22">
            <v>95.2</v>
          </cell>
          <cell r="Z22">
            <v>-7.7</v>
          </cell>
          <cell r="AA22">
            <v>100.9</v>
          </cell>
          <cell r="AB22">
            <v>-17.100000000000001</v>
          </cell>
          <cell r="AC22">
            <v>166.2</v>
          </cell>
          <cell r="AD22">
            <v>-60.1</v>
          </cell>
        </row>
        <row r="23">
          <cell r="B23" t="str">
            <v>食料品・たばこ</v>
          </cell>
          <cell r="C23">
            <v>189.5</v>
          </cell>
          <cell r="D23">
            <v>-16</v>
          </cell>
          <cell r="E23">
            <v>110.1</v>
          </cell>
          <cell r="F23">
            <v>-6.7</v>
          </cell>
          <cell r="G23">
            <v>108</v>
          </cell>
          <cell r="H23">
            <v>-7.1</v>
          </cell>
          <cell r="I23">
            <v>103.2</v>
          </cell>
          <cell r="J23">
            <v>1.5</v>
          </cell>
          <cell r="K23">
            <v>103</v>
          </cell>
          <cell r="L23">
            <v>3.5</v>
          </cell>
          <cell r="M23">
            <v>105</v>
          </cell>
          <cell r="N23">
            <v>-18.399999999999999</v>
          </cell>
          <cell r="O23">
            <v>93</v>
          </cell>
          <cell r="P23">
            <v>-3.1</v>
          </cell>
          <cell r="Q23">
            <v>16</v>
          </cell>
          <cell r="R23">
            <v>-5.6</v>
          </cell>
          <cell r="S23">
            <v>0.92</v>
          </cell>
          <cell r="T23">
            <v>-0.13</v>
          </cell>
          <cell r="U23">
            <v>1.89</v>
          </cell>
          <cell r="V23">
            <v>0.9</v>
          </cell>
          <cell r="W23">
            <v>176.1</v>
          </cell>
          <cell r="X23">
            <v>-18.7</v>
          </cell>
          <cell r="Y23">
            <v>102.3</v>
          </cell>
          <cell r="Z23">
            <v>-9.6</v>
          </cell>
          <cell r="AA23">
            <v>136.5</v>
          </cell>
          <cell r="AB23">
            <v>-2.4</v>
          </cell>
          <cell r="AC23">
            <v>433.7</v>
          </cell>
          <cell r="AD23">
            <v>-23.1</v>
          </cell>
        </row>
        <row r="24">
          <cell r="B24" t="str">
            <v>繊維工業</v>
          </cell>
          <cell r="C24">
            <v>287.89999999999998</v>
          </cell>
          <cell r="D24">
            <v>16.5</v>
          </cell>
          <cell r="E24">
            <v>150.1</v>
          </cell>
          <cell r="F24">
            <v>11.4</v>
          </cell>
          <cell r="G24">
            <v>137.5</v>
          </cell>
          <cell r="H24">
            <v>8.9</v>
          </cell>
          <cell r="I24">
            <v>98.1</v>
          </cell>
          <cell r="J24">
            <v>-1</v>
          </cell>
          <cell r="K24">
            <v>94.6</v>
          </cell>
          <cell r="L24">
            <v>-1.5</v>
          </cell>
          <cell r="M24">
            <v>169.2</v>
          </cell>
          <cell r="N24">
            <v>3.9</v>
          </cell>
          <cell r="O24">
            <v>97.9</v>
          </cell>
          <cell r="P24">
            <v>0.7</v>
          </cell>
          <cell r="Q24">
            <v>12.6</v>
          </cell>
          <cell r="R24">
            <v>9.6999999999999993</v>
          </cell>
          <cell r="S24">
            <v>1.48</v>
          </cell>
          <cell r="T24">
            <v>-0.57999999999999996</v>
          </cell>
          <cell r="U24">
            <v>0.45</v>
          </cell>
          <cell r="V24">
            <v>-0.79</v>
          </cell>
          <cell r="W24">
            <v>267.60000000000002</v>
          </cell>
          <cell r="X24">
            <v>12.8</v>
          </cell>
          <cell r="Y24">
            <v>139.5</v>
          </cell>
          <cell r="Z24">
            <v>7.8</v>
          </cell>
          <cell r="AA24">
            <v>415.9</v>
          </cell>
          <cell r="AB24">
            <v>32.299999999999997</v>
          </cell>
          <cell r="AC24">
            <v>839.6</v>
          </cell>
          <cell r="AD24">
            <v>21.1</v>
          </cell>
        </row>
        <row r="25">
          <cell r="B25" t="str">
            <v>木材・木製品</v>
          </cell>
          <cell r="C25">
            <v>160.80000000000001</v>
          </cell>
          <cell r="D25">
            <v>-22.5</v>
          </cell>
          <cell r="E25">
            <v>111.1</v>
          </cell>
          <cell r="F25">
            <v>-3.3</v>
          </cell>
          <cell r="G25">
            <v>111.4</v>
          </cell>
          <cell r="H25">
            <v>-2.5</v>
          </cell>
          <cell r="I25">
            <v>96.9</v>
          </cell>
          <cell r="J25">
            <v>-5.7</v>
          </cell>
          <cell r="K25">
            <v>101.1</v>
          </cell>
          <cell r="L25">
            <v>-1.7</v>
          </cell>
          <cell r="M25">
            <v>65.7</v>
          </cell>
          <cell r="N25">
            <v>-35.6</v>
          </cell>
          <cell r="O25">
            <v>96.9</v>
          </cell>
          <cell r="P25">
            <v>-1.3</v>
          </cell>
          <cell r="Q25">
            <v>13.2</v>
          </cell>
          <cell r="R25">
            <v>7</v>
          </cell>
          <cell r="S25">
            <v>1.38</v>
          </cell>
          <cell r="T25">
            <v>0.08</v>
          </cell>
          <cell r="U25">
            <v>2.2999999999999998</v>
          </cell>
          <cell r="V25">
            <v>1.1499999999999999</v>
          </cell>
          <cell r="W25">
            <v>149.4</v>
          </cell>
          <cell r="X25">
            <v>-25</v>
          </cell>
          <cell r="Y25">
            <v>103.3</v>
          </cell>
          <cell r="Z25">
            <v>-6.3</v>
          </cell>
          <cell r="AA25">
            <v>108.7</v>
          </cell>
          <cell r="AB25">
            <v>-9.8000000000000007</v>
          </cell>
          <cell r="AC25">
            <v>257.8</v>
          </cell>
          <cell r="AD25">
            <v>-39.6</v>
          </cell>
        </row>
        <row r="26">
          <cell r="B26" t="str">
            <v>家具・装備品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</row>
        <row r="29">
          <cell r="B29" t="str">
            <v>化学、石油・石炭</v>
          </cell>
          <cell r="C29">
            <v>255.2</v>
          </cell>
          <cell r="D29">
            <v>-0.7</v>
          </cell>
          <cell r="E29">
            <v>119.1</v>
          </cell>
          <cell r="F29">
            <v>3.9</v>
          </cell>
          <cell r="G29">
            <v>121.1</v>
          </cell>
          <cell r="H29">
            <v>10</v>
          </cell>
          <cell r="I29">
            <v>102.4</v>
          </cell>
          <cell r="J29">
            <v>-0.4</v>
          </cell>
          <cell r="K29">
            <v>101.2</v>
          </cell>
          <cell r="L29">
            <v>2.2000000000000002</v>
          </cell>
          <cell r="M29">
            <v>113</v>
          </cell>
          <cell r="N29">
            <v>-18.3</v>
          </cell>
          <cell r="O29">
            <v>104</v>
          </cell>
          <cell r="P29">
            <v>-1</v>
          </cell>
          <cell r="Q29">
            <v>0.9</v>
          </cell>
          <cell r="R29">
            <v>-0.3</v>
          </cell>
          <cell r="S29">
            <v>0.46</v>
          </cell>
          <cell r="T29">
            <v>0.46</v>
          </cell>
          <cell r="U29">
            <v>2.3199999999999998</v>
          </cell>
          <cell r="V29">
            <v>2.0499999999999998</v>
          </cell>
          <cell r="W29">
            <v>237.2</v>
          </cell>
          <cell r="X29">
            <v>-3.8</v>
          </cell>
          <cell r="Y29">
            <v>110.7</v>
          </cell>
          <cell r="Z29">
            <v>0.6</v>
          </cell>
          <cell r="AA29">
            <v>106.7</v>
          </cell>
          <cell r="AB29">
            <v>-25.3</v>
          </cell>
          <cell r="AC29">
            <v>398.3</v>
          </cell>
          <cell r="AD29">
            <v>-3.1</v>
          </cell>
        </row>
        <row r="30">
          <cell r="B30" t="str">
            <v>プラスチック製品</v>
          </cell>
          <cell r="C30">
            <v>196.3</v>
          </cell>
          <cell r="D30">
            <v>-35.1</v>
          </cell>
          <cell r="E30">
            <v>105</v>
          </cell>
          <cell r="F30">
            <v>-22.5</v>
          </cell>
          <cell r="G30">
            <v>100.5</v>
          </cell>
          <cell r="H30">
            <v>-20.5</v>
          </cell>
          <cell r="I30">
            <v>98.6</v>
          </cell>
          <cell r="J30">
            <v>-11.5</v>
          </cell>
          <cell r="K30">
            <v>98.2</v>
          </cell>
          <cell r="L30">
            <v>-8.8000000000000007</v>
          </cell>
          <cell r="M30">
            <v>105.3</v>
          </cell>
          <cell r="N30">
            <v>-37.1</v>
          </cell>
          <cell r="O30">
            <v>312</v>
          </cell>
          <cell r="P30">
            <v>5.2</v>
          </cell>
          <cell r="Q30">
            <v>31.4</v>
          </cell>
          <cell r="R30">
            <v>27.5</v>
          </cell>
          <cell r="S30">
            <v>0</v>
          </cell>
          <cell r="T30">
            <v>0</v>
          </cell>
          <cell r="U30">
            <v>0.48</v>
          </cell>
          <cell r="V30">
            <v>0.48</v>
          </cell>
          <cell r="W30">
            <v>182.4</v>
          </cell>
          <cell r="X30">
            <v>-37.200000000000003</v>
          </cell>
          <cell r="Y30">
            <v>97.6</v>
          </cell>
          <cell r="Z30">
            <v>-24.9</v>
          </cell>
          <cell r="AA30">
            <v>163</v>
          </cell>
          <cell r="AB30">
            <v>-35</v>
          </cell>
          <cell r="AC30">
            <v>367.8</v>
          </cell>
          <cell r="AD30">
            <v>-43.8</v>
          </cell>
        </row>
        <row r="31">
          <cell r="B31" t="str">
            <v>ゴム製品</v>
          </cell>
          <cell r="C31">
            <v>242.4</v>
          </cell>
          <cell r="D31">
            <v>-6.3</v>
          </cell>
          <cell r="E31">
            <v>118.3</v>
          </cell>
          <cell r="F31">
            <v>-0.2</v>
          </cell>
          <cell r="G31">
            <v>112.8</v>
          </cell>
          <cell r="H31">
            <v>-0.7</v>
          </cell>
          <cell r="I31">
            <v>101.1</v>
          </cell>
          <cell r="J31">
            <v>2.2999999999999998</v>
          </cell>
          <cell r="K31">
            <v>97.1</v>
          </cell>
          <cell r="L31">
            <v>1.1000000000000001</v>
          </cell>
          <cell r="M31">
            <v>144.1</v>
          </cell>
          <cell r="N31">
            <v>11.4</v>
          </cell>
          <cell r="O31">
            <v>98.1</v>
          </cell>
          <cell r="P31">
            <v>19.2</v>
          </cell>
          <cell r="Q31">
            <v>1.4</v>
          </cell>
          <cell r="R31">
            <v>-0.4</v>
          </cell>
          <cell r="S31">
            <v>0.1</v>
          </cell>
          <cell r="T31">
            <v>-0.19</v>
          </cell>
          <cell r="U31">
            <v>0.54</v>
          </cell>
          <cell r="V31">
            <v>0.25</v>
          </cell>
          <cell r="W31">
            <v>225.3</v>
          </cell>
          <cell r="X31">
            <v>-9.3000000000000007</v>
          </cell>
          <cell r="Y31">
            <v>109.9</v>
          </cell>
          <cell r="Z31">
            <v>-3.3</v>
          </cell>
          <cell r="AA31">
            <v>149.80000000000001</v>
          </cell>
          <cell r="AB31">
            <v>2.2999999999999998</v>
          </cell>
          <cell r="AC31">
            <v>449.5</v>
          </cell>
          <cell r="AD31">
            <v>-9.6999999999999993</v>
          </cell>
        </row>
        <row r="32">
          <cell r="B32" t="str">
            <v>窯業・土石製品</v>
          </cell>
          <cell r="C32">
            <v>186</v>
          </cell>
          <cell r="D32">
            <v>32.6</v>
          </cell>
          <cell r="E32">
            <v>101.8</v>
          </cell>
          <cell r="F32">
            <v>-0.8</v>
          </cell>
          <cell r="G32">
            <v>102.1</v>
          </cell>
          <cell r="H32">
            <v>-2.2000000000000002</v>
          </cell>
          <cell r="I32">
            <v>103.3</v>
          </cell>
          <cell r="J32">
            <v>0.4</v>
          </cell>
          <cell r="K32">
            <v>101.8</v>
          </cell>
          <cell r="L32">
            <v>-0.3</v>
          </cell>
          <cell r="M32">
            <v>124.1</v>
          </cell>
          <cell r="N32">
            <v>8.6</v>
          </cell>
          <cell r="O32">
            <v>77.3</v>
          </cell>
          <cell r="P32">
            <v>0.3</v>
          </cell>
          <cell r="Q32">
            <v>12.9</v>
          </cell>
          <cell r="R32">
            <v>-0.8</v>
          </cell>
          <cell r="S32">
            <v>1.0900000000000001</v>
          </cell>
          <cell r="T32">
            <v>0.82</v>
          </cell>
          <cell r="U32">
            <v>0</v>
          </cell>
          <cell r="V32">
            <v>0</v>
          </cell>
          <cell r="W32">
            <v>172.9</v>
          </cell>
          <cell r="X32">
            <v>28.5</v>
          </cell>
          <cell r="Y32">
            <v>94.6</v>
          </cell>
          <cell r="Z32">
            <v>-4</v>
          </cell>
          <cell r="AA32">
            <v>98.3</v>
          </cell>
          <cell r="AB32">
            <v>22.7</v>
          </cell>
          <cell r="AC32">
            <v>427.5</v>
          </cell>
          <cell r="AD32">
            <v>86.1</v>
          </cell>
        </row>
        <row r="33">
          <cell r="B33" t="str">
            <v>鉄鋼業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153.6</v>
          </cell>
          <cell r="D35">
            <v>7</v>
          </cell>
          <cell r="E35">
            <v>96.9</v>
          </cell>
          <cell r="F35">
            <v>5.6</v>
          </cell>
          <cell r="G35">
            <v>96.1</v>
          </cell>
          <cell r="H35">
            <v>5</v>
          </cell>
          <cell r="I35">
            <v>102.4</v>
          </cell>
          <cell r="J35">
            <v>0.3</v>
          </cell>
          <cell r="K35">
            <v>103.6</v>
          </cell>
          <cell r="L35">
            <v>-0.4</v>
          </cell>
          <cell r="M35">
            <v>85.8</v>
          </cell>
          <cell r="N35">
            <v>10.7</v>
          </cell>
          <cell r="O35">
            <v>156.5</v>
          </cell>
          <cell r="P35">
            <v>0.4</v>
          </cell>
          <cell r="Q35">
            <v>18.5</v>
          </cell>
          <cell r="R35">
            <v>1.8</v>
          </cell>
          <cell r="S35">
            <v>1.2</v>
          </cell>
          <cell r="T35">
            <v>-0.31</v>
          </cell>
          <cell r="U35">
            <v>1.03</v>
          </cell>
          <cell r="V35">
            <v>-2.33</v>
          </cell>
          <cell r="W35">
            <v>142.80000000000001</v>
          </cell>
          <cell r="X35">
            <v>3.7</v>
          </cell>
          <cell r="Y35">
            <v>90.1</v>
          </cell>
          <cell r="Z35">
            <v>2.2999999999999998</v>
          </cell>
          <cell r="AA35">
            <v>111</v>
          </cell>
          <cell r="AB35">
            <v>13.9</v>
          </cell>
          <cell r="AC35">
            <v>163.80000000000001</v>
          </cell>
          <cell r="AD35">
            <v>9.1</v>
          </cell>
        </row>
        <row r="36">
          <cell r="B36" t="str">
            <v>はん用機械器具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263.8</v>
          </cell>
          <cell r="D38">
            <v>114.1</v>
          </cell>
          <cell r="E38">
            <v>125.4</v>
          </cell>
          <cell r="F38">
            <v>27.4</v>
          </cell>
          <cell r="G38">
            <v>124.9</v>
          </cell>
          <cell r="H38">
            <v>27.4</v>
          </cell>
          <cell r="I38">
            <v>108</v>
          </cell>
          <cell r="J38">
            <v>9.5</v>
          </cell>
          <cell r="K38">
            <v>106.6</v>
          </cell>
          <cell r="L38">
            <v>9.9</v>
          </cell>
          <cell r="M38">
            <v>133.30000000000001</v>
          </cell>
          <cell r="N38">
            <v>5.9</v>
          </cell>
          <cell r="O38">
            <v>208.8</v>
          </cell>
          <cell r="P38">
            <v>0.9</v>
          </cell>
          <cell r="Q38">
            <v>2</v>
          </cell>
          <cell r="R38">
            <v>-5</v>
          </cell>
          <cell r="S38">
            <v>0.61</v>
          </cell>
          <cell r="T38">
            <v>-0.28999999999999998</v>
          </cell>
          <cell r="U38">
            <v>0.61</v>
          </cell>
          <cell r="V38">
            <v>-0.01</v>
          </cell>
          <cell r="W38">
            <v>245.2</v>
          </cell>
          <cell r="X38">
            <v>107.4</v>
          </cell>
          <cell r="Y38">
            <v>116.5</v>
          </cell>
          <cell r="Z38">
            <v>23.4</v>
          </cell>
          <cell r="AA38">
            <v>131.4</v>
          </cell>
          <cell r="AB38">
            <v>27.2</v>
          </cell>
          <cell r="AC38">
            <v>224.6</v>
          </cell>
          <cell r="AD38">
            <v>279.2</v>
          </cell>
        </row>
        <row r="39">
          <cell r="B39" t="str">
            <v>電子・デバイス</v>
          </cell>
          <cell r="C39">
            <v>113.6</v>
          </cell>
          <cell r="D39">
            <v>-14.8</v>
          </cell>
          <cell r="E39">
            <v>83.7</v>
          </cell>
          <cell r="F39">
            <v>0.6</v>
          </cell>
          <cell r="G39">
            <v>83.6</v>
          </cell>
          <cell r="H39">
            <v>1.7</v>
          </cell>
          <cell r="I39">
            <v>92.6</v>
          </cell>
          <cell r="J39">
            <v>-4.0999999999999996</v>
          </cell>
          <cell r="K39">
            <v>93.8</v>
          </cell>
          <cell r="L39">
            <v>-3.5</v>
          </cell>
          <cell r="M39">
            <v>80.7</v>
          </cell>
          <cell r="N39">
            <v>-11</v>
          </cell>
          <cell r="O39">
            <v>73.900000000000006</v>
          </cell>
          <cell r="P39">
            <v>-5</v>
          </cell>
          <cell r="Q39">
            <v>6.1</v>
          </cell>
          <cell r="R39">
            <v>2.2000000000000002</v>
          </cell>
          <cell r="S39">
            <v>0.4</v>
          </cell>
          <cell r="T39">
            <v>-0.06</v>
          </cell>
          <cell r="U39">
            <v>0.52</v>
          </cell>
          <cell r="V39">
            <v>-0.09</v>
          </cell>
          <cell r="W39">
            <v>105.6</v>
          </cell>
          <cell r="X39">
            <v>-17.399999999999999</v>
          </cell>
          <cell r="Y39">
            <v>77.8</v>
          </cell>
          <cell r="Z39">
            <v>-2.5</v>
          </cell>
          <cell r="AA39">
            <v>84.3</v>
          </cell>
          <cell r="AB39">
            <v>-8.1</v>
          </cell>
          <cell r="AC39">
            <v>216.9</v>
          </cell>
          <cell r="AD39">
            <v>-33.299999999999997</v>
          </cell>
        </row>
        <row r="40">
          <cell r="B40" t="str">
            <v>電気機械器具</v>
          </cell>
          <cell r="C40">
            <v>331.5</v>
          </cell>
          <cell r="D40">
            <v>22.1</v>
          </cell>
          <cell r="E40">
            <v>147.80000000000001</v>
          </cell>
          <cell r="F40">
            <v>-0.5</v>
          </cell>
          <cell r="G40">
            <v>146.9</v>
          </cell>
          <cell r="H40">
            <v>3.5</v>
          </cell>
          <cell r="I40">
            <v>111.2</v>
          </cell>
          <cell r="J40">
            <v>-3.5</v>
          </cell>
          <cell r="K40">
            <v>112.4</v>
          </cell>
          <cell r="L40">
            <v>5.2</v>
          </cell>
          <cell r="M40">
            <v>90</v>
          </cell>
          <cell r="N40">
            <v>-68.5</v>
          </cell>
          <cell r="O40">
            <v>88.8</v>
          </cell>
          <cell r="P40">
            <v>-1.9</v>
          </cell>
          <cell r="Q40">
            <v>4.0999999999999996</v>
          </cell>
          <cell r="R40">
            <v>0.6</v>
          </cell>
          <cell r="S40">
            <v>0.5</v>
          </cell>
          <cell r="T40">
            <v>0.21</v>
          </cell>
          <cell r="U40">
            <v>0.99</v>
          </cell>
          <cell r="V40">
            <v>-0.27</v>
          </cell>
          <cell r="W40">
            <v>308.10000000000002</v>
          </cell>
          <cell r="X40">
            <v>18.2</v>
          </cell>
          <cell r="Y40">
            <v>137.4</v>
          </cell>
          <cell r="Z40">
            <v>-3.6</v>
          </cell>
          <cell r="AA40">
            <v>174.4</v>
          </cell>
          <cell r="AB40">
            <v>-49.6</v>
          </cell>
          <cell r="AC40">
            <v>602.9</v>
          </cell>
          <cell r="AD40">
            <v>43.5</v>
          </cell>
        </row>
        <row r="41">
          <cell r="B41" t="str">
            <v>情報通信機械器具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282.5</v>
          </cell>
          <cell r="D42">
            <v>14.2</v>
          </cell>
          <cell r="E42">
            <v>127.6</v>
          </cell>
          <cell r="F42">
            <v>5.3</v>
          </cell>
          <cell r="G42">
            <v>116.9</v>
          </cell>
          <cell r="H42">
            <v>2.1</v>
          </cell>
          <cell r="I42">
            <v>108.6</v>
          </cell>
          <cell r="J42">
            <v>2.1</v>
          </cell>
          <cell r="K42">
            <v>101.9</v>
          </cell>
          <cell r="L42">
            <v>-1.1000000000000001</v>
          </cell>
          <cell r="M42">
            <v>194.5</v>
          </cell>
          <cell r="N42">
            <v>30.1</v>
          </cell>
          <cell r="O42">
            <v>72.2</v>
          </cell>
          <cell r="P42">
            <v>-0.8</v>
          </cell>
          <cell r="Q42">
            <v>0.6</v>
          </cell>
          <cell r="R42">
            <v>-0.1</v>
          </cell>
          <cell r="S42">
            <v>0.47</v>
          </cell>
          <cell r="T42">
            <v>0</v>
          </cell>
          <cell r="U42">
            <v>2.11</v>
          </cell>
          <cell r="V42">
            <v>1.45</v>
          </cell>
          <cell r="W42">
            <v>262.5</v>
          </cell>
          <cell r="X42">
            <v>10.6</v>
          </cell>
          <cell r="Y42">
            <v>118.6</v>
          </cell>
          <cell r="Z42">
            <v>2</v>
          </cell>
          <cell r="AA42">
            <v>295.2</v>
          </cell>
          <cell r="AB42">
            <v>31</v>
          </cell>
          <cell r="AC42">
            <v>272.2</v>
          </cell>
          <cell r="AD42">
            <v>19.600000000000001</v>
          </cell>
        </row>
        <row r="43">
          <cell r="B43" t="str">
            <v>その他の製造業</v>
          </cell>
          <cell r="C43">
            <v>153.9</v>
          </cell>
          <cell r="D43">
            <v>-8.9</v>
          </cell>
          <cell r="E43">
            <v>130.5</v>
          </cell>
          <cell r="F43">
            <v>12.3</v>
          </cell>
          <cell r="G43">
            <v>127.1</v>
          </cell>
          <cell r="H43">
            <v>10.8</v>
          </cell>
          <cell r="I43">
            <v>114.9</v>
          </cell>
          <cell r="J43">
            <v>2.9</v>
          </cell>
          <cell r="K43">
            <v>108.4</v>
          </cell>
          <cell r="L43">
            <v>0.6</v>
          </cell>
          <cell r="M43">
            <v>202.9</v>
          </cell>
          <cell r="N43">
            <v>22.7</v>
          </cell>
          <cell r="O43">
            <v>87.2</v>
          </cell>
          <cell r="P43">
            <v>-1</v>
          </cell>
          <cell r="Q43">
            <v>5.2</v>
          </cell>
          <cell r="R43">
            <v>-9.1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143</v>
          </cell>
          <cell r="X43">
            <v>-11.8</v>
          </cell>
          <cell r="Y43">
            <v>121.3</v>
          </cell>
          <cell r="Z43">
            <v>8.8000000000000007</v>
          </cell>
          <cell r="AA43">
            <v>177.8</v>
          </cell>
          <cell r="AB43">
            <v>30.6</v>
          </cell>
          <cell r="AC43">
            <v>150</v>
          </cell>
          <cell r="AD43">
            <v>-39.700000000000003</v>
          </cell>
        </row>
        <row r="44">
          <cell r="B44" t="str">
            <v>Ｅ一括分１</v>
          </cell>
          <cell r="C44">
            <v>238.3</v>
          </cell>
          <cell r="D44">
            <v>20.8</v>
          </cell>
          <cell r="E44">
            <v>97.9</v>
          </cell>
          <cell r="F44">
            <v>6.2</v>
          </cell>
          <cell r="G44">
            <v>92.6</v>
          </cell>
          <cell r="H44">
            <v>2.1</v>
          </cell>
          <cell r="I44">
            <v>99.6</v>
          </cell>
          <cell r="J44">
            <v>1.1000000000000001</v>
          </cell>
          <cell r="K44">
            <v>97</v>
          </cell>
          <cell r="L44">
            <v>-3.1</v>
          </cell>
          <cell r="M44">
            <v>130.69999999999999</v>
          </cell>
          <cell r="N44">
            <v>67.599999999999994</v>
          </cell>
          <cell r="O44">
            <v>135.80000000000001</v>
          </cell>
          <cell r="P44">
            <v>-0.3</v>
          </cell>
          <cell r="Q44">
            <v>10.3</v>
          </cell>
          <cell r="R44">
            <v>8.5</v>
          </cell>
          <cell r="S44">
            <v>0.95</v>
          </cell>
          <cell r="T44">
            <v>0.95</v>
          </cell>
          <cell r="U44">
            <v>2.5099999999999998</v>
          </cell>
          <cell r="V44">
            <v>2.5099999999999998</v>
          </cell>
          <cell r="W44">
            <v>221.5</v>
          </cell>
          <cell r="X44">
            <v>17</v>
          </cell>
          <cell r="Y44">
            <v>91</v>
          </cell>
          <cell r="Z44">
            <v>2.8</v>
          </cell>
          <cell r="AA44">
            <v>156.69999999999999</v>
          </cell>
          <cell r="AB44">
            <v>44</v>
          </cell>
          <cell r="AC44">
            <v>875.4</v>
          </cell>
          <cell r="AD44">
            <v>30.2</v>
          </cell>
        </row>
        <row r="45">
          <cell r="B45" t="str">
            <v>Ｅ一括分２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224.4</v>
          </cell>
          <cell r="D47">
            <v>14.7</v>
          </cell>
          <cell r="E47">
            <v>113.6</v>
          </cell>
          <cell r="F47">
            <v>2.5</v>
          </cell>
          <cell r="G47">
            <v>113.9</v>
          </cell>
          <cell r="H47">
            <v>3.4</v>
          </cell>
          <cell r="I47">
            <v>106.6</v>
          </cell>
          <cell r="J47">
            <v>2.9</v>
          </cell>
          <cell r="K47">
            <v>105.4</v>
          </cell>
          <cell r="L47">
            <v>3.8</v>
          </cell>
          <cell r="M47">
            <v>134.30000000000001</v>
          </cell>
          <cell r="N47">
            <v>-11.8</v>
          </cell>
          <cell r="O47">
            <v>97.4</v>
          </cell>
          <cell r="P47">
            <v>-1.6</v>
          </cell>
          <cell r="Q47">
            <v>22.8</v>
          </cell>
          <cell r="R47">
            <v>11.3</v>
          </cell>
          <cell r="S47">
            <v>0.81</v>
          </cell>
          <cell r="T47">
            <v>0.81</v>
          </cell>
          <cell r="U47">
            <v>1.6</v>
          </cell>
          <cell r="V47">
            <v>1.27</v>
          </cell>
          <cell r="W47">
            <v>208.6</v>
          </cell>
          <cell r="X47">
            <v>11.1</v>
          </cell>
          <cell r="Y47">
            <v>105.6</v>
          </cell>
          <cell r="Z47">
            <v>-0.7</v>
          </cell>
          <cell r="AA47">
            <v>109.6</v>
          </cell>
          <cell r="AB47">
            <v>-9.1</v>
          </cell>
          <cell r="AC47">
            <v>381.2</v>
          </cell>
          <cell r="AD47">
            <v>24.7</v>
          </cell>
        </row>
        <row r="48">
          <cell r="B48" t="str">
            <v>小売業</v>
          </cell>
          <cell r="C48">
            <v>92.3</v>
          </cell>
          <cell r="D48">
            <v>-4.0999999999999996</v>
          </cell>
          <cell r="E48">
            <v>83</v>
          </cell>
          <cell r="F48">
            <v>-1.3</v>
          </cell>
          <cell r="G48">
            <v>83.2</v>
          </cell>
          <cell r="H48">
            <v>0.4</v>
          </cell>
          <cell r="I48">
            <v>87.1</v>
          </cell>
          <cell r="J48">
            <v>-5</v>
          </cell>
          <cell r="K48">
            <v>85.9</v>
          </cell>
          <cell r="L48">
            <v>-4.2</v>
          </cell>
          <cell r="M48">
            <v>114.3</v>
          </cell>
          <cell r="N48">
            <v>-15.8</v>
          </cell>
          <cell r="O48">
            <v>106.8</v>
          </cell>
          <cell r="P48">
            <v>-1</v>
          </cell>
          <cell r="Q48">
            <v>71.099999999999994</v>
          </cell>
          <cell r="R48">
            <v>0</v>
          </cell>
          <cell r="S48">
            <v>1.04</v>
          </cell>
          <cell r="T48">
            <v>-0.06</v>
          </cell>
          <cell r="U48">
            <v>2.39</v>
          </cell>
          <cell r="V48">
            <v>1.54</v>
          </cell>
          <cell r="W48">
            <v>85.8</v>
          </cell>
          <cell r="X48">
            <v>-7</v>
          </cell>
          <cell r="Y48">
            <v>77.099999999999994</v>
          </cell>
          <cell r="Z48">
            <v>-4.5</v>
          </cell>
          <cell r="AA48">
            <v>79.599999999999994</v>
          </cell>
          <cell r="AB48">
            <v>-24.8</v>
          </cell>
          <cell r="AC48">
            <v>175.5</v>
          </cell>
          <cell r="AD48">
            <v>-14.4</v>
          </cell>
        </row>
        <row r="49">
          <cell r="B49" t="str">
            <v>宿泊業</v>
          </cell>
          <cell r="C49">
            <v>134.80000000000001</v>
          </cell>
          <cell r="D49">
            <v>17.399999999999999</v>
          </cell>
          <cell r="E49">
            <v>106</v>
          </cell>
          <cell r="F49">
            <v>0.8</v>
          </cell>
          <cell r="G49">
            <v>107</v>
          </cell>
          <cell r="H49">
            <v>0.9</v>
          </cell>
          <cell r="I49">
            <v>109.2</v>
          </cell>
          <cell r="J49">
            <v>-3.7</v>
          </cell>
          <cell r="K49">
            <v>106.4</v>
          </cell>
          <cell r="L49">
            <v>-2.8</v>
          </cell>
          <cell r="M49">
            <v>166.1</v>
          </cell>
          <cell r="N49">
            <v>-13.1</v>
          </cell>
          <cell r="O49">
            <v>71.099999999999994</v>
          </cell>
          <cell r="P49">
            <v>6.9</v>
          </cell>
          <cell r="Q49">
            <v>60.6</v>
          </cell>
          <cell r="R49">
            <v>-1.2</v>
          </cell>
          <cell r="S49">
            <v>5.96</v>
          </cell>
          <cell r="T49">
            <v>5.96</v>
          </cell>
          <cell r="U49">
            <v>3.07</v>
          </cell>
          <cell r="V49">
            <v>0.76</v>
          </cell>
          <cell r="W49">
            <v>125.3</v>
          </cell>
          <cell r="X49">
            <v>13.7</v>
          </cell>
          <cell r="Y49">
            <v>98.5</v>
          </cell>
          <cell r="Z49">
            <v>-2.5</v>
          </cell>
          <cell r="AA49">
            <v>88.3</v>
          </cell>
          <cell r="AB49">
            <v>-1.8</v>
          </cell>
          <cell r="AC49">
            <v>97.7</v>
          </cell>
          <cell r="AD49">
            <v>120.1</v>
          </cell>
        </row>
        <row r="50">
          <cell r="B50" t="str">
            <v>Ｍ一括分</v>
          </cell>
          <cell r="C50">
            <v>92.3</v>
          </cell>
          <cell r="D50">
            <v>-3.6</v>
          </cell>
          <cell r="E50">
            <v>91.3</v>
          </cell>
          <cell r="F50">
            <v>-5.0999999999999996</v>
          </cell>
          <cell r="G50">
            <v>90.7</v>
          </cell>
          <cell r="H50">
            <v>-5.4</v>
          </cell>
          <cell r="I50">
            <v>80.8</v>
          </cell>
          <cell r="J50">
            <v>-10.9</v>
          </cell>
          <cell r="K50">
            <v>80.3</v>
          </cell>
          <cell r="L50">
            <v>-10</v>
          </cell>
          <cell r="M50">
            <v>92.6</v>
          </cell>
          <cell r="N50">
            <v>-32.4</v>
          </cell>
          <cell r="O50">
            <v>114.3</v>
          </cell>
          <cell r="P50">
            <v>11.3</v>
          </cell>
          <cell r="Q50">
            <v>95.3</v>
          </cell>
          <cell r="R50">
            <v>-1.7</v>
          </cell>
          <cell r="S50">
            <v>2.21</v>
          </cell>
          <cell r="T50">
            <v>-0.91</v>
          </cell>
          <cell r="U50">
            <v>0.68</v>
          </cell>
          <cell r="V50">
            <v>-4.07</v>
          </cell>
          <cell r="W50">
            <v>85.8</v>
          </cell>
          <cell r="X50">
            <v>-6.5</v>
          </cell>
          <cell r="Y50">
            <v>84.9</v>
          </cell>
          <cell r="Z50">
            <v>-8</v>
          </cell>
          <cell r="AA50">
            <v>103.8</v>
          </cell>
          <cell r="AB50">
            <v>0.9</v>
          </cell>
          <cell r="AC50">
            <v>81.099999999999994</v>
          </cell>
          <cell r="AD50">
            <v>154.5</v>
          </cell>
        </row>
        <row r="51">
          <cell r="B51" t="str">
            <v>医療業</v>
          </cell>
          <cell r="C51">
            <v>150.30000000000001</v>
          </cell>
          <cell r="D51">
            <v>7.1</v>
          </cell>
          <cell r="E51">
            <v>94.4</v>
          </cell>
          <cell r="F51">
            <v>2.7</v>
          </cell>
          <cell r="G51">
            <v>92.2</v>
          </cell>
          <cell r="H51">
            <v>5.4</v>
          </cell>
          <cell r="I51">
            <v>95.4</v>
          </cell>
          <cell r="J51">
            <v>0.2</v>
          </cell>
          <cell r="K51">
            <v>94.9</v>
          </cell>
          <cell r="L51">
            <v>0.6</v>
          </cell>
          <cell r="M51">
            <v>110.4</v>
          </cell>
          <cell r="N51">
            <v>-10.199999999999999</v>
          </cell>
          <cell r="O51">
            <v>96.3</v>
          </cell>
          <cell r="P51">
            <v>-0.2</v>
          </cell>
          <cell r="Q51">
            <v>20.5</v>
          </cell>
          <cell r="R51">
            <v>-4.3</v>
          </cell>
          <cell r="S51">
            <v>1.41</v>
          </cell>
          <cell r="T51">
            <v>0.39</v>
          </cell>
          <cell r="U51">
            <v>1.21</v>
          </cell>
          <cell r="V51">
            <v>0.56000000000000005</v>
          </cell>
          <cell r="W51">
            <v>139.69999999999999</v>
          </cell>
          <cell r="X51">
            <v>3.8</v>
          </cell>
          <cell r="Y51">
            <v>87.7</v>
          </cell>
          <cell r="Z51">
            <v>-0.6</v>
          </cell>
          <cell r="AA51">
            <v>163</v>
          </cell>
          <cell r="AB51">
            <v>-27.8</v>
          </cell>
          <cell r="AC51">
            <v>175.1</v>
          </cell>
          <cell r="AD51">
            <v>12.3</v>
          </cell>
        </row>
        <row r="52">
          <cell r="B52" t="str">
            <v>Ｐ一括分</v>
          </cell>
          <cell r="C52">
            <v>192</v>
          </cell>
          <cell r="D52">
            <v>-4.0999999999999996</v>
          </cell>
          <cell r="E52">
            <v>102.8</v>
          </cell>
          <cell r="F52">
            <v>-7.6</v>
          </cell>
          <cell r="G52">
            <v>104.8</v>
          </cell>
          <cell r="H52">
            <v>-6.4</v>
          </cell>
          <cell r="I52">
            <v>95.7</v>
          </cell>
          <cell r="J52">
            <v>0.7</v>
          </cell>
          <cell r="K52">
            <v>97.1</v>
          </cell>
          <cell r="L52">
            <v>2.2999999999999998</v>
          </cell>
          <cell r="M52">
            <v>55.3</v>
          </cell>
          <cell r="N52">
            <v>-43.5</v>
          </cell>
          <cell r="O52">
            <v>100.7</v>
          </cell>
          <cell r="P52">
            <v>-2</v>
          </cell>
          <cell r="Q52">
            <v>21.2</v>
          </cell>
          <cell r="R52">
            <v>4.2</v>
          </cell>
          <cell r="S52">
            <v>0.49</v>
          </cell>
          <cell r="T52">
            <v>0.17</v>
          </cell>
          <cell r="U52">
            <v>1.66</v>
          </cell>
          <cell r="V52">
            <v>0.46</v>
          </cell>
          <cell r="W52">
            <v>178.4</v>
          </cell>
          <cell r="X52">
            <v>-7.2</v>
          </cell>
          <cell r="Y52">
            <v>95.5</v>
          </cell>
          <cell r="Z52">
            <v>-10.6</v>
          </cell>
          <cell r="AA52">
            <v>56.6</v>
          </cell>
          <cell r="AB52">
            <v>-39.799999999999997</v>
          </cell>
          <cell r="AC52">
            <v>541.5</v>
          </cell>
          <cell r="AD52">
            <v>-1.3</v>
          </cell>
        </row>
        <row r="53">
          <cell r="B53" t="str">
            <v>職業紹介・派遣業</v>
          </cell>
          <cell r="C53">
            <v>119.6</v>
          </cell>
          <cell r="D53">
            <v>11.4</v>
          </cell>
          <cell r="E53">
            <v>113.5</v>
          </cell>
          <cell r="F53">
            <v>7.6</v>
          </cell>
          <cell r="G53">
            <v>112.9</v>
          </cell>
          <cell r="H53">
            <v>5.7</v>
          </cell>
          <cell r="I53">
            <v>109.8</v>
          </cell>
          <cell r="J53">
            <v>10.1</v>
          </cell>
          <cell r="K53">
            <v>110</v>
          </cell>
          <cell r="L53">
            <v>9.6</v>
          </cell>
          <cell r="M53">
            <v>107.8</v>
          </cell>
          <cell r="N53">
            <v>22.1</v>
          </cell>
          <cell r="O53">
            <v>116.5</v>
          </cell>
          <cell r="P53">
            <v>-9</v>
          </cell>
          <cell r="Q53">
            <v>20.9</v>
          </cell>
          <cell r="R53">
            <v>-6</v>
          </cell>
          <cell r="S53">
            <v>5.92</v>
          </cell>
          <cell r="T53">
            <v>-1.9</v>
          </cell>
          <cell r="U53">
            <v>8.07</v>
          </cell>
          <cell r="V53">
            <v>0.94</v>
          </cell>
          <cell r="W53">
            <v>111.2</v>
          </cell>
          <cell r="X53">
            <v>7.9</v>
          </cell>
          <cell r="Y53">
            <v>105.5</v>
          </cell>
          <cell r="Z53">
            <v>4.2</v>
          </cell>
          <cell r="AA53">
            <v>119.9</v>
          </cell>
          <cell r="AB53">
            <v>30.2</v>
          </cell>
          <cell r="AC53">
            <v>355.1</v>
          </cell>
          <cell r="AD53">
            <v>96.6</v>
          </cell>
        </row>
        <row r="54">
          <cell r="B54" t="str">
            <v>その他の事業サービス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107.7</v>
          </cell>
          <cell r="D55">
            <v>-28.7</v>
          </cell>
          <cell r="E55">
            <v>99.7</v>
          </cell>
          <cell r="F55">
            <v>-7.9</v>
          </cell>
          <cell r="G55">
            <v>100.1</v>
          </cell>
          <cell r="H55">
            <v>-6</v>
          </cell>
          <cell r="I55">
            <v>98.1</v>
          </cell>
          <cell r="J55">
            <v>-7.6</v>
          </cell>
          <cell r="K55">
            <v>97.5</v>
          </cell>
          <cell r="L55">
            <v>-6.4</v>
          </cell>
          <cell r="M55">
            <v>107.5</v>
          </cell>
          <cell r="N55">
            <v>-21.8</v>
          </cell>
          <cell r="O55">
            <v>93</v>
          </cell>
          <cell r="P55">
            <v>-0.7</v>
          </cell>
          <cell r="Q55">
            <v>34.700000000000003</v>
          </cell>
          <cell r="R55">
            <v>5.6</v>
          </cell>
          <cell r="S55">
            <v>2.11</v>
          </cell>
          <cell r="T55">
            <v>0.39</v>
          </cell>
          <cell r="U55">
            <v>1.79</v>
          </cell>
          <cell r="V55">
            <v>-0.04</v>
          </cell>
          <cell r="W55">
            <v>100.1</v>
          </cell>
          <cell r="X55">
            <v>-30.9</v>
          </cell>
          <cell r="Y55">
            <v>92.7</v>
          </cell>
          <cell r="Z55">
            <v>-10.7</v>
          </cell>
          <cell r="AA55">
            <v>94.6</v>
          </cell>
          <cell r="AB55">
            <v>-27.4</v>
          </cell>
          <cell r="AC55">
            <v>162.9</v>
          </cell>
          <cell r="AD55">
            <v>-63.5</v>
          </cell>
        </row>
        <row r="56">
          <cell r="B56" t="str">
            <v>特掲産業１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198">
          <cell r="B198" t="str">
            <v>調査産業計</v>
          </cell>
          <cell r="C198">
            <v>189.4</v>
          </cell>
          <cell r="D198">
            <v>-2.6</v>
          </cell>
          <cell r="E198">
            <v>104.8</v>
          </cell>
          <cell r="F198">
            <v>-0.3</v>
          </cell>
          <cell r="G198">
            <v>104.5</v>
          </cell>
          <cell r="H198">
            <v>0.4</v>
          </cell>
          <cell r="I198">
            <v>100.1</v>
          </cell>
          <cell r="J198">
            <v>-0.5</v>
          </cell>
          <cell r="K198">
            <v>98.7</v>
          </cell>
          <cell r="L198">
            <v>0.7</v>
          </cell>
          <cell r="M198">
            <v>118.8</v>
          </cell>
          <cell r="N198">
            <v>-12.5</v>
          </cell>
          <cell r="O198">
            <v>94.5</v>
          </cell>
          <cell r="P198">
            <v>0</v>
          </cell>
          <cell r="Q198" t="str">
            <v>-</v>
          </cell>
          <cell r="R198" t="str">
            <v>-</v>
          </cell>
          <cell r="S198">
            <v>0.92</v>
          </cell>
          <cell r="T198">
            <v>0.27</v>
          </cell>
          <cell r="U198">
            <v>1.19</v>
          </cell>
          <cell r="V198">
            <v>0.37</v>
          </cell>
          <cell r="W198">
            <v>176</v>
          </cell>
          <cell r="X198">
            <v>-5.7</v>
          </cell>
          <cell r="Y198">
            <v>97.4</v>
          </cell>
          <cell r="Z198">
            <v>-3.5</v>
          </cell>
          <cell r="AA198">
            <v>108.9</v>
          </cell>
          <cell r="AB198">
            <v>-8.4</v>
          </cell>
          <cell r="AC198">
            <v>578.6</v>
          </cell>
          <cell r="AD198">
            <v>-4.5</v>
          </cell>
        </row>
        <row r="199">
          <cell r="B199" t="str">
            <v>鉱業，採石業，砂利採取業</v>
          </cell>
          <cell r="C199" t="str">
            <v>-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-</v>
          </cell>
          <cell r="H199" t="str">
            <v>-</v>
          </cell>
          <cell r="I199" t="str">
            <v>-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</row>
        <row r="200">
          <cell r="B200" t="str">
            <v>建設業</v>
          </cell>
          <cell r="C200">
            <v>140.1</v>
          </cell>
          <cell r="D200">
            <v>-18.5</v>
          </cell>
          <cell r="E200">
            <v>80.3</v>
          </cell>
          <cell r="F200">
            <v>-7.4</v>
          </cell>
          <cell r="G200">
            <v>79.5</v>
          </cell>
          <cell r="H200">
            <v>-9.1999999999999993</v>
          </cell>
          <cell r="I200">
            <v>105.6</v>
          </cell>
          <cell r="J200">
            <v>3.4</v>
          </cell>
          <cell r="K200">
            <v>106.3</v>
          </cell>
          <cell r="L200">
            <v>3.4</v>
          </cell>
          <cell r="M200">
            <v>97.9</v>
          </cell>
          <cell r="N200">
            <v>3.8</v>
          </cell>
          <cell r="O200">
            <v>88.3</v>
          </cell>
          <cell r="P200">
            <v>5.6</v>
          </cell>
          <cell r="Q200" t="str">
            <v>-</v>
          </cell>
          <cell r="R200" t="str">
            <v>-</v>
          </cell>
          <cell r="S200">
            <v>0.53</v>
          </cell>
          <cell r="T200">
            <v>0.45</v>
          </cell>
          <cell r="U200">
            <v>0.48</v>
          </cell>
          <cell r="V200">
            <v>7.0000000000000007E-2</v>
          </cell>
          <cell r="W200">
            <v>130.19999999999999</v>
          </cell>
          <cell r="X200">
            <v>-21.1</v>
          </cell>
          <cell r="Y200">
            <v>74.599999999999994</v>
          </cell>
          <cell r="Z200">
            <v>-10.3</v>
          </cell>
          <cell r="AA200">
            <v>90.3</v>
          </cell>
          <cell r="AB200">
            <v>19.3</v>
          </cell>
          <cell r="AC200">
            <v>304.8</v>
          </cell>
          <cell r="AD200">
            <v>-25.9</v>
          </cell>
        </row>
        <row r="201">
          <cell r="B201" t="str">
            <v>製造業</v>
          </cell>
          <cell r="C201">
            <v>212.5</v>
          </cell>
          <cell r="D201">
            <v>0.1</v>
          </cell>
          <cell r="E201">
            <v>110.6</v>
          </cell>
          <cell r="F201">
            <v>0.5</v>
          </cell>
          <cell r="G201">
            <v>108</v>
          </cell>
          <cell r="H201">
            <v>0.6</v>
          </cell>
          <cell r="I201">
            <v>101.7</v>
          </cell>
          <cell r="J201">
            <v>1</v>
          </cell>
          <cell r="K201">
            <v>101</v>
          </cell>
          <cell r="L201">
            <v>2</v>
          </cell>
          <cell r="M201">
            <v>109.8</v>
          </cell>
          <cell r="N201">
            <v>-8.1</v>
          </cell>
          <cell r="O201">
            <v>94.3</v>
          </cell>
          <cell r="P201">
            <v>1</v>
          </cell>
          <cell r="Q201" t="str">
            <v>-</v>
          </cell>
          <cell r="R201" t="str">
            <v>-</v>
          </cell>
          <cell r="S201">
            <v>0.59</v>
          </cell>
          <cell r="T201">
            <v>0.06</v>
          </cell>
          <cell r="U201">
            <v>0.94</v>
          </cell>
          <cell r="V201">
            <v>0.23</v>
          </cell>
          <cell r="W201">
            <v>197.5</v>
          </cell>
          <cell r="X201">
            <v>-3</v>
          </cell>
          <cell r="Y201">
            <v>102.8</v>
          </cell>
          <cell r="Z201">
            <v>-2.7</v>
          </cell>
          <cell r="AA201">
            <v>135.9</v>
          </cell>
          <cell r="AB201">
            <v>-0.4</v>
          </cell>
          <cell r="AC201">
            <v>682.2</v>
          </cell>
          <cell r="AD201">
            <v>-0.1</v>
          </cell>
        </row>
        <row r="202">
          <cell r="B202" t="str">
            <v>電気・ガス・熱供給・水道業</v>
          </cell>
          <cell r="C202">
            <v>263</v>
          </cell>
          <cell r="D202">
            <v>-0.3</v>
          </cell>
          <cell r="E202">
            <v>122.1</v>
          </cell>
          <cell r="F202">
            <v>12.2</v>
          </cell>
          <cell r="G202">
            <v>113.4</v>
          </cell>
          <cell r="H202">
            <v>2.5</v>
          </cell>
          <cell r="I202">
            <v>101.6</v>
          </cell>
          <cell r="J202">
            <v>13.3</v>
          </cell>
          <cell r="K202">
            <v>100.1</v>
          </cell>
          <cell r="L202">
            <v>10.199999999999999</v>
          </cell>
          <cell r="M202">
            <v>121.1</v>
          </cell>
          <cell r="N202">
            <v>59.1</v>
          </cell>
          <cell r="O202">
            <v>104.9</v>
          </cell>
          <cell r="P202">
            <v>3.8</v>
          </cell>
          <cell r="Q202" t="str">
            <v>-</v>
          </cell>
          <cell r="R202" t="str">
            <v>-</v>
          </cell>
          <cell r="S202">
            <v>0</v>
          </cell>
          <cell r="T202">
            <v>0</v>
          </cell>
          <cell r="U202">
            <v>1.52</v>
          </cell>
          <cell r="V202">
            <v>1.36</v>
          </cell>
          <cell r="W202">
            <v>244.4</v>
          </cell>
          <cell r="X202">
            <v>-3.4</v>
          </cell>
          <cell r="Y202">
            <v>113.5</v>
          </cell>
          <cell r="Z202">
            <v>8.6999999999999993</v>
          </cell>
          <cell r="AA202">
            <v>228.2</v>
          </cell>
          <cell r="AB202">
            <v>160.30000000000001</v>
          </cell>
          <cell r="AC202">
            <v>657.4</v>
          </cell>
          <cell r="AD202">
            <v>-6.3</v>
          </cell>
        </row>
        <row r="203">
          <cell r="B203" t="str">
            <v>情報通信業</v>
          </cell>
          <cell r="C203">
            <v>306</v>
          </cell>
          <cell r="D203">
            <v>-6.5</v>
          </cell>
          <cell r="E203">
            <v>138.6</v>
          </cell>
          <cell r="F203">
            <v>-5.8</v>
          </cell>
          <cell r="G203">
            <v>133.9</v>
          </cell>
          <cell r="H203">
            <v>-3.5</v>
          </cell>
          <cell r="I203">
            <v>98.2</v>
          </cell>
          <cell r="J203">
            <v>0</v>
          </cell>
          <cell r="K203">
            <v>97</v>
          </cell>
          <cell r="L203">
            <v>-0.1</v>
          </cell>
          <cell r="M203">
            <v>113.8</v>
          </cell>
          <cell r="N203">
            <v>0.8</v>
          </cell>
          <cell r="O203">
            <v>119.9</v>
          </cell>
          <cell r="P203">
            <v>-2.2000000000000002</v>
          </cell>
          <cell r="Q203" t="str">
            <v>-</v>
          </cell>
          <cell r="R203" t="str">
            <v>-</v>
          </cell>
          <cell r="S203">
            <v>0.17</v>
          </cell>
          <cell r="T203">
            <v>0.09</v>
          </cell>
          <cell r="U203">
            <v>0.92</v>
          </cell>
          <cell r="V203">
            <v>0.76</v>
          </cell>
          <cell r="W203">
            <v>284.39999999999998</v>
          </cell>
          <cell r="X203">
            <v>-9.5</v>
          </cell>
          <cell r="Y203">
            <v>128.80000000000001</v>
          </cell>
          <cell r="Z203">
            <v>-8.8000000000000007</v>
          </cell>
          <cell r="AA203">
            <v>212</v>
          </cell>
          <cell r="AB203">
            <v>-23</v>
          </cell>
          <cell r="AC203">
            <v>921.5</v>
          </cell>
          <cell r="AD203">
            <v>-7</v>
          </cell>
        </row>
        <row r="204">
          <cell r="B204" t="str">
            <v>運輸業，郵便業</v>
          </cell>
          <cell r="C204">
            <v>124</v>
          </cell>
          <cell r="D204">
            <v>-7.3</v>
          </cell>
          <cell r="E204">
            <v>92.7</v>
          </cell>
          <cell r="F204">
            <v>0.8</v>
          </cell>
          <cell r="G204">
            <v>98</v>
          </cell>
          <cell r="H204">
            <v>2</v>
          </cell>
          <cell r="I204">
            <v>99.6</v>
          </cell>
          <cell r="J204">
            <v>0.4</v>
          </cell>
          <cell r="K204">
            <v>104.6</v>
          </cell>
          <cell r="L204">
            <v>3.1</v>
          </cell>
          <cell r="M204">
            <v>78</v>
          </cell>
          <cell r="N204">
            <v>-12.4</v>
          </cell>
          <cell r="O204">
            <v>109.5</v>
          </cell>
          <cell r="P204">
            <v>-2.8</v>
          </cell>
          <cell r="Q204" t="str">
            <v>-</v>
          </cell>
          <cell r="R204" t="str">
            <v>-</v>
          </cell>
          <cell r="S204">
            <v>0.61</v>
          </cell>
          <cell r="T204">
            <v>-0.08</v>
          </cell>
          <cell r="U204">
            <v>0.71</v>
          </cell>
          <cell r="V204">
            <v>-0.05</v>
          </cell>
          <cell r="W204">
            <v>115.2</v>
          </cell>
          <cell r="X204">
            <v>-10.3</v>
          </cell>
          <cell r="Y204">
            <v>86.2</v>
          </cell>
          <cell r="Z204">
            <v>-2.4</v>
          </cell>
          <cell r="AA204">
            <v>70.3</v>
          </cell>
          <cell r="AB204">
            <v>-6.3</v>
          </cell>
          <cell r="AC204">
            <v>277.3</v>
          </cell>
          <cell r="AD204">
            <v>-19.2</v>
          </cell>
        </row>
        <row r="205">
          <cell r="B205" t="str">
            <v>卸売業，小売業</v>
          </cell>
          <cell r="C205">
            <v>166.8</v>
          </cell>
          <cell r="D205">
            <v>8.1999999999999993</v>
          </cell>
          <cell r="E205">
            <v>96.1</v>
          </cell>
          <cell r="F205">
            <v>-3.7</v>
          </cell>
          <cell r="G205">
            <v>95</v>
          </cell>
          <cell r="H205">
            <v>-2.2999999999999998</v>
          </cell>
          <cell r="I205">
            <v>96.1</v>
          </cell>
          <cell r="J205">
            <v>-7.2</v>
          </cell>
          <cell r="K205">
            <v>92.7</v>
          </cell>
          <cell r="L205">
            <v>-6.6</v>
          </cell>
          <cell r="M205">
            <v>153.1</v>
          </cell>
          <cell r="N205">
            <v>-12.5</v>
          </cell>
          <cell r="O205">
            <v>80.8</v>
          </cell>
          <cell r="P205">
            <v>-7.1</v>
          </cell>
          <cell r="Q205" t="str">
            <v>-</v>
          </cell>
          <cell r="R205" t="str">
            <v>-</v>
          </cell>
          <cell r="S205">
            <v>2.11</v>
          </cell>
          <cell r="T205">
            <v>1.83</v>
          </cell>
          <cell r="U205">
            <v>2.48</v>
          </cell>
          <cell r="V205">
            <v>2.2000000000000002</v>
          </cell>
          <cell r="W205">
            <v>155</v>
          </cell>
          <cell r="X205">
            <v>4.7</v>
          </cell>
          <cell r="Y205">
            <v>89.3</v>
          </cell>
          <cell r="Z205">
            <v>-6.8</v>
          </cell>
          <cell r="AA205">
            <v>112.1</v>
          </cell>
          <cell r="AB205">
            <v>-17.100000000000001</v>
          </cell>
          <cell r="AC205">
            <v>512.70000000000005</v>
          </cell>
          <cell r="AD205">
            <v>22</v>
          </cell>
        </row>
        <row r="206">
          <cell r="B206" t="str">
            <v>金融業，保険業</v>
          </cell>
          <cell r="C206">
            <v>221.2</v>
          </cell>
          <cell r="D206">
            <v>-3.1</v>
          </cell>
          <cell r="E206">
            <v>121</v>
          </cell>
          <cell r="F206">
            <v>-2.2999999999999998</v>
          </cell>
          <cell r="G206">
            <v>125.2</v>
          </cell>
          <cell r="H206">
            <v>1</v>
          </cell>
          <cell r="I206">
            <v>94</v>
          </cell>
          <cell r="J206">
            <v>-9.5</v>
          </cell>
          <cell r="K206">
            <v>94.1</v>
          </cell>
          <cell r="L206">
            <v>-8.8000000000000007</v>
          </cell>
          <cell r="M206">
            <v>90.5</v>
          </cell>
          <cell r="N206">
            <v>-28.3</v>
          </cell>
          <cell r="O206">
            <v>111</v>
          </cell>
          <cell r="P206">
            <v>7.5</v>
          </cell>
          <cell r="Q206" t="str">
            <v>-</v>
          </cell>
          <cell r="R206" t="str">
            <v>-</v>
          </cell>
          <cell r="S206">
            <v>0</v>
          </cell>
          <cell r="T206">
            <v>-2.4300000000000002</v>
          </cell>
          <cell r="U206">
            <v>0.92</v>
          </cell>
          <cell r="V206">
            <v>0.16</v>
          </cell>
          <cell r="W206">
            <v>205.6</v>
          </cell>
          <cell r="X206">
            <v>-6.2</v>
          </cell>
          <cell r="Y206">
            <v>112.5</v>
          </cell>
          <cell r="Z206">
            <v>-5.4</v>
          </cell>
          <cell r="AA206">
            <v>21</v>
          </cell>
          <cell r="AB206">
            <v>-83</v>
          </cell>
          <cell r="AC206">
            <v>430.6</v>
          </cell>
          <cell r="AD206">
            <v>-3.7</v>
          </cell>
        </row>
        <row r="207">
          <cell r="B207" t="str">
            <v>不動産業，物品賃貸業</v>
          </cell>
          <cell r="C207">
            <v>245.4</v>
          </cell>
          <cell r="D207">
            <v>-11.6</v>
          </cell>
          <cell r="E207">
            <v>110.9</v>
          </cell>
          <cell r="F207">
            <v>-12.2</v>
          </cell>
          <cell r="G207">
            <v>111.6</v>
          </cell>
          <cell r="H207">
            <v>-9.1</v>
          </cell>
          <cell r="I207">
            <v>95.5</v>
          </cell>
          <cell r="J207">
            <v>-3.2</v>
          </cell>
          <cell r="K207">
            <v>94.6</v>
          </cell>
          <cell r="L207">
            <v>1.4</v>
          </cell>
          <cell r="M207">
            <v>141.19999999999999</v>
          </cell>
          <cell r="N207">
            <v>-60.3</v>
          </cell>
          <cell r="O207">
            <v>113.7</v>
          </cell>
          <cell r="P207">
            <v>35.5</v>
          </cell>
          <cell r="Q207" t="str">
            <v>-</v>
          </cell>
          <cell r="R207" t="str">
            <v>-</v>
          </cell>
          <cell r="S207">
            <v>0</v>
          </cell>
          <cell r="T207">
            <v>-1.23</v>
          </cell>
          <cell r="U207">
            <v>0</v>
          </cell>
          <cell r="V207">
            <v>-1.23</v>
          </cell>
          <cell r="W207">
            <v>228.1</v>
          </cell>
          <cell r="X207">
            <v>-14.3</v>
          </cell>
          <cell r="Y207">
            <v>103.1</v>
          </cell>
          <cell r="Z207">
            <v>-14.9</v>
          </cell>
          <cell r="AA207">
            <v>82.9</v>
          </cell>
          <cell r="AB207">
            <v>-69.3</v>
          </cell>
          <cell r="AC207">
            <v>503.7</v>
          </cell>
          <cell r="AD207">
            <v>-11.2</v>
          </cell>
        </row>
        <row r="208">
          <cell r="B208" t="str">
            <v>学術研究，専門・技術サービス業</v>
          </cell>
          <cell r="C208">
            <v>249.1</v>
          </cell>
          <cell r="D208">
            <v>11.6</v>
          </cell>
          <cell r="E208">
            <v>110</v>
          </cell>
          <cell r="F208">
            <v>1.5</v>
          </cell>
          <cell r="G208">
            <v>107.9</v>
          </cell>
          <cell r="H208">
            <v>-1.5</v>
          </cell>
          <cell r="I208">
            <v>102.9</v>
          </cell>
          <cell r="J208">
            <v>7.7</v>
          </cell>
          <cell r="K208">
            <v>101.8</v>
          </cell>
          <cell r="L208">
            <v>4.7</v>
          </cell>
          <cell r="M208">
            <v>114.1</v>
          </cell>
          <cell r="N208">
            <v>45.9</v>
          </cell>
          <cell r="O208">
            <v>122.9</v>
          </cell>
          <cell r="P208">
            <v>6.9</v>
          </cell>
          <cell r="Q208" t="str">
            <v>-</v>
          </cell>
          <cell r="R208" t="str">
            <v>-</v>
          </cell>
          <cell r="S208">
            <v>0.12</v>
          </cell>
          <cell r="T208">
            <v>-0.08</v>
          </cell>
          <cell r="U208">
            <v>0.06</v>
          </cell>
          <cell r="V208">
            <v>0.06</v>
          </cell>
          <cell r="W208">
            <v>231.5</v>
          </cell>
          <cell r="X208">
            <v>8.1</v>
          </cell>
          <cell r="Y208">
            <v>102.2</v>
          </cell>
          <cell r="Z208">
            <v>-1.7</v>
          </cell>
          <cell r="AA208">
            <v>145.6</v>
          </cell>
          <cell r="AB208">
            <v>63.3</v>
          </cell>
          <cell r="AC208">
            <v>510.6</v>
          </cell>
          <cell r="AD208">
            <v>18.399999999999999</v>
          </cell>
        </row>
        <row r="209">
          <cell r="B209" t="str">
            <v>宿泊業，飲食サービス業</v>
          </cell>
          <cell r="C209">
            <v>164.2</v>
          </cell>
          <cell r="D209">
            <v>17.5</v>
          </cell>
          <cell r="E209">
            <v>126.6</v>
          </cell>
          <cell r="F209">
            <v>-0.3</v>
          </cell>
          <cell r="G209">
            <v>126.6</v>
          </cell>
          <cell r="H209">
            <v>-0.9</v>
          </cell>
          <cell r="I209">
            <v>115.3</v>
          </cell>
          <cell r="J209">
            <v>-1.8</v>
          </cell>
          <cell r="K209">
            <v>110.8</v>
          </cell>
          <cell r="L209">
            <v>-0.1</v>
          </cell>
          <cell r="M209">
            <v>180.4</v>
          </cell>
          <cell r="N209">
            <v>-14.4</v>
          </cell>
          <cell r="O209">
            <v>56.8</v>
          </cell>
          <cell r="P209">
            <v>18.3</v>
          </cell>
          <cell r="Q209" t="str">
            <v>-</v>
          </cell>
          <cell r="R209" t="str">
            <v>-</v>
          </cell>
          <cell r="S209">
            <v>7.45</v>
          </cell>
          <cell r="T209">
            <v>7.45</v>
          </cell>
          <cell r="U209">
            <v>0.7</v>
          </cell>
          <cell r="V209">
            <v>-2.39</v>
          </cell>
          <cell r="W209">
            <v>152.6</v>
          </cell>
          <cell r="X209">
            <v>13.7</v>
          </cell>
          <cell r="Y209">
            <v>117.7</v>
          </cell>
          <cell r="Z209">
            <v>-3.4</v>
          </cell>
          <cell r="AA209">
            <v>126.5</v>
          </cell>
          <cell r="AB209">
            <v>8.6</v>
          </cell>
          <cell r="AC209">
            <v>334.6</v>
          </cell>
          <cell r="AD209">
            <v>114.9</v>
          </cell>
        </row>
        <row r="210">
          <cell r="B210" t="str">
            <v>生活関連サービス業，娯楽業</v>
          </cell>
          <cell r="C210" t="str">
            <v>-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-</v>
          </cell>
          <cell r="H210" t="str">
            <v>-</v>
          </cell>
          <cell r="I210" t="str">
            <v>-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-</v>
          </cell>
          <cell r="Y210" t="str">
            <v>-</v>
          </cell>
          <cell r="Z210" t="str">
            <v>-</v>
          </cell>
          <cell r="AA210" t="str">
            <v>-</v>
          </cell>
          <cell r="AB210" t="str">
            <v>-</v>
          </cell>
          <cell r="AC210" t="str">
            <v>-</v>
          </cell>
          <cell r="AD210" t="str">
            <v>-</v>
          </cell>
        </row>
        <row r="211">
          <cell r="B211" t="str">
            <v>教育，学習支援業</v>
          </cell>
          <cell r="C211">
            <v>228</v>
          </cell>
          <cell r="D211">
            <v>-13.5</v>
          </cell>
          <cell r="E211">
            <v>113.8</v>
          </cell>
          <cell r="F211">
            <v>1.8</v>
          </cell>
          <cell r="G211">
            <v>116.8</v>
          </cell>
          <cell r="H211">
            <v>1.8</v>
          </cell>
          <cell r="I211">
            <v>103.7</v>
          </cell>
          <cell r="J211">
            <v>-5.9</v>
          </cell>
          <cell r="K211">
            <v>91.6</v>
          </cell>
          <cell r="L211">
            <v>-2.4</v>
          </cell>
          <cell r="M211">
            <v>278.2</v>
          </cell>
          <cell r="N211">
            <v>-19.5</v>
          </cell>
          <cell r="O211">
            <v>117.3</v>
          </cell>
          <cell r="P211">
            <v>2.4</v>
          </cell>
          <cell r="Q211" t="str">
            <v>-</v>
          </cell>
          <cell r="R211" t="str">
            <v>-</v>
          </cell>
          <cell r="S211">
            <v>0.14000000000000001</v>
          </cell>
          <cell r="T211">
            <v>0.05</v>
          </cell>
          <cell r="U211">
            <v>0.17</v>
          </cell>
          <cell r="V211">
            <v>0.1</v>
          </cell>
          <cell r="W211">
            <v>211.9</v>
          </cell>
          <cell r="X211">
            <v>-16.3</v>
          </cell>
          <cell r="Y211">
            <v>105.8</v>
          </cell>
          <cell r="Z211">
            <v>-1.4</v>
          </cell>
          <cell r="AA211">
            <v>23.1</v>
          </cell>
          <cell r="AB211">
            <v>4.4000000000000004</v>
          </cell>
          <cell r="AC211">
            <v>581.5</v>
          </cell>
          <cell r="AD211">
            <v>-21.5</v>
          </cell>
        </row>
        <row r="212">
          <cell r="B212" t="str">
            <v>医療，福祉</v>
          </cell>
          <cell r="C212">
            <v>176.9</v>
          </cell>
          <cell r="D212">
            <v>2.2000000000000002</v>
          </cell>
          <cell r="E212">
            <v>100.7</v>
          </cell>
          <cell r="F212">
            <v>-1.6</v>
          </cell>
          <cell r="G212">
            <v>99.9</v>
          </cell>
          <cell r="H212">
            <v>-0.1</v>
          </cell>
          <cell r="I212">
            <v>98.2</v>
          </cell>
          <cell r="J212">
            <v>1.7</v>
          </cell>
          <cell r="K212">
            <v>98.3</v>
          </cell>
          <cell r="L212">
            <v>2.5</v>
          </cell>
          <cell r="M212">
            <v>92.6</v>
          </cell>
          <cell r="N212">
            <v>-19.3</v>
          </cell>
          <cell r="O212">
            <v>85.6</v>
          </cell>
          <cell r="P212">
            <v>-0.2</v>
          </cell>
          <cell r="Q212" t="str">
            <v>-</v>
          </cell>
          <cell r="R212" t="str">
            <v>-</v>
          </cell>
          <cell r="S212">
            <v>1.1000000000000001</v>
          </cell>
          <cell r="T212">
            <v>0.56000000000000005</v>
          </cell>
          <cell r="U212">
            <v>1.38</v>
          </cell>
          <cell r="V212">
            <v>0.43</v>
          </cell>
          <cell r="W212">
            <v>164.4</v>
          </cell>
          <cell r="X212">
            <v>-1</v>
          </cell>
          <cell r="Y212">
            <v>93.6</v>
          </cell>
          <cell r="Z212">
            <v>-4.7</v>
          </cell>
          <cell r="AA212">
            <v>123.1</v>
          </cell>
          <cell r="AB212">
            <v>-24.7</v>
          </cell>
          <cell r="AC212">
            <v>504.5</v>
          </cell>
          <cell r="AD212">
            <v>5.6</v>
          </cell>
        </row>
        <row r="213">
          <cell r="B213" t="str">
            <v>複合サービス事業</v>
          </cell>
          <cell r="C213">
            <v>208.8</v>
          </cell>
          <cell r="D213">
            <v>11.7</v>
          </cell>
          <cell r="E213">
            <v>91.4</v>
          </cell>
          <cell r="F213">
            <v>2.2000000000000002</v>
          </cell>
          <cell r="G213">
            <v>94.5</v>
          </cell>
          <cell r="H213">
            <v>5.5</v>
          </cell>
          <cell r="I213">
            <v>98.9</v>
          </cell>
          <cell r="J213">
            <v>-6.3</v>
          </cell>
          <cell r="K213">
            <v>102.1</v>
          </cell>
          <cell r="L213">
            <v>-3.1</v>
          </cell>
          <cell r="M213">
            <v>47.4</v>
          </cell>
          <cell r="N213">
            <v>-55.4</v>
          </cell>
          <cell r="O213">
            <v>96.8</v>
          </cell>
          <cell r="P213">
            <v>1.5</v>
          </cell>
          <cell r="Q213" t="str">
            <v>-</v>
          </cell>
          <cell r="R213" t="str">
            <v>-</v>
          </cell>
          <cell r="S213">
            <v>0.14000000000000001</v>
          </cell>
          <cell r="T213">
            <v>-0.63</v>
          </cell>
          <cell r="U213">
            <v>0.61</v>
          </cell>
          <cell r="V213">
            <v>-0.05</v>
          </cell>
          <cell r="W213">
            <v>194.1</v>
          </cell>
          <cell r="X213">
            <v>8.1999999999999993</v>
          </cell>
          <cell r="Y213">
            <v>84.9</v>
          </cell>
          <cell r="Z213">
            <v>-1</v>
          </cell>
          <cell r="AA213">
            <v>41.1</v>
          </cell>
          <cell r="AB213">
            <v>-52.4</v>
          </cell>
          <cell r="AC213">
            <v>746.9</v>
          </cell>
          <cell r="AD213">
            <v>17.899999999999999</v>
          </cell>
        </row>
        <row r="214">
          <cell r="B214" t="str">
            <v>サービス業（他に分類されないもの）</v>
          </cell>
          <cell r="C214">
            <v>109.2</v>
          </cell>
          <cell r="D214">
            <v>-22.5</v>
          </cell>
          <cell r="E214">
            <v>100.9</v>
          </cell>
          <cell r="F214">
            <v>-2.5</v>
          </cell>
          <cell r="G214">
            <v>100.9</v>
          </cell>
          <cell r="H214">
            <v>-1.6</v>
          </cell>
          <cell r="I214">
            <v>101.4</v>
          </cell>
          <cell r="J214">
            <v>-1.6</v>
          </cell>
          <cell r="K214">
            <v>100.7</v>
          </cell>
          <cell r="L214">
            <v>-1</v>
          </cell>
          <cell r="M214">
            <v>110.7</v>
          </cell>
          <cell r="N214">
            <v>-9.5</v>
          </cell>
          <cell r="O214">
            <v>96.5</v>
          </cell>
          <cell r="P214">
            <v>-7</v>
          </cell>
          <cell r="Q214" t="str">
            <v>-</v>
          </cell>
          <cell r="R214" t="str">
            <v>-</v>
          </cell>
          <cell r="S214">
            <v>2.33</v>
          </cell>
          <cell r="T214">
            <v>-0.2</v>
          </cell>
          <cell r="U214">
            <v>3.07</v>
          </cell>
          <cell r="V214">
            <v>0.54</v>
          </cell>
          <cell r="W214">
            <v>101.5</v>
          </cell>
          <cell r="X214">
            <v>-24.9</v>
          </cell>
          <cell r="Y214">
            <v>93.8</v>
          </cell>
          <cell r="Z214">
            <v>-5.5</v>
          </cell>
          <cell r="AA214">
            <v>101.5</v>
          </cell>
          <cell r="AB214">
            <v>-11.3</v>
          </cell>
          <cell r="AC214">
            <v>165.7</v>
          </cell>
          <cell r="AD214">
            <v>-58.2</v>
          </cell>
        </row>
        <row r="215">
          <cell r="B215" t="str">
            <v>食料品・たばこ</v>
          </cell>
          <cell r="C215">
            <v>187.6</v>
          </cell>
          <cell r="D215">
            <v>-20.399999999999999</v>
          </cell>
          <cell r="E215">
            <v>106.2</v>
          </cell>
          <cell r="F215">
            <v>-9.8000000000000007</v>
          </cell>
          <cell r="G215">
            <v>104.1</v>
          </cell>
          <cell r="H215">
            <v>-10.5</v>
          </cell>
          <cell r="I215">
            <v>102.3</v>
          </cell>
          <cell r="J215">
            <v>1.6</v>
          </cell>
          <cell r="K215">
            <v>102</v>
          </cell>
          <cell r="L215">
            <v>4.0999999999999996</v>
          </cell>
          <cell r="M215">
            <v>104.6</v>
          </cell>
          <cell r="N215">
            <v>-20.3</v>
          </cell>
          <cell r="O215">
            <v>99.4</v>
          </cell>
          <cell r="P215">
            <v>3.9</v>
          </cell>
          <cell r="Q215" t="str">
            <v>-</v>
          </cell>
          <cell r="R215" t="str">
            <v>-</v>
          </cell>
          <cell r="S215">
            <v>0.8</v>
          </cell>
          <cell r="T215">
            <v>0.41</v>
          </cell>
          <cell r="U215">
            <v>1.03</v>
          </cell>
          <cell r="V215">
            <v>0.17</v>
          </cell>
          <cell r="W215">
            <v>174.3</v>
          </cell>
          <cell r="X215">
            <v>-23</v>
          </cell>
          <cell r="Y215">
            <v>98.7</v>
          </cell>
          <cell r="Z215">
            <v>-12.7</v>
          </cell>
          <cell r="AA215">
            <v>131.1</v>
          </cell>
          <cell r="AB215">
            <v>-3.5</v>
          </cell>
          <cell r="AC215">
            <v>400.8</v>
          </cell>
          <cell r="AD215">
            <v>-27.6</v>
          </cell>
        </row>
        <row r="216">
          <cell r="B216" t="str">
            <v>繊維工業</v>
          </cell>
          <cell r="C216">
            <v>304.2</v>
          </cell>
          <cell r="D216">
            <v>25.2</v>
          </cell>
          <cell r="E216">
            <v>152.80000000000001</v>
          </cell>
          <cell r="F216">
            <v>15.6</v>
          </cell>
          <cell r="G216">
            <v>138.9</v>
          </cell>
          <cell r="H216">
            <v>12.1</v>
          </cell>
          <cell r="I216">
            <v>97.1</v>
          </cell>
          <cell r="J216">
            <v>-0.3</v>
          </cell>
          <cell r="K216">
            <v>93.1</v>
          </cell>
          <cell r="L216">
            <v>-1.3</v>
          </cell>
          <cell r="M216">
            <v>172.6</v>
          </cell>
          <cell r="N216">
            <v>10.6</v>
          </cell>
          <cell r="O216">
            <v>91.4</v>
          </cell>
          <cell r="P216">
            <v>-9.1999999999999993</v>
          </cell>
          <cell r="Q216" t="str">
            <v>-</v>
          </cell>
          <cell r="R216" t="str">
            <v>-</v>
          </cell>
          <cell r="S216">
            <v>0.89</v>
          </cell>
          <cell r="T216">
            <v>-1.04</v>
          </cell>
          <cell r="U216">
            <v>0.51</v>
          </cell>
          <cell r="V216">
            <v>-0.77</v>
          </cell>
          <cell r="W216">
            <v>282.7</v>
          </cell>
          <cell r="X216">
            <v>21.3</v>
          </cell>
          <cell r="Y216">
            <v>142</v>
          </cell>
          <cell r="Z216">
            <v>11.9</v>
          </cell>
          <cell r="AA216">
            <v>436.2</v>
          </cell>
          <cell r="AB216">
            <v>44.8</v>
          </cell>
          <cell r="AC216">
            <v>894.6</v>
          </cell>
          <cell r="AD216">
            <v>33.9</v>
          </cell>
        </row>
        <row r="217">
          <cell r="B217" t="str">
            <v>木材・木製品</v>
          </cell>
          <cell r="C217">
            <v>159.6</v>
          </cell>
          <cell r="D217">
            <v>-17.8</v>
          </cell>
          <cell r="E217">
            <v>108.2</v>
          </cell>
          <cell r="F217">
            <v>1.3</v>
          </cell>
          <cell r="G217">
            <v>108.6</v>
          </cell>
          <cell r="H217">
            <v>2.2999999999999998</v>
          </cell>
          <cell r="I217">
            <v>94.1</v>
          </cell>
          <cell r="J217">
            <v>-2.7</v>
          </cell>
          <cell r="K217">
            <v>98.1</v>
          </cell>
          <cell r="L217">
            <v>1.1000000000000001</v>
          </cell>
          <cell r="M217">
            <v>65.5</v>
          </cell>
          <cell r="N217">
            <v>-30.2</v>
          </cell>
          <cell r="O217">
            <v>97.3</v>
          </cell>
          <cell r="P217">
            <v>-8.6999999999999993</v>
          </cell>
          <cell r="Q217" t="str">
            <v>-</v>
          </cell>
          <cell r="R217" t="str">
            <v>-</v>
          </cell>
          <cell r="S217">
            <v>-0.09</v>
          </cell>
          <cell r="T217">
            <v>-1.07</v>
          </cell>
          <cell r="U217">
            <v>0.18</v>
          </cell>
          <cell r="V217">
            <v>-0.23</v>
          </cell>
          <cell r="W217">
            <v>148.30000000000001</v>
          </cell>
          <cell r="X217">
            <v>-20.399999999999999</v>
          </cell>
          <cell r="Y217">
            <v>100.6</v>
          </cell>
          <cell r="Z217">
            <v>-1.9</v>
          </cell>
          <cell r="AA217">
            <v>104.6</v>
          </cell>
          <cell r="AB217">
            <v>-6.2</v>
          </cell>
          <cell r="AC217">
            <v>256.60000000000002</v>
          </cell>
          <cell r="AD217">
            <v>-34.4</v>
          </cell>
        </row>
        <row r="218">
          <cell r="B218" t="str">
            <v>家具・装備品</v>
          </cell>
          <cell r="C218" t="str">
            <v>-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-</v>
          </cell>
          <cell r="H218" t="str">
            <v>-</v>
          </cell>
          <cell r="I218" t="str">
            <v>-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</row>
        <row r="219">
          <cell r="B219" t="str">
            <v>パルプ・紙</v>
          </cell>
          <cell r="C219" t="str">
            <v>-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-</v>
          </cell>
          <cell r="H219" t="str">
            <v>-</v>
          </cell>
          <cell r="I219" t="str">
            <v>-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-</v>
          </cell>
          <cell r="S219" t="str">
            <v>-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</row>
        <row r="220">
          <cell r="B220" t="str">
            <v>印刷・同関連業</v>
          </cell>
          <cell r="C220" t="str">
            <v>-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-</v>
          </cell>
          <cell r="H220" t="str">
            <v>-</v>
          </cell>
          <cell r="I220" t="str">
            <v>-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C220" t="str">
            <v>-</v>
          </cell>
          <cell r="AD220" t="str">
            <v>-</v>
          </cell>
        </row>
        <row r="221">
          <cell r="B221" t="str">
            <v>化学、石油・石炭</v>
          </cell>
          <cell r="C221">
            <v>257</v>
          </cell>
          <cell r="D221">
            <v>-0.8</v>
          </cell>
          <cell r="E221">
            <v>119.5</v>
          </cell>
          <cell r="F221">
            <v>3.6</v>
          </cell>
          <cell r="G221">
            <v>121.4</v>
          </cell>
          <cell r="H221">
            <v>9.6</v>
          </cell>
          <cell r="I221">
            <v>102.4</v>
          </cell>
          <cell r="J221">
            <v>-0.8</v>
          </cell>
          <cell r="K221">
            <v>101.1</v>
          </cell>
          <cell r="L221">
            <v>1.8</v>
          </cell>
          <cell r="M221">
            <v>113.5</v>
          </cell>
          <cell r="N221">
            <v>-18.2</v>
          </cell>
          <cell r="O221">
            <v>104.3</v>
          </cell>
          <cell r="P221">
            <v>-0.7</v>
          </cell>
          <cell r="Q221" t="str">
            <v>-</v>
          </cell>
          <cell r="R221" t="str">
            <v>-</v>
          </cell>
          <cell r="S221">
            <v>0.47</v>
          </cell>
          <cell r="T221">
            <v>0.47</v>
          </cell>
          <cell r="U221">
            <v>1.22</v>
          </cell>
          <cell r="V221">
            <v>0.98</v>
          </cell>
          <cell r="W221">
            <v>238.8</v>
          </cell>
          <cell r="X221">
            <v>-3.9</v>
          </cell>
          <cell r="Y221">
            <v>111.1</v>
          </cell>
          <cell r="Z221">
            <v>0.4</v>
          </cell>
          <cell r="AA221">
            <v>107.7</v>
          </cell>
          <cell r="AB221">
            <v>-25.2</v>
          </cell>
          <cell r="AC221">
            <v>343.7</v>
          </cell>
          <cell r="AD221">
            <v>-3</v>
          </cell>
        </row>
        <row r="222">
          <cell r="B222" t="str">
            <v>プラスチック製品</v>
          </cell>
          <cell r="C222">
            <v>247.1</v>
          </cell>
          <cell r="D222">
            <v>-15.5</v>
          </cell>
          <cell r="E222">
            <v>121.5</v>
          </cell>
          <cell r="F222">
            <v>-6.1</v>
          </cell>
          <cell r="G222">
            <v>114.2</v>
          </cell>
          <cell r="H222">
            <v>-5.5</v>
          </cell>
          <cell r="I222">
            <v>102.5</v>
          </cell>
          <cell r="J222">
            <v>-3.5</v>
          </cell>
          <cell r="K222">
            <v>100.3</v>
          </cell>
          <cell r="L222">
            <v>-2.4</v>
          </cell>
          <cell r="M222">
            <v>134.6</v>
          </cell>
          <cell r="N222">
            <v>-13.6</v>
          </cell>
          <cell r="O222">
            <v>100.8</v>
          </cell>
          <cell r="P222">
            <v>-24.9</v>
          </cell>
          <cell r="Q222" t="str">
            <v>-</v>
          </cell>
          <cell r="R222" t="str">
            <v>-</v>
          </cell>
          <cell r="S222">
            <v>0</v>
          </cell>
          <cell r="T222">
            <v>0</v>
          </cell>
          <cell r="U222">
            <v>0.7</v>
          </cell>
          <cell r="V222">
            <v>0.7</v>
          </cell>
          <cell r="W222">
            <v>229.6</v>
          </cell>
          <cell r="X222">
            <v>-18.2</v>
          </cell>
          <cell r="Y222">
            <v>112.9</v>
          </cell>
          <cell r="Z222">
            <v>-9.1</v>
          </cell>
          <cell r="AA222">
            <v>210.5</v>
          </cell>
          <cell r="AB222">
            <v>-10</v>
          </cell>
          <cell r="AC222">
            <v>499.5</v>
          </cell>
          <cell r="AD222">
            <v>-21.8</v>
          </cell>
        </row>
        <row r="223">
          <cell r="B223" t="str">
            <v>ゴム製品</v>
          </cell>
          <cell r="C223">
            <v>240</v>
          </cell>
          <cell r="D223">
            <v>-6.6</v>
          </cell>
          <cell r="E223">
            <v>116.9</v>
          </cell>
          <cell r="F223">
            <v>-0.4</v>
          </cell>
          <cell r="G223">
            <v>111.6</v>
          </cell>
          <cell r="H223">
            <v>-0.9</v>
          </cell>
          <cell r="I223">
            <v>100.1</v>
          </cell>
          <cell r="J223">
            <v>1.9</v>
          </cell>
          <cell r="K223">
            <v>96.1</v>
          </cell>
          <cell r="L223">
            <v>0.8</v>
          </cell>
          <cell r="M223">
            <v>142.1</v>
          </cell>
          <cell r="N223">
            <v>11.1</v>
          </cell>
          <cell r="O223">
            <v>99.6</v>
          </cell>
          <cell r="P223">
            <v>19.7</v>
          </cell>
          <cell r="Q223" t="str">
            <v>-</v>
          </cell>
          <cell r="R223" t="str">
            <v>-</v>
          </cell>
          <cell r="S223">
            <v>0.1</v>
          </cell>
          <cell r="T223">
            <v>-0.2</v>
          </cell>
          <cell r="U223">
            <v>0.55000000000000004</v>
          </cell>
          <cell r="V223">
            <v>0.25</v>
          </cell>
          <cell r="W223">
            <v>223</v>
          </cell>
          <cell r="X223">
            <v>-9.5</v>
          </cell>
          <cell r="Y223">
            <v>108.6</v>
          </cell>
          <cell r="Z223">
            <v>-3.6</v>
          </cell>
          <cell r="AA223">
            <v>147.4</v>
          </cell>
          <cell r="AB223">
            <v>1.9</v>
          </cell>
          <cell r="AC223">
            <v>444</v>
          </cell>
          <cell r="AD223">
            <v>-10</v>
          </cell>
        </row>
        <row r="224">
          <cell r="B224" t="str">
            <v>窯業・土石製品</v>
          </cell>
          <cell r="C224">
            <v>195.8</v>
          </cell>
          <cell r="D224">
            <v>31.1</v>
          </cell>
          <cell r="E224">
            <v>105.3</v>
          </cell>
          <cell r="F224">
            <v>-2.7</v>
          </cell>
          <cell r="G224">
            <v>105.4</v>
          </cell>
          <cell r="H224">
            <v>-4.0999999999999996</v>
          </cell>
          <cell r="I224">
            <v>105.8</v>
          </cell>
          <cell r="J224">
            <v>-1.2</v>
          </cell>
          <cell r="K224">
            <v>103.7</v>
          </cell>
          <cell r="L224">
            <v>-1.9</v>
          </cell>
          <cell r="M224">
            <v>132.5</v>
          </cell>
          <cell r="N224">
            <v>6.2</v>
          </cell>
          <cell r="O224">
            <v>86.2</v>
          </cell>
          <cell r="P224">
            <v>1.3</v>
          </cell>
          <cell r="Q224" t="str">
            <v>-</v>
          </cell>
          <cell r="R224" t="str">
            <v>-</v>
          </cell>
          <cell r="S224">
            <v>0.62</v>
          </cell>
          <cell r="T224">
            <v>0.31</v>
          </cell>
          <cell r="U224">
            <v>0</v>
          </cell>
          <cell r="V224">
            <v>0</v>
          </cell>
          <cell r="W224">
            <v>182</v>
          </cell>
          <cell r="X224">
            <v>26.9</v>
          </cell>
          <cell r="Y224">
            <v>97.9</v>
          </cell>
          <cell r="Z224">
            <v>-5.7</v>
          </cell>
          <cell r="AA224">
            <v>104.2</v>
          </cell>
          <cell r="AB224">
            <v>19.8</v>
          </cell>
          <cell r="AC224">
            <v>450.4</v>
          </cell>
          <cell r="AD224">
            <v>83.6</v>
          </cell>
        </row>
        <row r="225">
          <cell r="B225" t="str">
            <v>鉄鋼業</v>
          </cell>
          <cell r="C225" t="str">
            <v>-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-</v>
          </cell>
          <cell r="H225" t="str">
            <v>-</v>
          </cell>
          <cell r="I225" t="str">
            <v>-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-</v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 t="str">
            <v>-</v>
          </cell>
          <cell r="AD225" t="str">
            <v>-</v>
          </cell>
        </row>
        <row r="226">
          <cell r="B226" t="str">
            <v>非鉄金属製造業</v>
          </cell>
          <cell r="C226" t="str">
            <v>-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-</v>
          </cell>
          <cell r="H226" t="str">
            <v>-</v>
          </cell>
          <cell r="I226" t="str">
            <v>-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-</v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 t="str">
            <v>-</v>
          </cell>
          <cell r="AD226" t="str">
            <v>-</v>
          </cell>
        </row>
        <row r="227">
          <cell r="B227" t="str">
            <v>金属製品製造業</v>
          </cell>
          <cell r="C227">
            <v>163.69999999999999</v>
          </cell>
          <cell r="D227">
            <v>9.8000000000000007</v>
          </cell>
          <cell r="E227">
            <v>99.2</v>
          </cell>
          <cell r="F227">
            <v>6.3</v>
          </cell>
          <cell r="G227">
            <v>98.8</v>
          </cell>
          <cell r="H227">
            <v>5.9</v>
          </cell>
          <cell r="I227">
            <v>102</v>
          </cell>
          <cell r="J227">
            <v>0.7</v>
          </cell>
          <cell r="K227">
            <v>103.9</v>
          </cell>
          <cell r="L227">
            <v>0.2</v>
          </cell>
          <cell r="M227">
            <v>78.5</v>
          </cell>
          <cell r="N227">
            <v>9.8000000000000007</v>
          </cell>
          <cell r="O227">
            <v>149.5</v>
          </cell>
          <cell r="P227">
            <v>-1.8</v>
          </cell>
          <cell r="Q227" t="str">
            <v>-</v>
          </cell>
          <cell r="R227" t="str">
            <v>-</v>
          </cell>
          <cell r="S227">
            <v>1.1499999999999999</v>
          </cell>
          <cell r="T227">
            <v>0.75</v>
          </cell>
          <cell r="U227">
            <v>1.26</v>
          </cell>
          <cell r="V227">
            <v>-1.35</v>
          </cell>
          <cell r="W227">
            <v>152.1</v>
          </cell>
          <cell r="X227">
            <v>6.3</v>
          </cell>
          <cell r="Y227">
            <v>92.2</v>
          </cell>
          <cell r="Z227">
            <v>3</v>
          </cell>
          <cell r="AA227">
            <v>106</v>
          </cell>
          <cell r="AB227">
            <v>14.7</v>
          </cell>
          <cell r="AC227">
            <v>181.3</v>
          </cell>
          <cell r="AD227">
            <v>14.1</v>
          </cell>
        </row>
        <row r="228">
          <cell r="B228" t="str">
            <v>はん用機械器具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</row>
        <row r="229">
          <cell r="B229" t="str">
            <v>生産用機械器具</v>
          </cell>
          <cell r="C229" t="str">
            <v>-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 t="str">
            <v>-</v>
          </cell>
          <cell r="AD229" t="str">
            <v>-</v>
          </cell>
        </row>
        <row r="230">
          <cell r="B230" t="str">
            <v>業務用機械器具</v>
          </cell>
          <cell r="C230">
            <v>255.9</v>
          </cell>
          <cell r="D230">
            <v>108.7</v>
          </cell>
          <cell r="E230">
            <v>121.6</v>
          </cell>
          <cell r="F230">
            <v>25.9</v>
          </cell>
          <cell r="G230">
            <v>121.4</v>
          </cell>
          <cell r="H230">
            <v>26.3</v>
          </cell>
          <cell r="I230">
            <v>105.9</v>
          </cell>
          <cell r="J230">
            <v>8.6999999999999993</v>
          </cell>
          <cell r="K230">
            <v>104.7</v>
          </cell>
          <cell r="L230">
            <v>9.1999999999999993</v>
          </cell>
          <cell r="M230">
            <v>125</v>
          </cell>
          <cell r="N230">
            <v>1.9</v>
          </cell>
          <cell r="O230">
            <v>106.7</v>
          </cell>
          <cell r="P230">
            <v>6.5</v>
          </cell>
          <cell r="Q230" t="str">
            <v>-</v>
          </cell>
          <cell r="R230" t="str">
            <v>-</v>
          </cell>
          <cell r="S230">
            <v>0.62</v>
          </cell>
          <cell r="T230">
            <v>-0.35</v>
          </cell>
          <cell r="U230">
            <v>0.62</v>
          </cell>
          <cell r="V230">
            <v>-0.05</v>
          </cell>
          <cell r="W230">
            <v>237.8</v>
          </cell>
          <cell r="X230">
            <v>102</v>
          </cell>
          <cell r="Y230">
            <v>113</v>
          </cell>
          <cell r="Z230">
            <v>21.9</v>
          </cell>
          <cell r="AA230">
            <v>123.5</v>
          </cell>
          <cell r="AB230">
            <v>21.8</v>
          </cell>
          <cell r="AC230">
            <v>215.6</v>
          </cell>
          <cell r="AD230">
            <v>258.89999999999998</v>
          </cell>
        </row>
        <row r="231">
          <cell r="B231" t="str">
            <v>電子・デバイス</v>
          </cell>
          <cell r="C231">
            <v>118.3</v>
          </cell>
          <cell r="D231">
            <v>-13.3</v>
          </cell>
          <cell r="E231">
            <v>86.4</v>
          </cell>
          <cell r="F231">
            <v>2.1</v>
          </cell>
          <cell r="G231">
            <v>86.1</v>
          </cell>
          <cell r="H231">
            <v>3.2</v>
          </cell>
          <cell r="I231">
            <v>94.9</v>
          </cell>
          <cell r="J231">
            <v>-3.1</v>
          </cell>
          <cell r="K231">
            <v>95.9</v>
          </cell>
          <cell r="L231">
            <v>-2.4</v>
          </cell>
          <cell r="M231">
            <v>84.8</v>
          </cell>
          <cell r="N231">
            <v>-9.1999999999999993</v>
          </cell>
          <cell r="O231">
            <v>71.2</v>
          </cell>
          <cell r="P231">
            <v>-7.2</v>
          </cell>
          <cell r="Q231" t="str">
            <v>-</v>
          </cell>
          <cell r="R231" t="str">
            <v>-</v>
          </cell>
          <cell r="S231">
            <v>0.42</v>
          </cell>
          <cell r="T231">
            <v>-0.06</v>
          </cell>
          <cell r="U231">
            <v>0.45</v>
          </cell>
          <cell r="V231">
            <v>-0.15</v>
          </cell>
          <cell r="W231">
            <v>109.9</v>
          </cell>
          <cell r="X231">
            <v>-16.100000000000001</v>
          </cell>
          <cell r="Y231">
            <v>80.3</v>
          </cell>
          <cell r="Z231">
            <v>-1.1000000000000001</v>
          </cell>
          <cell r="AA231">
            <v>88.9</v>
          </cell>
          <cell r="AB231">
            <v>-5.9</v>
          </cell>
          <cell r="AC231">
            <v>228.9</v>
          </cell>
          <cell r="AD231">
            <v>-31.7</v>
          </cell>
        </row>
        <row r="232">
          <cell r="B232" t="str">
            <v>電気機械器具</v>
          </cell>
          <cell r="C232">
            <v>264.5</v>
          </cell>
          <cell r="D232">
            <v>22.7</v>
          </cell>
          <cell r="E232">
            <v>120.6</v>
          </cell>
          <cell r="F232">
            <v>-0.4</v>
          </cell>
          <cell r="G232">
            <v>121.1</v>
          </cell>
          <cell r="H232">
            <v>3.6</v>
          </cell>
          <cell r="I232">
            <v>99.8</v>
          </cell>
          <cell r="J232">
            <v>-3.4</v>
          </cell>
          <cell r="K232">
            <v>103.1</v>
          </cell>
          <cell r="L232">
            <v>5.5</v>
          </cell>
          <cell r="M232">
            <v>56.4</v>
          </cell>
          <cell r="N232">
            <v>-68.099999999999994</v>
          </cell>
          <cell r="O232">
            <v>150.6</v>
          </cell>
          <cell r="P232">
            <v>-2.5</v>
          </cell>
          <cell r="Q232" t="str">
            <v>-</v>
          </cell>
          <cell r="R232" t="str">
            <v>-</v>
          </cell>
          <cell r="S232">
            <v>0.52</v>
          </cell>
          <cell r="T232">
            <v>0.22</v>
          </cell>
          <cell r="U232">
            <v>1.03</v>
          </cell>
          <cell r="V232">
            <v>-0.17</v>
          </cell>
          <cell r="W232">
            <v>245.8</v>
          </cell>
          <cell r="X232">
            <v>18.8</v>
          </cell>
          <cell r="Y232">
            <v>112.1</v>
          </cell>
          <cell r="Z232">
            <v>-3.5</v>
          </cell>
          <cell r="AA232">
            <v>109.7</v>
          </cell>
          <cell r="AB232">
            <v>-49.3</v>
          </cell>
          <cell r="AC232">
            <v>383.8</v>
          </cell>
          <cell r="AD232">
            <v>44.2</v>
          </cell>
        </row>
        <row r="233">
          <cell r="B233" t="str">
            <v>情報通信機械器具</v>
          </cell>
          <cell r="C233" t="str">
            <v>-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-</v>
          </cell>
          <cell r="H233" t="str">
            <v>-</v>
          </cell>
          <cell r="I233" t="str">
            <v>-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-</v>
          </cell>
          <cell r="S233" t="str">
            <v>-</v>
          </cell>
          <cell r="T233" t="str">
            <v>-</v>
          </cell>
          <cell r="U233" t="str">
            <v>-</v>
          </cell>
          <cell r="V233" t="str">
            <v>-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</row>
        <row r="234">
          <cell r="B234" t="str">
            <v>輸送用機械器具</v>
          </cell>
          <cell r="C234">
            <v>259</v>
          </cell>
          <cell r="D234">
            <v>14.1</v>
          </cell>
          <cell r="E234">
            <v>118.2</v>
          </cell>
          <cell r="F234">
            <v>5.3</v>
          </cell>
          <cell r="G234">
            <v>108.5</v>
          </cell>
          <cell r="H234">
            <v>2</v>
          </cell>
          <cell r="I234">
            <v>103.8</v>
          </cell>
          <cell r="J234">
            <v>2</v>
          </cell>
          <cell r="K234">
            <v>97.9</v>
          </cell>
          <cell r="L234">
            <v>-1.1000000000000001</v>
          </cell>
          <cell r="M234">
            <v>174.6</v>
          </cell>
          <cell r="N234">
            <v>29.9</v>
          </cell>
          <cell r="O234">
            <v>80</v>
          </cell>
          <cell r="P234">
            <v>-0.7</v>
          </cell>
          <cell r="Q234" t="str">
            <v>-</v>
          </cell>
          <cell r="R234" t="str">
            <v>-</v>
          </cell>
          <cell r="S234">
            <v>0.47</v>
          </cell>
          <cell r="T234">
            <v>-0.01</v>
          </cell>
          <cell r="U234">
            <v>2.13</v>
          </cell>
          <cell r="V234">
            <v>1.46</v>
          </cell>
          <cell r="W234">
            <v>240.7</v>
          </cell>
          <cell r="X234">
            <v>10.5</v>
          </cell>
          <cell r="Y234">
            <v>109.9</v>
          </cell>
          <cell r="Z234">
            <v>1.9</v>
          </cell>
          <cell r="AA234">
            <v>262.39999999999998</v>
          </cell>
          <cell r="AB234">
            <v>30.8</v>
          </cell>
          <cell r="AC234">
            <v>240.1</v>
          </cell>
          <cell r="AD234">
            <v>19.5</v>
          </cell>
        </row>
        <row r="235">
          <cell r="B235" t="str">
            <v>その他の製造業</v>
          </cell>
          <cell r="C235">
            <v>147.5</v>
          </cell>
          <cell r="D235">
            <v>-15.5</v>
          </cell>
          <cell r="E235">
            <v>124.9</v>
          </cell>
          <cell r="F235">
            <v>5.8</v>
          </cell>
          <cell r="G235">
            <v>121.7</v>
          </cell>
          <cell r="H235">
            <v>4.5</v>
          </cell>
          <cell r="I235">
            <v>112.4</v>
          </cell>
          <cell r="J235">
            <v>-0.1</v>
          </cell>
          <cell r="K235">
            <v>106.1</v>
          </cell>
          <cell r="L235">
            <v>-1.9</v>
          </cell>
          <cell r="M235">
            <v>192.2</v>
          </cell>
          <cell r="N235">
            <v>13.7</v>
          </cell>
          <cell r="O235">
            <v>93.6</v>
          </cell>
          <cell r="P235">
            <v>9.5</v>
          </cell>
          <cell r="Q235" t="str">
            <v>-</v>
          </cell>
          <cell r="R235" t="str">
            <v>-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137.1</v>
          </cell>
          <cell r="X235">
            <v>-18.2</v>
          </cell>
          <cell r="Y235">
            <v>116.1</v>
          </cell>
          <cell r="Z235">
            <v>2.5</v>
          </cell>
          <cell r="AA235">
            <v>167.8</v>
          </cell>
          <cell r="AB235">
            <v>20.100000000000001</v>
          </cell>
          <cell r="AC235">
            <v>142</v>
          </cell>
          <cell r="AD235">
            <v>-45</v>
          </cell>
        </row>
        <row r="236">
          <cell r="B236" t="str">
            <v>Ｅ一括分１</v>
          </cell>
          <cell r="C236">
            <v>255.8</v>
          </cell>
          <cell r="D236">
            <v>29.7</v>
          </cell>
          <cell r="E236">
            <v>102.1</v>
          </cell>
          <cell r="F236">
            <v>11.3</v>
          </cell>
          <cell r="G236">
            <v>96.4</v>
          </cell>
          <cell r="H236">
            <v>6.9</v>
          </cell>
          <cell r="I236">
            <v>102.5</v>
          </cell>
          <cell r="J236">
            <v>5.0999999999999996</v>
          </cell>
          <cell r="K236">
            <v>99.6</v>
          </cell>
          <cell r="L236">
            <v>0.4</v>
          </cell>
          <cell r="M236">
            <v>136.6</v>
          </cell>
          <cell r="N236">
            <v>77.2</v>
          </cell>
          <cell r="O236">
            <v>98.6</v>
          </cell>
          <cell r="P236">
            <v>-9</v>
          </cell>
          <cell r="Q236" t="str">
            <v>-</v>
          </cell>
          <cell r="R236" t="str">
            <v>-</v>
          </cell>
          <cell r="S236">
            <v>1.07</v>
          </cell>
          <cell r="T236">
            <v>1.07</v>
          </cell>
          <cell r="U236">
            <v>2.27</v>
          </cell>
          <cell r="V236">
            <v>2.27</v>
          </cell>
          <cell r="W236">
            <v>237.7</v>
          </cell>
          <cell r="X236">
            <v>25.6</v>
          </cell>
          <cell r="Y236">
            <v>94.9</v>
          </cell>
          <cell r="Z236">
            <v>7.8</v>
          </cell>
          <cell r="AA236">
            <v>163.9</v>
          </cell>
          <cell r="AB236">
            <v>51.5</v>
          </cell>
          <cell r="AC236">
            <v>950.7</v>
          </cell>
          <cell r="AD236">
            <v>41.4</v>
          </cell>
        </row>
        <row r="237">
          <cell r="B237" t="str">
            <v>Ｅ一括分２</v>
          </cell>
          <cell r="C237" t="str">
            <v>-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-</v>
          </cell>
          <cell r="H237" t="str">
            <v>-</v>
          </cell>
          <cell r="I237" t="str">
            <v>-</v>
          </cell>
          <cell r="J237" t="str">
            <v>-</v>
          </cell>
          <cell r="K237" t="str">
            <v>-</v>
          </cell>
          <cell r="L237" t="str">
            <v>-</v>
          </cell>
          <cell r="M237" t="str">
            <v>-</v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>-</v>
          </cell>
          <cell r="S237" t="str">
            <v>-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</row>
        <row r="238">
          <cell r="B238" t="str">
            <v>Ｅ一括分３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  <cell r="I238" t="str">
            <v>-</v>
          </cell>
          <cell r="J238" t="str">
            <v>-</v>
          </cell>
          <cell r="K238" t="str">
            <v>-</v>
          </cell>
          <cell r="L238" t="str">
            <v>-</v>
          </cell>
          <cell r="M238" t="str">
            <v>-</v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</row>
        <row r="239">
          <cell r="B239" t="str">
            <v>卸売業</v>
          </cell>
          <cell r="C239">
            <v>230.9</v>
          </cell>
          <cell r="D239">
            <v>22.6</v>
          </cell>
          <cell r="E239">
            <v>110.3</v>
          </cell>
          <cell r="F239">
            <v>3.6</v>
          </cell>
          <cell r="G239">
            <v>109.5</v>
          </cell>
          <cell r="H239">
            <v>3.3</v>
          </cell>
          <cell r="I239">
            <v>101</v>
          </cell>
          <cell r="J239">
            <v>0.5</v>
          </cell>
          <cell r="K239">
            <v>98.6</v>
          </cell>
          <cell r="L239">
            <v>0.3</v>
          </cell>
          <cell r="M239">
            <v>150.6</v>
          </cell>
          <cell r="N239">
            <v>3.5</v>
          </cell>
          <cell r="O239">
            <v>92.7</v>
          </cell>
          <cell r="P239">
            <v>-14.2</v>
          </cell>
          <cell r="Q239" t="str">
            <v>-</v>
          </cell>
          <cell r="R239" t="str">
            <v>-</v>
          </cell>
          <cell r="S239">
            <v>1.06</v>
          </cell>
          <cell r="T239">
            <v>1.06</v>
          </cell>
          <cell r="U239">
            <v>1.29</v>
          </cell>
          <cell r="V239">
            <v>1.29</v>
          </cell>
          <cell r="W239">
            <v>214.6</v>
          </cell>
          <cell r="X239">
            <v>18.7</v>
          </cell>
          <cell r="Y239">
            <v>102.5</v>
          </cell>
          <cell r="Z239">
            <v>0.3</v>
          </cell>
          <cell r="AA239">
            <v>121.7</v>
          </cell>
          <cell r="AB239">
            <v>5.9</v>
          </cell>
          <cell r="AC239">
            <v>396.7</v>
          </cell>
          <cell r="AD239">
            <v>37.9</v>
          </cell>
        </row>
        <row r="240">
          <cell r="B240" t="str">
            <v>小売業</v>
          </cell>
          <cell r="C240">
            <v>108.2</v>
          </cell>
          <cell r="D240">
            <v>-6.2</v>
          </cell>
          <cell r="E240">
            <v>84.3</v>
          </cell>
          <cell r="F240">
            <v>-8.9</v>
          </cell>
          <cell r="G240">
            <v>82.6</v>
          </cell>
          <cell r="H240">
            <v>-6</v>
          </cell>
          <cell r="I240">
            <v>92.6</v>
          </cell>
          <cell r="J240">
            <v>-13.1</v>
          </cell>
          <cell r="K240">
            <v>88.1</v>
          </cell>
          <cell r="L240">
            <v>-11.9</v>
          </cell>
          <cell r="M240">
            <v>159.80000000000001</v>
          </cell>
          <cell r="N240">
            <v>-21.2</v>
          </cell>
          <cell r="O240">
            <v>73.099999999999994</v>
          </cell>
          <cell r="P240">
            <v>-1.1000000000000001</v>
          </cell>
          <cell r="Q240" t="str">
            <v>-</v>
          </cell>
          <cell r="R240" t="str">
            <v>-</v>
          </cell>
          <cell r="S240">
            <v>2.91</v>
          </cell>
          <cell r="T240">
            <v>2.39</v>
          </cell>
          <cell r="U240">
            <v>3.38</v>
          </cell>
          <cell r="V240">
            <v>2.86</v>
          </cell>
          <cell r="W240">
            <v>100.6</v>
          </cell>
          <cell r="X240">
            <v>-9.1</v>
          </cell>
          <cell r="Y240">
            <v>78.3</v>
          </cell>
          <cell r="Z240">
            <v>-11.8</v>
          </cell>
          <cell r="AA240">
            <v>106.2</v>
          </cell>
          <cell r="AB240">
            <v>-30.9</v>
          </cell>
          <cell r="AC240">
            <v>253.2</v>
          </cell>
          <cell r="AD240">
            <v>-0.3</v>
          </cell>
        </row>
        <row r="241">
          <cell r="B241" t="str">
            <v>宿泊業</v>
          </cell>
          <cell r="C241">
            <v>165.1</v>
          </cell>
          <cell r="D241">
            <v>19.5</v>
          </cell>
          <cell r="E241">
            <v>120.5</v>
          </cell>
          <cell r="F241">
            <v>-2.1</v>
          </cell>
          <cell r="G241">
            <v>122.1</v>
          </cell>
          <cell r="H241">
            <v>-2.2000000000000002</v>
          </cell>
          <cell r="I241">
            <v>115.3</v>
          </cell>
          <cell r="J241">
            <v>-3.3</v>
          </cell>
          <cell r="K241">
            <v>110.8</v>
          </cell>
          <cell r="L241">
            <v>-1.2</v>
          </cell>
          <cell r="M241">
            <v>187.6</v>
          </cell>
          <cell r="N241">
            <v>-19</v>
          </cell>
          <cell r="O241">
            <v>50.9</v>
          </cell>
          <cell r="P241">
            <v>10.7</v>
          </cell>
          <cell r="Q241" t="str">
            <v>-</v>
          </cell>
          <cell r="R241" t="str">
            <v>-</v>
          </cell>
          <cell r="S241">
            <v>5.64</v>
          </cell>
          <cell r="T241">
            <v>5.64</v>
          </cell>
          <cell r="U241">
            <v>0</v>
          </cell>
          <cell r="V241">
            <v>-1.26</v>
          </cell>
          <cell r="W241">
            <v>153.4</v>
          </cell>
          <cell r="X241">
            <v>15.7</v>
          </cell>
          <cell r="Y241">
            <v>112</v>
          </cell>
          <cell r="Z241">
            <v>-5.2</v>
          </cell>
          <cell r="AA241">
            <v>97.7</v>
          </cell>
          <cell r="AB241">
            <v>0.5</v>
          </cell>
          <cell r="AC241">
            <v>129.30000000000001</v>
          </cell>
          <cell r="AD241">
            <v>124.9</v>
          </cell>
        </row>
        <row r="242">
          <cell r="B242" t="str">
            <v>Ｍ一括分</v>
          </cell>
          <cell r="C242">
            <v>155</v>
          </cell>
          <cell r="D242">
            <v>5.2</v>
          </cell>
          <cell r="E242">
            <v>148.1</v>
          </cell>
          <cell r="F242">
            <v>-0.3</v>
          </cell>
          <cell r="G242">
            <v>149.30000000000001</v>
          </cell>
          <cell r="H242">
            <v>0.5</v>
          </cell>
          <cell r="I242">
            <v>106.7</v>
          </cell>
          <cell r="J242">
            <v>2.6</v>
          </cell>
          <cell r="K242">
            <v>104.1</v>
          </cell>
          <cell r="L242">
            <v>3.3</v>
          </cell>
          <cell r="M242">
            <v>128.30000000000001</v>
          </cell>
          <cell r="N242">
            <v>-2.2000000000000002</v>
          </cell>
          <cell r="O242">
            <v>105</v>
          </cell>
          <cell r="P242">
            <v>73.8</v>
          </cell>
          <cell r="Q242" t="str">
            <v>-</v>
          </cell>
          <cell r="R242" t="str">
            <v>-</v>
          </cell>
          <cell r="S242">
            <v>16</v>
          </cell>
          <cell r="T242">
            <v>16</v>
          </cell>
          <cell r="U242">
            <v>4</v>
          </cell>
          <cell r="V242">
            <v>-10.199999999999999</v>
          </cell>
          <cell r="W242">
            <v>144.1</v>
          </cell>
          <cell r="X242">
            <v>1.9</v>
          </cell>
          <cell r="Y242">
            <v>137.6</v>
          </cell>
          <cell r="Z242">
            <v>-3.5</v>
          </cell>
          <cell r="AA242">
            <v>141.80000000000001</v>
          </cell>
          <cell r="AB242">
            <v>-4.5999999999999996</v>
          </cell>
          <cell r="AC242">
            <v>118.6</v>
          </cell>
          <cell r="AD242">
            <v>79.099999999999994</v>
          </cell>
        </row>
        <row r="243">
          <cell r="B243" t="str">
            <v>医療業</v>
          </cell>
          <cell r="C243">
            <v>164.1</v>
          </cell>
          <cell r="D243">
            <v>3.3</v>
          </cell>
          <cell r="E243">
            <v>100.8</v>
          </cell>
          <cell r="F243">
            <v>-0.3</v>
          </cell>
          <cell r="G243">
            <v>98.3</v>
          </cell>
          <cell r="H243">
            <v>1.7</v>
          </cell>
          <cell r="I243">
            <v>99</v>
          </cell>
          <cell r="J243">
            <v>0.1</v>
          </cell>
          <cell r="K243">
            <v>98.2</v>
          </cell>
          <cell r="L243">
            <v>0.5</v>
          </cell>
          <cell r="M243">
            <v>121.2</v>
          </cell>
          <cell r="N243">
            <v>-10</v>
          </cell>
          <cell r="O243">
            <v>79.2</v>
          </cell>
          <cell r="P243">
            <v>5.5</v>
          </cell>
          <cell r="Q243" t="str">
            <v>-</v>
          </cell>
          <cell r="R243" t="str">
            <v>-</v>
          </cell>
          <cell r="S243">
            <v>1.54</v>
          </cell>
          <cell r="T243">
            <v>0.83</v>
          </cell>
          <cell r="U243">
            <v>1.1200000000000001</v>
          </cell>
          <cell r="V243">
            <v>0.45</v>
          </cell>
          <cell r="W243">
            <v>152.5</v>
          </cell>
          <cell r="X243">
            <v>0.1</v>
          </cell>
          <cell r="Y243">
            <v>93.7</v>
          </cell>
          <cell r="Z243">
            <v>-3.4</v>
          </cell>
          <cell r="AA243">
            <v>177.8</v>
          </cell>
          <cell r="AB243">
            <v>-23.5</v>
          </cell>
          <cell r="AC243">
            <v>190.9</v>
          </cell>
          <cell r="AD243">
            <v>7.3</v>
          </cell>
        </row>
        <row r="244">
          <cell r="B244" t="str">
            <v>Ｐ一括分</v>
          </cell>
          <cell r="C244">
            <v>202.3</v>
          </cell>
          <cell r="D244">
            <v>1.2</v>
          </cell>
          <cell r="E244">
            <v>104</v>
          </cell>
          <cell r="F244">
            <v>-4.7</v>
          </cell>
          <cell r="G244">
            <v>106.3</v>
          </cell>
          <cell r="H244">
            <v>-3.5</v>
          </cell>
          <cell r="I244">
            <v>97.2</v>
          </cell>
          <cell r="J244">
            <v>3.3</v>
          </cell>
          <cell r="K244">
            <v>98.9</v>
          </cell>
          <cell r="L244">
            <v>5.0999999999999996</v>
          </cell>
          <cell r="M244">
            <v>55.2</v>
          </cell>
          <cell r="N244">
            <v>-40.700000000000003</v>
          </cell>
          <cell r="O244">
            <v>96.6</v>
          </cell>
          <cell r="P244">
            <v>-7.1</v>
          </cell>
          <cell r="Q244" t="str">
            <v>-</v>
          </cell>
          <cell r="R244" t="str">
            <v>-</v>
          </cell>
          <cell r="S244">
            <v>0.5</v>
          </cell>
          <cell r="T244">
            <v>0.17</v>
          </cell>
          <cell r="U244">
            <v>1.74</v>
          </cell>
          <cell r="V244">
            <v>0.45</v>
          </cell>
          <cell r="W244">
            <v>188</v>
          </cell>
          <cell r="X244">
            <v>-2</v>
          </cell>
          <cell r="Y244">
            <v>96.7</v>
          </cell>
          <cell r="Z244">
            <v>-7.6</v>
          </cell>
          <cell r="AA244">
            <v>55.4</v>
          </cell>
          <cell r="AB244">
            <v>-36</v>
          </cell>
          <cell r="AC244">
            <v>565.4</v>
          </cell>
          <cell r="AD244">
            <v>5.5</v>
          </cell>
        </row>
        <row r="245">
          <cell r="B245" t="str">
            <v>職業紹介・派遣業</v>
          </cell>
          <cell r="C245">
            <v>116.8</v>
          </cell>
          <cell r="D245">
            <v>8</v>
          </cell>
          <cell r="E245">
            <v>110</v>
          </cell>
          <cell r="F245">
            <v>3.9</v>
          </cell>
          <cell r="G245">
            <v>109.5</v>
          </cell>
          <cell r="H245">
            <v>1.8</v>
          </cell>
          <cell r="I245">
            <v>109.5</v>
          </cell>
          <cell r="J245">
            <v>8.4</v>
          </cell>
          <cell r="K245">
            <v>109.9</v>
          </cell>
          <cell r="L245">
            <v>7.6</v>
          </cell>
          <cell r="M245">
            <v>102.1</v>
          </cell>
          <cell r="N245">
            <v>21.3</v>
          </cell>
          <cell r="O245">
            <v>123.4</v>
          </cell>
          <cell r="P245">
            <v>-1.5</v>
          </cell>
          <cell r="Q245" t="str">
            <v>-</v>
          </cell>
          <cell r="R245" t="str">
            <v>-</v>
          </cell>
          <cell r="S245">
            <v>5.5</v>
          </cell>
          <cell r="T245">
            <v>-1.47</v>
          </cell>
          <cell r="U245">
            <v>7.66</v>
          </cell>
          <cell r="V245">
            <v>0.03</v>
          </cell>
          <cell r="W245">
            <v>108.6</v>
          </cell>
          <cell r="X245">
            <v>4.7</v>
          </cell>
          <cell r="Y245">
            <v>102.2</v>
          </cell>
          <cell r="Z245">
            <v>0.6</v>
          </cell>
          <cell r="AA245">
            <v>115.1</v>
          </cell>
          <cell r="AB245">
            <v>29</v>
          </cell>
          <cell r="AC245">
            <v>334.2</v>
          </cell>
          <cell r="AD245">
            <v>86</v>
          </cell>
        </row>
        <row r="246">
          <cell r="B246" t="str">
            <v>その他の事業サービス</v>
          </cell>
          <cell r="C246" t="str">
            <v>-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-</v>
          </cell>
          <cell r="H246" t="str">
            <v>-</v>
          </cell>
          <cell r="I246" t="str">
            <v>-</v>
          </cell>
          <cell r="J246" t="str">
            <v>-</v>
          </cell>
          <cell r="K246" t="str">
            <v>-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-</v>
          </cell>
          <cell r="S246" t="str">
            <v>-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Y246" t="str">
            <v>-</v>
          </cell>
          <cell r="Z246" t="str">
            <v>-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</row>
        <row r="247">
          <cell r="B247" t="str">
            <v>Ｒ一括分</v>
          </cell>
          <cell r="C247">
            <v>109.1</v>
          </cell>
          <cell r="D247">
            <v>-27.1</v>
          </cell>
          <cell r="E247">
            <v>99.3</v>
          </cell>
          <cell r="F247">
            <v>-4.0999999999999996</v>
          </cell>
          <cell r="G247">
            <v>99.5</v>
          </cell>
          <cell r="H247">
            <v>-2.4</v>
          </cell>
          <cell r="I247">
            <v>99.6</v>
          </cell>
          <cell r="J247">
            <v>-4.0999999999999996</v>
          </cell>
          <cell r="K247">
            <v>98.6</v>
          </cell>
          <cell r="L247">
            <v>-3.3</v>
          </cell>
          <cell r="M247">
            <v>114.3</v>
          </cell>
          <cell r="N247">
            <v>-13.7</v>
          </cell>
          <cell r="O247">
            <v>90.1</v>
          </cell>
          <cell r="P247">
            <v>-8.6</v>
          </cell>
          <cell r="Q247" t="str">
            <v>-</v>
          </cell>
          <cell r="R247" t="str">
            <v>-</v>
          </cell>
          <cell r="S247">
            <v>1.3</v>
          </cell>
          <cell r="T247">
            <v>0.09</v>
          </cell>
          <cell r="U247">
            <v>1.59</v>
          </cell>
          <cell r="V247">
            <v>0.57999999999999996</v>
          </cell>
          <cell r="W247">
            <v>101.4</v>
          </cell>
          <cell r="X247">
            <v>-29.4</v>
          </cell>
          <cell r="Y247">
            <v>92.3</v>
          </cell>
          <cell r="Z247">
            <v>-7</v>
          </cell>
          <cell r="AA247">
            <v>96.9</v>
          </cell>
          <cell r="AB247">
            <v>-20.6</v>
          </cell>
          <cell r="AC247">
            <v>166.2</v>
          </cell>
          <cell r="AD247">
            <v>-60.5</v>
          </cell>
        </row>
        <row r="248">
          <cell r="B248" t="str">
            <v>特掲産業１</v>
          </cell>
          <cell r="C248" t="str">
            <v>-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-</v>
          </cell>
          <cell r="H248" t="str">
            <v>-</v>
          </cell>
          <cell r="I248" t="str">
            <v>-</v>
          </cell>
          <cell r="J248" t="str">
            <v>-</v>
          </cell>
          <cell r="K248" t="str">
            <v>-</v>
          </cell>
          <cell r="L248" t="str">
            <v>-</v>
          </cell>
          <cell r="M248" t="str">
            <v>-</v>
          </cell>
          <cell r="N248" t="str">
            <v>-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</row>
        <row r="249">
          <cell r="B249" t="str">
            <v>特掲産業２</v>
          </cell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  <cell r="N249" t="str">
            <v>-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-</v>
          </cell>
          <cell r="S249" t="str">
            <v>-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 t="str">
            <v>-</v>
          </cell>
          <cell r="AD249" t="str">
            <v>-</v>
          </cell>
        </row>
        <row r="250">
          <cell r="B250" t="str">
            <v>特掲産業３</v>
          </cell>
          <cell r="C250" t="str">
            <v>-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-</v>
          </cell>
          <cell r="H250" t="str">
            <v>-</v>
          </cell>
          <cell r="I250" t="str">
            <v>-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-</v>
          </cell>
          <cell r="S250" t="str">
            <v>-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</row>
        <row r="251">
          <cell r="B251" t="str">
            <v>特掲産業４</v>
          </cell>
          <cell r="C251" t="str">
            <v>-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 t="str">
            <v>-</v>
          </cell>
          <cell r="AD251" t="str">
            <v>-</v>
          </cell>
        </row>
        <row r="252">
          <cell r="B252" t="str">
            <v>特掲産業５</v>
          </cell>
          <cell r="C252" t="str">
            <v>-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-</v>
          </cell>
          <cell r="H252" t="str">
            <v>-</v>
          </cell>
          <cell r="I252" t="str">
            <v>-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</row>
        <row r="253">
          <cell r="B253" t="str">
            <v>特掲積上産業１</v>
          </cell>
          <cell r="C253" t="str">
            <v>-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-</v>
          </cell>
          <cell r="H253" t="str">
            <v>-</v>
          </cell>
          <cell r="I253" t="str">
            <v>-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 t="str">
            <v>-</v>
          </cell>
          <cell r="AD253" t="str">
            <v>-</v>
          </cell>
        </row>
        <row r="254">
          <cell r="B254" t="str">
            <v>特掲積上産業２</v>
          </cell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  <cell r="I254" t="str">
            <v>-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C254" t="str">
            <v>-</v>
          </cell>
          <cell r="AD254" t="str">
            <v>-</v>
          </cell>
        </row>
        <row r="262">
          <cell r="B262" t="str">
            <v>調査産業計</v>
          </cell>
          <cell r="C262">
            <v>117</v>
          </cell>
          <cell r="D262">
            <v>-3</v>
          </cell>
          <cell r="E262">
            <v>104.9</v>
          </cell>
          <cell r="F262">
            <v>1</v>
          </cell>
          <cell r="G262">
            <v>105.3</v>
          </cell>
          <cell r="H262">
            <v>3.1</v>
          </cell>
          <cell r="I262">
            <v>98.2</v>
          </cell>
          <cell r="J262">
            <v>-3.7</v>
          </cell>
          <cell r="K262">
            <v>98.6</v>
          </cell>
          <cell r="L262">
            <v>-2.9</v>
          </cell>
          <cell r="M262">
            <v>86.4</v>
          </cell>
          <cell r="N262">
            <v>-32.1</v>
          </cell>
          <cell r="O262">
            <v>99.3</v>
          </cell>
          <cell r="P262">
            <v>2.2000000000000002</v>
          </cell>
          <cell r="Q262" t="str">
            <v>-</v>
          </cell>
          <cell r="R262" t="str">
            <v>-</v>
          </cell>
          <cell r="S262">
            <v>1.5</v>
          </cell>
          <cell r="T262">
            <v>-0.47</v>
          </cell>
          <cell r="U262">
            <v>2.29</v>
          </cell>
          <cell r="V262">
            <v>0.49</v>
          </cell>
          <cell r="W262">
            <v>108.7</v>
          </cell>
          <cell r="X262">
            <v>-6.1</v>
          </cell>
          <cell r="Y262">
            <v>97.5</v>
          </cell>
          <cell r="Z262">
            <v>-2.2000000000000002</v>
          </cell>
          <cell r="AA262">
            <v>89</v>
          </cell>
          <cell r="AB262">
            <v>-49.9</v>
          </cell>
          <cell r="AC262">
            <v>439.2</v>
          </cell>
          <cell r="AD262">
            <v>-21.8</v>
          </cell>
        </row>
        <row r="263">
          <cell r="B263" t="str">
            <v>鉱業，採石業，砂利採取業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  <cell r="I263" t="str">
            <v>-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T263" t="str">
            <v>-</v>
          </cell>
          <cell r="U263" t="str">
            <v>-</v>
          </cell>
          <cell r="V263" t="str">
            <v>-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</row>
        <row r="264">
          <cell r="B264" t="str">
            <v>建設業</v>
          </cell>
          <cell r="C264">
            <v>148.9</v>
          </cell>
          <cell r="D264">
            <v>-23.6</v>
          </cell>
          <cell r="E264">
            <v>123.7</v>
          </cell>
          <cell r="F264">
            <v>-11.8</v>
          </cell>
          <cell r="G264">
            <v>114.4</v>
          </cell>
          <cell r="H264">
            <v>-14</v>
          </cell>
          <cell r="I264">
            <v>116</v>
          </cell>
          <cell r="J264">
            <v>-4.5999999999999996</v>
          </cell>
          <cell r="K264">
            <v>111.4</v>
          </cell>
          <cell r="L264">
            <v>-4.3</v>
          </cell>
          <cell r="M264">
            <v>600</v>
          </cell>
          <cell r="N264">
            <v>-10</v>
          </cell>
          <cell r="O264">
            <v>25.3</v>
          </cell>
          <cell r="P264">
            <v>-58.5</v>
          </cell>
          <cell r="Q264" t="str">
            <v>-</v>
          </cell>
          <cell r="R264" t="str">
            <v>-</v>
          </cell>
          <cell r="S264">
            <v>0</v>
          </cell>
          <cell r="T264">
            <v>-2.58</v>
          </cell>
          <cell r="U264">
            <v>0</v>
          </cell>
          <cell r="V264">
            <v>0</v>
          </cell>
          <cell r="W264">
            <v>138.4</v>
          </cell>
          <cell r="X264">
            <v>-26</v>
          </cell>
          <cell r="Y264">
            <v>115</v>
          </cell>
          <cell r="Z264">
            <v>-14.6</v>
          </cell>
          <cell r="AA264">
            <v>1056.5</v>
          </cell>
          <cell r="AB264">
            <v>20.7</v>
          </cell>
          <cell r="AC264">
            <v>278.10000000000002</v>
          </cell>
          <cell r="AD264">
            <v>-52.1</v>
          </cell>
        </row>
        <row r="265">
          <cell r="B265" t="str">
            <v>製造業</v>
          </cell>
          <cell r="C265">
            <v>122.3</v>
          </cell>
          <cell r="D265">
            <v>-3.8</v>
          </cell>
          <cell r="E265">
            <v>114.8</v>
          </cell>
          <cell r="F265">
            <v>-2.2000000000000002</v>
          </cell>
          <cell r="G265">
            <v>114.3</v>
          </cell>
          <cell r="H265">
            <v>-0.3</v>
          </cell>
          <cell r="I265">
            <v>102.8</v>
          </cell>
          <cell r="J265">
            <v>-5.8</v>
          </cell>
          <cell r="K265">
            <v>103.5</v>
          </cell>
          <cell r="L265">
            <v>-4.0999999999999996</v>
          </cell>
          <cell r="M265">
            <v>86.5</v>
          </cell>
          <cell r="N265">
            <v>-34.799999999999997</v>
          </cell>
          <cell r="O265">
            <v>84.2</v>
          </cell>
          <cell r="P265">
            <v>6.7</v>
          </cell>
          <cell r="Q265" t="str">
            <v>-</v>
          </cell>
          <cell r="R265" t="str">
            <v>-</v>
          </cell>
          <cell r="S265">
            <v>1.91</v>
          </cell>
          <cell r="T265">
            <v>-1.25</v>
          </cell>
          <cell r="U265">
            <v>4.7300000000000004</v>
          </cell>
          <cell r="V265">
            <v>2.93</v>
          </cell>
          <cell r="W265">
            <v>113.7</v>
          </cell>
          <cell r="X265">
            <v>-6.8</v>
          </cell>
          <cell r="Y265">
            <v>106.7</v>
          </cell>
          <cell r="Z265">
            <v>-5.3</v>
          </cell>
          <cell r="AA265">
            <v>130.80000000000001</v>
          </cell>
          <cell r="AB265">
            <v>-35.799999999999997</v>
          </cell>
          <cell r="AC265">
            <v>322.2</v>
          </cell>
          <cell r="AD265">
            <v>-16.2</v>
          </cell>
        </row>
        <row r="266">
          <cell r="B266" t="str">
            <v>電気・ガス・熱供給・水道業</v>
          </cell>
          <cell r="C266">
            <v>173.5</v>
          </cell>
          <cell r="D266">
            <v>12.7</v>
          </cell>
          <cell r="E266">
            <v>94.1</v>
          </cell>
          <cell r="F266">
            <v>1.8</v>
          </cell>
          <cell r="G266">
            <v>94.1</v>
          </cell>
          <cell r="H266">
            <v>2.2000000000000002</v>
          </cell>
          <cell r="I266">
            <v>99.4</v>
          </cell>
          <cell r="J266">
            <v>10.8</v>
          </cell>
          <cell r="K266">
            <v>99.4</v>
          </cell>
          <cell r="L266">
            <v>10.8</v>
          </cell>
          <cell r="M266">
            <v>100</v>
          </cell>
          <cell r="N266">
            <v>0</v>
          </cell>
          <cell r="O266">
            <v>76.3</v>
          </cell>
          <cell r="P266">
            <v>-27.6</v>
          </cell>
          <cell r="Q266" t="str">
            <v>-</v>
          </cell>
          <cell r="R266" t="str">
            <v>-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161.19999999999999</v>
          </cell>
          <cell r="X266">
            <v>9.1</v>
          </cell>
          <cell r="Y266">
            <v>87.5</v>
          </cell>
          <cell r="Z266">
            <v>-1.4</v>
          </cell>
          <cell r="AA266">
            <v>73.599999999999994</v>
          </cell>
          <cell r="AB266">
            <v>-50.7</v>
          </cell>
          <cell r="AC266">
            <v>231.7</v>
          </cell>
          <cell r="AD266">
            <v>25.5</v>
          </cell>
        </row>
        <row r="267">
          <cell r="B267" t="str">
            <v>情報通信業</v>
          </cell>
          <cell r="C267">
            <v>109.4</v>
          </cell>
          <cell r="D267">
            <v>-25.6</v>
          </cell>
          <cell r="E267">
            <v>92.6</v>
          </cell>
          <cell r="F267">
            <v>-11</v>
          </cell>
          <cell r="G267">
            <v>94.1</v>
          </cell>
          <cell r="H267">
            <v>-1.3</v>
          </cell>
          <cell r="I267">
            <v>84.5</v>
          </cell>
          <cell r="J267">
            <v>-8.1999999999999993</v>
          </cell>
          <cell r="K267">
            <v>85.3</v>
          </cell>
          <cell r="L267">
            <v>-1.6</v>
          </cell>
          <cell r="M267">
            <v>35.700000000000003</v>
          </cell>
          <cell r="N267">
            <v>-91.8</v>
          </cell>
          <cell r="O267">
            <v>13.6</v>
          </cell>
          <cell r="P267">
            <v>-5.6</v>
          </cell>
          <cell r="Q267" t="str">
            <v>-</v>
          </cell>
          <cell r="R267" t="str">
            <v>-</v>
          </cell>
          <cell r="S267">
            <v>1.28</v>
          </cell>
          <cell r="T267">
            <v>1.28</v>
          </cell>
          <cell r="U267">
            <v>1.28</v>
          </cell>
          <cell r="V267">
            <v>1.28</v>
          </cell>
          <cell r="W267">
            <v>101.7</v>
          </cell>
          <cell r="X267">
            <v>-27.9</v>
          </cell>
          <cell r="Y267">
            <v>86.1</v>
          </cell>
          <cell r="Z267">
            <v>-13.7</v>
          </cell>
          <cell r="AA267">
            <v>30.8</v>
          </cell>
          <cell r="AB267">
            <v>-93.2</v>
          </cell>
          <cell r="AC267">
            <v>294.8</v>
          </cell>
          <cell r="AD267">
            <v>-58.4</v>
          </cell>
        </row>
        <row r="268">
          <cell r="B268" t="str">
            <v>運輸業，郵便業</v>
          </cell>
          <cell r="C268">
            <v>99.7</v>
          </cell>
          <cell r="D268">
            <v>17.3</v>
          </cell>
          <cell r="E268">
            <v>93.4</v>
          </cell>
          <cell r="F268">
            <v>20.5</v>
          </cell>
          <cell r="G268">
            <v>101.1</v>
          </cell>
          <cell r="H268">
            <v>20.9</v>
          </cell>
          <cell r="I268">
            <v>79.099999999999994</v>
          </cell>
          <cell r="J268">
            <v>5.5</v>
          </cell>
          <cell r="K268">
            <v>83.3</v>
          </cell>
          <cell r="L268">
            <v>5.8</v>
          </cell>
          <cell r="M268">
            <v>0</v>
          </cell>
          <cell r="N268">
            <v>-100</v>
          </cell>
          <cell r="O268">
            <v>40.4</v>
          </cell>
          <cell r="P268">
            <v>3.3</v>
          </cell>
          <cell r="Q268" t="str">
            <v>-</v>
          </cell>
          <cell r="R268" t="str">
            <v>-</v>
          </cell>
          <cell r="S268">
            <v>0</v>
          </cell>
          <cell r="T268">
            <v>-0.56000000000000005</v>
          </cell>
          <cell r="U268">
            <v>0</v>
          </cell>
          <cell r="V268">
            <v>-4.28</v>
          </cell>
          <cell r="W268">
            <v>92.7</v>
          </cell>
          <cell r="X268">
            <v>13.6</v>
          </cell>
          <cell r="Y268">
            <v>86.8</v>
          </cell>
          <cell r="Z268">
            <v>16.7</v>
          </cell>
          <cell r="AA268">
            <v>0</v>
          </cell>
          <cell r="AB268">
            <v>-100</v>
          </cell>
          <cell r="AC268">
            <v>160.6</v>
          </cell>
          <cell r="AD268">
            <v>-7.3</v>
          </cell>
        </row>
        <row r="269">
          <cell r="B269" t="str">
            <v>卸売業，小売業</v>
          </cell>
          <cell r="C269">
            <v>121.7</v>
          </cell>
          <cell r="D269">
            <v>11.4</v>
          </cell>
          <cell r="E269">
            <v>112.8</v>
          </cell>
          <cell r="F269">
            <v>13.8</v>
          </cell>
          <cell r="G269">
            <v>113</v>
          </cell>
          <cell r="H269">
            <v>13.7</v>
          </cell>
          <cell r="I269">
            <v>97.8</v>
          </cell>
          <cell r="J269">
            <v>5.7</v>
          </cell>
          <cell r="K269">
            <v>97.9</v>
          </cell>
          <cell r="L269">
            <v>5.7</v>
          </cell>
          <cell r="M269">
            <v>95</v>
          </cell>
          <cell r="N269">
            <v>0</v>
          </cell>
          <cell r="O269">
            <v>131.4</v>
          </cell>
          <cell r="P269">
            <v>3.2</v>
          </cell>
          <cell r="Q269" t="str">
            <v>-</v>
          </cell>
          <cell r="R269" t="str">
            <v>-</v>
          </cell>
          <cell r="S269">
            <v>0.26</v>
          </cell>
          <cell r="T269">
            <v>-1.01</v>
          </cell>
          <cell r="U269">
            <v>2.0499999999999998</v>
          </cell>
          <cell r="V269">
            <v>0.99</v>
          </cell>
          <cell r="W269">
            <v>113.1</v>
          </cell>
          <cell r="X269">
            <v>7.9</v>
          </cell>
          <cell r="Y269">
            <v>104.8</v>
          </cell>
          <cell r="Z269">
            <v>10.199999999999999</v>
          </cell>
          <cell r="AA269">
            <v>97.6</v>
          </cell>
          <cell r="AB269">
            <v>30.7</v>
          </cell>
          <cell r="AC269">
            <v>637.79999999999995</v>
          </cell>
          <cell r="AD269">
            <v>-8.4</v>
          </cell>
        </row>
        <row r="270">
          <cell r="B270" t="str">
            <v>金融業，保険業</v>
          </cell>
          <cell r="C270">
            <v>121.6</v>
          </cell>
          <cell r="D270">
            <v>-13.1</v>
          </cell>
          <cell r="E270">
            <v>75.099999999999994</v>
          </cell>
          <cell r="F270">
            <v>-32.299999999999997</v>
          </cell>
          <cell r="G270">
            <v>79.099999999999994</v>
          </cell>
          <cell r="H270">
            <v>-26.6</v>
          </cell>
          <cell r="I270">
            <v>63.6</v>
          </cell>
          <cell r="J270">
            <v>-26.1</v>
          </cell>
          <cell r="K270">
            <v>62.8</v>
          </cell>
          <cell r="L270">
            <v>-23.4</v>
          </cell>
          <cell r="M270">
            <v>69.900000000000006</v>
          </cell>
          <cell r="N270">
            <v>-48.6</v>
          </cell>
          <cell r="O270">
            <v>7.4</v>
          </cell>
          <cell r="P270">
            <v>-93.8</v>
          </cell>
          <cell r="Q270" t="str">
            <v>-</v>
          </cell>
          <cell r="R270" t="str">
            <v>-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113</v>
          </cell>
          <cell r="X270">
            <v>-15.9</v>
          </cell>
          <cell r="Y270">
            <v>69.8</v>
          </cell>
          <cell r="Z270">
            <v>-34.4</v>
          </cell>
          <cell r="AA270">
            <v>0</v>
          </cell>
          <cell r="AB270">
            <v>-100</v>
          </cell>
          <cell r="AC270">
            <v>269.2</v>
          </cell>
          <cell r="AD270">
            <v>50.4</v>
          </cell>
        </row>
        <row r="271">
          <cell r="B271" t="str">
            <v>不動産業，物品賃貸業</v>
          </cell>
          <cell r="C271">
            <v>172.5</v>
          </cell>
          <cell r="D271">
            <v>12.2</v>
          </cell>
          <cell r="E271">
            <v>118.9</v>
          </cell>
          <cell r="F271">
            <v>3.5</v>
          </cell>
          <cell r="G271">
            <v>122.9</v>
          </cell>
          <cell r="H271">
            <v>5.4</v>
          </cell>
          <cell r="I271">
            <v>85.2</v>
          </cell>
          <cell r="J271">
            <v>-11.1</v>
          </cell>
          <cell r="K271">
            <v>87.4</v>
          </cell>
          <cell r="L271">
            <v>-9.6999999999999993</v>
          </cell>
          <cell r="M271">
            <v>0</v>
          </cell>
          <cell r="N271">
            <v>-100</v>
          </cell>
          <cell r="O271">
            <v>90.4</v>
          </cell>
          <cell r="P271">
            <v>-25.7</v>
          </cell>
          <cell r="Q271" t="str">
            <v>-</v>
          </cell>
          <cell r="R271" t="str">
            <v>-</v>
          </cell>
          <cell r="S271">
            <v>1.04</v>
          </cell>
          <cell r="T271">
            <v>0.6</v>
          </cell>
          <cell r="U271">
            <v>12.5</v>
          </cell>
          <cell r="V271">
            <v>11.62</v>
          </cell>
          <cell r="W271">
            <v>160.30000000000001</v>
          </cell>
          <cell r="X271">
            <v>8.6</v>
          </cell>
          <cell r="Y271">
            <v>110.5</v>
          </cell>
          <cell r="Z271">
            <v>0.2</v>
          </cell>
          <cell r="AA271">
            <v>0</v>
          </cell>
          <cell r="AB271">
            <v>-100</v>
          </cell>
          <cell r="AC271">
            <v>1984.6</v>
          </cell>
          <cell r="AD271">
            <v>37.1</v>
          </cell>
        </row>
        <row r="272">
          <cell r="B272" t="str">
            <v>学術研究，専門・技術サービス業</v>
          </cell>
          <cell r="C272">
            <v>157.80000000000001</v>
          </cell>
          <cell r="D272">
            <v>15.4</v>
          </cell>
          <cell r="E272">
            <v>77.8</v>
          </cell>
          <cell r="F272">
            <v>-32.200000000000003</v>
          </cell>
          <cell r="G272">
            <v>80.400000000000006</v>
          </cell>
          <cell r="H272">
            <v>-30.2</v>
          </cell>
          <cell r="I272">
            <v>74.099999999999994</v>
          </cell>
          <cell r="J272">
            <v>-29.1</v>
          </cell>
          <cell r="K272">
            <v>78.400000000000006</v>
          </cell>
          <cell r="L272">
            <v>-23.4</v>
          </cell>
          <cell r="M272">
            <v>0</v>
          </cell>
          <cell r="N272">
            <v>-100</v>
          </cell>
          <cell r="O272">
            <v>34.4</v>
          </cell>
          <cell r="P272">
            <v>-42.8</v>
          </cell>
          <cell r="Q272" t="str">
            <v>-</v>
          </cell>
          <cell r="R272" t="str">
            <v>-</v>
          </cell>
          <cell r="S272">
            <v>0.79</v>
          </cell>
          <cell r="T272">
            <v>-0.13</v>
          </cell>
          <cell r="U272">
            <v>1.59</v>
          </cell>
          <cell r="V272">
            <v>1.59</v>
          </cell>
          <cell r="W272">
            <v>146.69999999999999</v>
          </cell>
          <cell r="X272">
            <v>11.7</v>
          </cell>
          <cell r="Y272">
            <v>72.3</v>
          </cell>
          <cell r="Z272">
            <v>-34.299999999999997</v>
          </cell>
          <cell r="AA272">
            <v>16</v>
          </cell>
          <cell r="AB272">
            <v>-84.6</v>
          </cell>
          <cell r="AC272">
            <v>301.8</v>
          </cell>
          <cell r="AD272">
            <v>182.8</v>
          </cell>
        </row>
        <row r="273">
          <cell r="B273" t="str">
            <v>宿泊業，飲食サービス業</v>
          </cell>
          <cell r="C273">
            <v>109.6</v>
          </cell>
          <cell r="D273">
            <v>-3.9</v>
          </cell>
          <cell r="E273">
            <v>103.4</v>
          </cell>
          <cell r="F273">
            <v>-6.6</v>
          </cell>
          <cell r="G273">
            <v>102.4</v>
          </cell>
          <cell r="H273">
            <v>-6.1</v>
          </cell>
          <cell r="I273">
            <v>95.3</v>
          </cell>
          <cell r="J273">
            <v>-11.9</v>
          </cell>
          <cell r="K273">
            <v>94.1</v>
          </cell>
          <cell r="L273">
            <v>-10.8</v>
          </cell>
          <cell r="M273">
            <v>169.2</v>
          </cell>
          <cell r="N273">
            <v>-35.299999999999997</v>
          </cell>
          <cell r="O273">
            <v>111.3</v>
          </cell>
          <cell r="P273">
            <v>8.1999999999999993</v>
          </cell>
          <cell r="Q273" t="str">
            <v>-</v>
          </cell>
          <cell r="R273" t="str">
            <v>-</v>
          </cell>
          <cell r="S273">
            <v>2.75</v>
          </cell>
          <cell r="T273">
            <v>0.37</v>
          </cell>
          <cell r="U273">
            <v>1.65</v>
          </cell>
          <cell r="V273">
            <v>-2.37</v>
          </cell>
          <cell r="W273">
            <v>101.9</v>
          </cell>
          <cell r="X273">
            <v>-6.9</v>
          </cell>
          <cell r="Y273">
            <v>96.1</v>
          </cell>
          <cell r="Z273">
            <v>-9.5</v>
          </cell>
          <cell r="AA273">
            <v>162.30000000000001</v>
          </cell>
          <cell r="AB273">
            <v>-20.399999999999999</v>
          </cell>
          <cell r="AC273">
            <v>643.79999999999995</v>
          </cell>
          <cell r="AD273">
            <v>83.2</v>
          </cell>
        </row>
        <row r="274">
          <cell r="B274" t="str">
            <v>生活関連サービス業，娯楽業</v>
          </cell>
          <cell r="C274" t="str">
            <v>-</v>
          </cell>
          <cell r="D274" t="str">
            <v>-</v>
          </cell>
          <cell r="E274" t="str">
            <v>-</v>
          </cell>
          <cell r="F274" t="str">
            <v>-</v>
          </cell>
          <cell r="G274" t="str">
            <v>-</v>
          </cell>
          <cell r="H274" t="str">
            <v>-</v>
          </cell>
          <cell r="I274" t="str">
            <v>-</v>
          </cell>
          <cell r="J274" t="str">
            <v>-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  <cell r="R274" t="str">
            <v>-</v>
          </cell>
          <cell r="S274" t="str">
            <v>-</v>
          </cell>
          <cell r="T274" t="str">
            <v>-</v>
          </cell>
          <cell r="U274" t="str">
            <v>-</v>
          </cell>
          <cell r="V274" t="str">
            <v>-</v>
          </cell>
          <cell r="W274" t="str">
            <v>-</v>
          </cell>
          <cell r="X274" t="str">
            <v>-</v>
          </cell>
          <cell r="Y274" t="str">
            <v>-</v>
          </cell>
          <cell r="Z274" t="str">
            <v>-</v>
          </cell>
          <cell r="AA274" t="str">
            <v>-</v>
          </cell>
          <cell r="AB274" t="str">
            <v>-</v>
          </cell>
          <cell r="AC274" t="str">
            <v>-</v>
          </cell>
          <cell r="AD274" t="str">
            <v>-</v>
          </cell>
        </row>
        <row r="275">
          <cell r="B275" t="str">
            <v>教育，学習支援業</v>
          </cell>
          <cell r="C275">
            <v>172</v>
          </cell>
          <cell r="D275">
            <v>-17.8</v>
          </cell>
          <cell r="E275">
            <v>138.5</v>
          </cell>
          <cell r="F275">
            <v>-2</v>
          </cell>
          <cell r="G275">
            <v>139.1</v>
          </cell>
          <cell r="H275">
            <v>-1.8</v>
          </cell>
          <cell r="I275">
            <v>151.30000000000001</v>
          </cell>
          <cell r="J275">
            <v>-9.3000000000000007</v>
          </cell>
          <cell r="K275">
            <v>152.6</v>
          </cell>
          <cell r="L275">
            <v>-9.3000000000000007</v>
          </cell>
          <cell r="M275">
            <v>60</v>
          </cell>
          <cell r="N275">
            <v>-25</v>
          </cell>
          <cell r="O275">
            <v>101.2</v>
          </cell>
          <cell r="P275">
            <v>15.1</v>
          </cell>
          <cell r="Q275" t="str">
            <v>-</v>
          </cell>
          <cell r="R275" t="str">
            <v>-</v>
          </cell>
          <cell r="S275">
            <v>0.23</v>
          </cell>
          <cell r="T275">
            <v>-0.31</v>
          </cell>
          <cell r="U275">
            <v>0.67</v>
          </cell>
          <cell r="V275">
            <v>0.25</v>
          </cell>
          <cell r="W275">
            <v>159.9</v>
          </cell>
          <cell r="X275">
            <v>-20.399999999999999</v>
          </cell>
          <cell r="Y275">
            <v>128.69999999999999</v>
          </cell>
          <cell r="Z275">
            <v>-5.0999999999999996</v>
          </cell>
          <cell r="AA275">
            <v>62.4</v>
          </cell>
          <cell r="AB275">
            <v>-31.1</v>
          </cell>
          <cell r="AC275">
            <v>516.9</v>
          </cell>
          <cell r="AD275">
            <v>-48.4</v>
          </cell>
        </row>
        <row r="276">
          <cell r="B276" t="str">
            <v>医療，福祉</v>
          </cell>
          <cell r="C276">
            <v>104.9</v>
          </cell>
          <cell r="D276">
            <v>-7.1</v>
          </cell>
          <cell r="E276">
            <v>88</v>
          </cell>
          <cell r="F276">
            <v>-2.9</v>
          </cell>
          <cell r="G276">
            <v>87.1</v>
          </cell>
          <cell r="H276">
            <v>3</v>
          </cell>
          <cell r="I276">
            <v>92.4</v>
          </cell>
          <cell r="J276">
            <v>-6.8</v>
          </cell>
          <cell r="K276">
            <v>92.2</v>
          </cell>
          <cell r="L276">
            <v>-6.1</v>
          </cell>
          <cell r="M276">
            <v>110</v>
          </cell>
          <cell r="N276">
            <v>-42.1</v>
          </cell>
          <cell r="O276">
            <v>94.1</v>
          </cell>
          <cell r="P276">
            <v>-3.9</v>
          </cell>
          <cell r="Q276" t="str">
            <v>-</v>
          </cell>
          <cell r="R276" t="str">
            <v>-</v>
          </cell>
          <cell r="S276">
            <v>0.71</v>
          </cell>
          <cell r="T276">
            <v>-0.69</v>
          </cell>
          <cell r="U276">
            <v>1.49</v>
          </cell>
          <cell r="V276">
            <v>0.84</v>
          </cell>
          <cell r="W276">
            <v>97.5</v>
          </cell>
          <cell r="X276">
            <v>-10</v>
          </cell>
          <cell r="Y276">
            <v>81.8</v>
          </cell>
          <cell r="Z276">
            <v>-5.9</v>
          </cell>
          <cell r="AA276">
            <v>140.4</v>
          </cell>
          <cell r="AB276">
            <v>-68.2</v>
          </cell>
          <cell r="AC276">
            <v>289.10000000000002</v>
          </cell>
          <cell r="AD276">
            <v>-18.899999999999999</v>
          </cell>
        </row>
        <row r="277">
          <cell r="B277" t="str">
            <v>複合サービス事業</v>
          </cell>
          <cell r="C277">
            <v>85.2</v>
          </cell>
          <cell r="D277">
            <v>-32.6</v>
          </cell>
          <cell r="E277">
            <v>86.1</v>
          </cell>
          <cell r="F277">
            <v>-15.3</v>
          </cell>
          <cell r="G277">
            <v>90.3</v>
          </cell>
          <cell r="H277">
            <v>-13.1</v>
          </cell>
          <cell r="I277">
            <v>90.2</v>
          </cell>
          <cell r="J277">
            <v>-12.6</v>
          </cell>
          <cell r="K277">
            <v>93.9</v>
          </cell>
          <cell r="L277">
            <v>-10.7</v>
          </cell>
          <cell r="M277">
            <v>2.1</v>
          </cell>
          <cell r="N277">
            <v>-96.5</v>
          </cell>
          <cell r="O277">
            <v>121.8</v>
          </cell>
          <cell r="P277">
            <v>19.8</v>
          </cell>
          <cell r="Q277" t="str">
            <v>-</v>
          </cell>
          <cell r="R277" t="str">
            <v>-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79.2</v>
          </cell>
          <cell r="X277">
            <v>-34.700000000000003</v>
          </cell>
          <cell r="Y277">
            <v>80</v>
          </cell>
          <cell r="Z277">
            <v>-18</v>
          </cell>
          <cell r="AA277">
            <v>0.7</v>
          </cell>
          <cell r="AB277">
            <v>-98.7</v>
          </cell>
          <cell r="AC277">
            <v>36.799999999999997</v>
          </cell>
          <cell r="AD277">
            <v>-83.1</v>
          </cell>
        </row>
        <row r="278">
          <cell r="B278" t="str">
            <v>サービス業（他に分類されないもの）</v>
          </cell>
          <cell r="C278">
            <v>104.3</v>
          </cell>
          <cell r="D278">
            <v>-6.4</v>
          </cell>
          <cell r="E278">
            <v>105.3</v>
          </cell>
          <cell r="F278">
            <v>-4</v>
          </cell>
          <cell r="G278">
            <v>106.3</v>
          </cell>
          <cell r="H278">
            <v>-2.2000000000000002</v>
          </cell>
          <cell r="I278">
            <v>94.7</v>
          </cell>
          <cell r="J278">
            <v>-6.1</v>
          </cell>
          <cell r="K278">
            <v>95.5</v>
          </cell>
          <cell r="L278">
            <v>-4.5999999999999996</v>
          </cell>
          <cell r="M278">
            <v>67.7</v>
          </cell>
          <cell r="N278">
            <v>-43.3</v>
          </cell>
          <cell r="O278">
            <v>98.8</v>
          </cell>
          <cell r="P278">
            <v>8.6</v>
          </cell>
          <cell r="Q278" t="str">
            <v>-</v>
          </cell>
          <cell r="R278" t="str">
            <v>-</v>
          </cell>
          <cell r="S278">
            <v>4.21</v>
          </cell>
          <cell r="T278">
            <v>-0.18</v>
          </cell>
          <cell r="U278">
            <v>3.21</v>
          </cell>
          <cell r="V278">
            <v>-0.94</v>
          </cell>
          <cell r="W278">
            <v>96.9</v>
          </cell>
          <cell r="X278">
            <v>-9.4</v>
          </cell>
          <cell r="Y278">
            <v>97.9</v>
          </cell>
          <cell r="Z278">
            <v>-7</v>
          </cell>
          <cell r="AA278">
            <v>77.2</v>
          </cell>
          <cell r="AB278">
            <v>-44.3</v>
          </cell>
          <cell r="AC278">
            <v>57</v>
          </cell>
          <cell r="AD278">
            <v>-70.3</v>
          </cell>
        </row>
        <row r="279">
          <cell r="B279" t="str">
            <v>食料品・たばこ</v>
          </cell>
          <cell r="C279">
            <v>114.4</v>
          </cell>
          <cell r="D279">
            <v>-3.7</v>
          </cell>
          <cell r="E279">
            <v>109.2</v>
          </cell>
          <cell r="F279">
            <v>-2.6</v>
          </cell>
          <cell r="G279">
            <v>109.8</v>
          </cell>
          <cell r="H279">
            <v>0.1</v>
          </cell>
          <cell r="I279">
            <v>94.7</v>
          </cell>
          <cell r="J279">
            <v>-9.1</v>
          </cell>
          <cell r="K279">
            <v>95.7</v>
          </cell>
          <cell r="L279">
            <v>-7.9</v>
          </cell>
          <cell r="M279">
            <v>80.5</v>
          </cell>
          <cell r="N279">
            <v>-27.1</v>
          </cell>
          <cell r="O279">
            <v>69.7</v>
          </cell>
          <cell r="P279">
            <v>-28</v>
          </cell>
          <cell r="Q279" t="str">
            <v>-</v>
          </cell>
          <cell r="R279" t="str">
            <v>-</v>
          </cell>
          <cell r="S279">
            <v>1.54</v>
          </cell>
          <cell r="T279">
            <v>-1.95</v>
          </cell>
          <cell r="U279">
            <v>6.22</v>
          </cell>
          <cell r="V279">
            <v>4.72</v>
          </cell>
          <cell r="W279">
            <v>106.3</v>
          </cell>
          <cell r="X279">
            <v>-6.8</v>
          </cell>
          <cell r="Y279">
            <v>101.5</v>
          </cell>
          <cell r="Z279">
            <v>-5.7</v>
          </cell>
          <cell r="AA279">
            <v>96.2</v>
          </cell>
          <cell r="AB279">
            <v>-44.4</v>
          </cell>
          <cell r="AC279">
            <v>150.4</v>
          </cell>
          <cell r="AD279">
            <v>-15.2</v>
          </cell>
        </row>
        <row r="280">
          <cell r="B280" t="str">
            <v>繊維工業</v>
          </cell>
          <cell r="C280">
            <v>165.8</v>
          </cell>
          <cell r="D280">
            <v>53.7</v>
          </cell>
          <cell r="E280">
            <v>165.3</v>
          </cell>
          <cell r="F280">
            <v>64.5</v>
          </cell>
          <cell r="G280">
            <v>164</v>
          </cell>
          <cell r="H280">
            <v>62.5</v>
          </cell>
          <cell r="I280">
            <v>132.80000000000001</v>
          </cell>
          <cell r="J280">
            <v>37.299999999999997</v>
          </cell>
          <cell r="K280">
            <v>130.30000000000001</v>
          </cell>
          <cell r="L280">
            <v>33.6</v>
          </cell>
          <cell r="M280">
            <v>390</v>
          </cell>
          <cell r="N280">
            <v>3800</v>
          </cell>
          <cell r="O280">
            <v>219.3</v>
          </cell>
          <cell r="P280">
            <v>330</v>
          </cell>
          <cell r="Q280" t="str">
            <v>-</v>
          </cell>
          <cell r="R280" t="str">
            <v>-</v>
          </cell>
          <cell r="S280">
            <v>5.78</v>
          </cell>
          <cell r="T280">
            <v>-0.74</v>
          </cell>
          <cell r="U280">
            <v>0</v>
          </cell>
          <cell r="V280">
            <v>0</v>
          </cell>
          <cell r="W280">
            <v>154.1</v>
          </cell>
          <cell r="X280">
            <v>48.7</v>
          </cell>
          <cell r="Y280">
            <v>153.6</v>
          </cell>
          <cell r="Z280">
            <v>59.3</v>
          </cell>
          <cell r="AA280">
            <v>245</v>
          </cell>
          <cell r="AB280">
            <v>275.10000000000002</v>
          </cell>
          <cell r="AC280">
            <v>59.9</v>
          </cell>
          <cell r="AD280">
            <v>-39.799999999999997</v>
          </cell>
        </row>
        <row r="281">
          <cell r="B281" t="str">
            <v>木材・木製品</v>
          </cell>
          <cell r="C281">
            <v>156.80000000000001</v>
          </cell>
          <cell r="D281">
            <v>-12.4</v>
          </cell>
          <cell r="E281">
            <v>162.5</v>
          </cell>
          <cell r="F281">
            <v>0.7</v>
          </cell>
          <cell r="G281">
            <v>155.69999999999999</v>
          </cell>
          <cell r="H281">
            <v>-6</v>
          </cell>
          <cell r="I281">
            <v>135.19999999999999</v>
          </cell>
          <cell r="J281">
            <v>10.1</v>
          </cell>
          <cell r="K281">
            <v>137.80000000000001</v>
          </cell>
          <cell r="L281">
            <v>10.199999999999999</v>
          </cell>
          <cell r="M281">
            <v>7.1</v>
          </cell>
          <cell r="N281">
            <v>-50.3</v>
          </cell>
          <cell r="O281">
            <v>111</v>
          </cell>
          <cell r="P281">
            <v>111</v>
          </cell>
          <cell r="Q281" t="str">
            <v>-</v>
          </cell>
          <cell r="R281" t="str">
            <v>-</v>
          </cell>
          <cell r="S281">
            <v>10.56</v>
          </cell>
          <cell r="T281">
            <v>4.75</v>
          </cell>
          <cell r="U281">
            <v>15.56</v>
          </cell>
          <cell r="V281">
            <v>3.93</v>
          </cell>
          <cell r="W281">
            <v>145.69999999999999</v>
          </cell>
          <cell r="X281">
            <v>-15.1</v>
          </cell>
          <cell r="Y281">
            <v>151</v>
          </cell>
          <cell r="Z281">
            <v>-2.5</v>
          </cell>
          <cell r="AA281">
            <v>413.6</v>
          </cell>
          <cell r="AB281">
            <v>53841.7</v>
          </cell>
          <cell r="AC281">
            <v>6.3</v>
          </cell>
          <cell r="AD281">
            <v>-96.9</v>
          </cell>
        </row>
        <row r="282">
          <cell r="B282" t="str">
            <v>家具・装備品</v>
          </cell>
          <cell r="C282" t="str">
            <v>-</v>
          </cell>
          <cell r="D282" t="str">
            <v>-</v>
          </cell>
          <cell r="E282" t="str">
            <v>-</v>
          </cell>
          <cell r="F282" t="str">
            <v>-</v>
          </cell>
          <cell r="G282" t="str">
            <v>-</v>
          </cell>
          <cell r="H282" t="str">
            <v>-</v>
          </cell>
          <cell r="I282" t="str">
            <v>-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T282" t="str">
            <v>-</v>
          </cell>
          <cell r="U282" t="str">
            <v>-</v>
          </cell>
          <cell r="V282" t="str">
            <v>-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</row>
        <row r="283">
          <cell r="B283" t="str">
            <v>パルプ・紙</v>
          </cell>
          <cell r="C283" t="str">
            <v>-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</row>
        <row r="284">
          <cell r="B284" t="str">
            <v>印刷・同関連業</v>
          </cell>
          <cell r="C284" t="str">
            <v>-</v>
          </cell>
          <cell r="D284" t="str">
            <v>-</v>
          </cell>
          <cell r="E284" t="str">
            <v>-</v>
          </cell>
          <cell r="F284" t="str">
            <v>-</v>
          </cell>
          <cell r="G284" t="str">
            <v>-</v>
          </cell>
          <cell r="H284" t="str">
            <v>-</v>
          </cell>
          <cell r="I284" t="str">
            <v>-</v>
          </cell>
          <cell r="J284" t="str">
            <v>-</v>
          </cell>
          <cell r="K284" t="str">
            <v>-</v>
          </cell>
          <cell r="L284" t="str">
            <v>-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-</v>
          </cell>
          <cell r="S284" t="str">
            <v>-</v>
          </cell>
          <cell r="T284" t="str">
            <v>-</v>
          </cell>
          <cell r="U284" t="str">
            <v>-</v>
          </cell>
          <cell r="V284" t="str">
            <v>-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C284" t="str">
            <v>-</v>
          </cell>
          <cell r="AD284" t="str">
            <v>-</v>
          </cell>
        </row>
        <row r="285">
          <cell r="B285" t="str">
            <v>化学、石油・石炭</v>
          </cell>
          <cell r="C285">
            <v>141</v>
          </cell>
          <cell r="D285">
            <v>125.6</v>
          </cell>
          <cell r="E285">
            <v>118.5</v>
          </cell>
          <cell r="F285">
            <v>110.1</v>
          </cell>
          <cell r="G285">
            <v>124.3</v>
          </cell>
          <cell r="H285">
            <v>114.3</v>
          </cell>
          <cell r="I285">
            <v>144.1</v>
          </cell>
          <cell r="J285">
            <v>61.4</v>
          </cell>
          <cell r="K285">
            <v>145.69999999999999</v>
          </cell>
          <cell r="L285">
            <v>63</v>
          </cell>
          <cell r="M285">
            <v>13.3</v>
          </cell>
          <cell r="N285">
            <v>-80.099999999999994</v>
          </cell>
          <cell r="O285">
            <v>56.4</v>
          </cell>
          <cell r="P285">
            <v>-31.3</v>
          </cell>
          <cell r="Q285" t="str">
            <v>-</v>
          </cell>
          <cell r="R285" t="str">
            <v>-</v>
          </cell>
          <cell r="S285">
            <v>0</v>
          </cell>
          <cell r="T285">
            <v>0</v>
          </cell>
          <cell r="U285">
            <v>55.77</v>
          </cell>
          <cell r="V285">
            <v>52.74</v>
          </cell>
          <cell r="W285">
            <v>131</v>
          </cell>
          <cell r="X285">
            <v>118.3</v>
          </cell>
          <cell r="Y285">
            <v>110.1</v>
          </cell>
          <cell r="Z285">
            <v>103.5</v>
          </cell>
          <cell r="AA285">
            <v>2.4</v>
          </cell>
          <cell r="AB285">
            <v>-89.8</v>
          </cell>
          <cell r="AC285">
            <v>63.1</v>
          </cell>
          <cell r="AD285">
            <v>186.9</v>
          </cell>
        </row>
        <row r="286">
          <cell r="B286" t="str">
            <v>プラスチック製品</v>
          </cell>
          <cell r="C286">
            <v>137.6</v>
          </cell>
          <cell r="D286">
            <v>-42.5</v>
          </cell>
          <cell r="E286">
            <v>137.9</v>
          </cell>
          <cell r="F286">
            <v>-32</v>
          </cell>
          <cell r="G286">
            <v>136.1</v>
          </cell>
          <cell r="H286">
            <v>-26.5</v>
          </cell>
          <cell r="I286">
            <v>160.1</v>
          </cell>
          <cell r="J286">
            <v>-20.7</v>
          </cell>
          <cell r="K286">
            <v>159.6</v>
          </cell>
          <cell r="L286">
            <v>-16.7</v>
          </cell>
          <cell r="M286">
            <v>200</v>
          </cell>
          <cell r="N286">
            <v>-86.2</v>
          </cell>
          <cell r="O286">
            <v>640.20000000000005</v>
          </cell>
          <cell r="P286">
            <v>741.3</v>
          </cell>
          <cell r="Q286" t="str">
            <v>-</v>
          </cell>
          <cell r="R286" t="str">
            <v>-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127.9</v>
          </cell>
          <cell r="X286">
            <v>-44.3</v>
          </cell>
          <cell r="Y286">
            <v>128.19999999999999</v>
          </cell>
          <cell r="Z286">
            <v>-34.1</v>
          </cell>
          <cell r="AA286">
            <v>340</v>
          </cell>
          <cell r="AB286">
            <v>-86.1</v>
          </cell>
          <cell r="AC286">
            <v>33.5</v>
          </cell>
          <cell r="AD286">
            <v>-83.4</v>
          </cell>
        </row>
        <row r="287">
          <cell r="B287" t="str">
            <v>ゴム製品</v>
          </cell>
          <cell r="C287">
            <v>121.3</v>
          </cell>
          <cell r="D287">
            <v>-0.7</v>
          </cell>
          <cell r="E287">
            <v>125.8</v>
          </cell>
          <cell r="F287">
            <v>-1.6</v>
          </cell>
          <cell r="G287">
            <v>123.2</v>
          </cell>
          <cell r="H287">
            <v>-3.9</v>
          </cell>
          <cell r="I287">
            <v>142.19999999999999</v>
          </cell>
          <cell r="J287">
            <v>24</v>
          </cell>
          <cell r="K287">
            <v>140</v>
          </cell>
          <cell r="L287">
            <v>22</v>
          </cell>
          <cell r="M287">
            <v>375</v>
          </cell>
          <cell r="N287">
            <v>400</v>
          </cell>
          <cell r="O287">
            <v>50</v>
          </cell>
          <cell r="P287">
            <v>-3.3</v>
          </cell>
          <cell r="Q287" t="str">
            <v>-</v>
          </cell>
          <cell r="R287" t="str">
            <v>-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112.7</v>
          </cell>
          <cell r="X287">
            <v>-3.8</v>
          </cell>
          <cell r="Y287">
            <v>116.9</v>
          </cell>
          <cell r="Z287">
            <v>-4.7</v>
          </cell>
          <cell r="AA287">
            <v>361.7</v>
          </cell>
          <cell r="AB287">
            <v>493.2</v>
          </cell>
          <cell r="AC287">
            <v>41</v>
          </cell>
          <cell r="AD287">
            <v>13.5</v>
          </cell>
        </row>
        <row r="288">
          <cell r="B288" t="str">
            <v>窯業・土石製品</v>
          </cell>
          <cell r="C288">
            <v>191.8</v>
          </cell>
          <cell r="D288">
            <v>40.799999999999997</v>
          </cell>
          <cell r="E288">
            <v>130.19999999999999</v>
          </cell>
          <cell r="F288">
            <v>19.8</v>
          </cell>
          <cell r="G288">
            <v>129.69999999999999</v>
          </cell>
          <cell r="H288">
            <v>18.100000000000001</v>
          </cell>
          <cell r="I288">
            <v>119</v>
          </cell>
          <cell r="J288">
            <v>12.6</v>
          </cell>
          <cell r="K288">
            <v>118.3</v>
          </cell>
          <cell r="L288">
            <v>11</v>
          </cell>
          <cell r="M288">
            <v>152.19999999999999</v>
          </cell>
          <cell r="N288">
            <v>106</v>
          </cell>
          <cell r="O288">
            <v>200</v>
          </cell>
          <cell r="P288">
            <v>-5.9</v>
          </cell>
          <cell r="Q288" t="str">
            <v>-</v>
          </cell>
          <cell r="R288" t="str">
            <v>-</v>
          </cell>
          <cell r="S288">
            <v>4.3499999999999996</v>
          </cell>
          <cell r="T288">
            <v>4.3499999999999996</v>
          </cell>
          <cell r="U288">
            <v>0</v>
          </cell>
          <cell r="V288">
            <v>0</v>
          </cell>
          <cell r="W288">
            <v>178.3</v>
          </cell>
          <cell r="X288">
            <v>36.4</v>
          </cell>
          <cell r="Y288">
            <v>121</v>
          </cell>
          <cell r="Z288">
            <v>16</v>
          </cell>
          <cell r="AA288">
            <v>147.19999999999999</v>
          </cell>
          <cell r="AB288">
            <v>111.2</v>
          </cell>
          <cell r="AC288">
            <v>817.6</v>
          </cell>
          <cell r="AD288">
            <v>109.3</v>
          </cell>
        </row>
        <row r="289">
          <cell r="B289" t="str">
            <v>鉄鋼業</v>
          </cell>
          <cell r="C289" t="str">
            <v>-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-</v>
          </cell>
          <cell r="H289" t="str">
            <v>-</v>
          </cell>
          <cell r="I289" t="str">
            <v>-</v>
          </cell>
          <cell r="J289" t="str">
            <v>-</v>
          </cell>
          <cell r="K289" t="str">
            <v>-</v>
          </cell>
          <cell r="L289" t="str">
            <v>-</v>
          </cell>
          <cell r="M289" t="str">
            <v>-</v>
          </cell>
          <cell r="N289" t="str">
            <v>-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-</v>
          </cell>
          <cell r="S289" t="str">
            <v>-</v>
          </cell>
          <cell r="T289" t="str">
            <v>-</v>
          </cell>
          <cell r="U289" t="str">
            <v>-</v>
          </cell>
          <cell r="V289" t="str">
            <v>-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</row>
        <row r="290">
          <cell r="B290" t="str">
            <v>非鉄金属製造業</v>
          </cell>
          <cell r="C290" t="str">
            <v>-</v>
          </cell>
          <cell r="D290" t="str">
            <v>-</v>
          </cell>
          <cell r="E290" t="str">
            <v>-</v>
          </cell>
          <cell r="F290" t="str">
            <v>-</v>
          </cell>
          <cell r="G290" t="str">
            <v>-</v>
          </cell>
          <cell r="H290" t="str">
            <v>-</v>
          </cell>
          <cell r="I290" t="str">
            <v>-</v>
          </cell>
          <cell r="J290" t="str">
            <v>-</v>
          </cell>
          <cell r="K290" t="str">
            <v>-</v>
          </cell>
          <cell r="L290" t="str">
            <v>-</v>
          </cell>
          <cell r="M290" t="str">
            <v>-</v>
          </cell>
          <cell r="N290" t="str">
            <v>-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-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</row>
        <row r="291">
          <cell r="B291" t="str">
            <v>金属製品製造業</v>
          </cell>
          <cell r="C291">
            <v>181.6</v>
          </cell>
          <cell r="D291">
            <v>-6.1</v>
          </cell>
          <cell r="E291">
            <v>153.30000000000001</v>
          </cell>
          <cell r="F291">
            <v>6.5</v>
          </cell>
          <cell r="G291">
            <v>144.1</v>
          </cell>
          <cell r="H291">
            <v>6.1</v>
          </cell>
          <cell r="I291">
            <v>141</v>
          </cell>
          <cell r="J291">
            <v>0.1</v>
          </cell>
          <cell r="K291">
            <v>131.19999999999999</v>
          </cell>
          <cell r="L291">
            <v>-0.9</v>
          </cell>
          <cell r="M291">
            <v>3600</v>
          </cell>
          <cell r="N291">
            <v>14.9</v>
          </cell>
          <cell r="O291">
            <v>169.5</v>
          </cell>
          <cell r="P291">
            <v>11.3</v>
          </cell>
          <cell r="Q291" t="str">
            <v>-</v>
          </cell>
          <cell r="R291" t="str">
            <v>-</v>
          </cell>
          <cell r="S291">
            <v>1.4</v>
          </cell>
          <cell r="T291">
            <v>-5.78</v>
          </cell>
          <cell r="U291">
            <v>0</v>
          </cell>
          <cell r="V291">
            <v>-7.18</v>
          </cell>
          <cell r="W291">
            <v>168.8</v>
          </cell>
          <cell r="X291">
            <v>-9.1</v>
          </cell>
          <cell r="Y291">
            <v>142.5</v>
          </cell>
          <cell r="Z291">
            <v>3.1</v>
          </cell>
          <cell r="AA291">
            <v>724.1</v>
          </cell>
          <cell r="AB291">
            <v>11.7</v>
          </cell>
          <cell r="AC291">
            <v>203.3</v>
          </cell>
          <cell r="AD291">
            <v>-39.200000000000003</v>
          </cell>
        </row>
        <row r="292">
          <cell r="B292" t="str">
            <v>はん用機械器具</v>
          </cell>
          <cell r="C292" t="str">
            <v>-</v>
          </cell>
          <cell r="D292" t="str">
            <v>-</v>
          </cell>
          <cell r="E292" t="str">
            <v>-</v>
          </cell>
          <cell r="F292" t="str">
            <v>-</v>
          </cell>
          <cell r="G292" t="str">
            <v>-</v>
          </cell>
          <cell r="H292" t="str">
            <v>-</v>
          </cell>
          <cell r="I292" t="str">
            <v>-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</row>
        <row r="293">
          <cell r="B293" t="str">
            <v>生産用機械器具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-</v>
          </cell>
          <cell r="Y293" t="str">
            <v>-</v>
          </cell>
          <cell r="Z293" t="str">
            <v>-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</row>
        <row r="294">
          <cell r="B294" t="str">
            <v>業務用機械器具</v>
          </cell>
          <cell r="C294">
            <v>157.9</v>
          </cell>
          <cell r="D294">
            <v>22.1</v>
          </cell>
          <cell r="E294">
            <v>110.4</v>
          </cell>
          <cell r="F294">
            <v>-20.9</v>
          </cell>
          <cell r="G294">
            <v>110.4</v>
          </cell>
          <cell r="H294">
            <v>-19.600000000000001</v>
          </cell>
          <cell r="I294">
            <v>108</v>
          </cell>
          <cell r="J294">
            <v>-7.1</v>
          </cell>
          <cell r="K294">
            <v>108</v>
          </cell>
          <cell r="L294">
            <v>-5.5</v>
          </cell>
          <cell r="M294">
            <v>0</v>
          </cell>
          <cell r="N294">
            <v>0</v>
          </cell>
          <cell r="O294">
            <v>29</v>
          </cell>
          <cell r="P294">
            <v>-71.2</v>
          </cell>
          <cell r="Q294" t="str">
            <v>-</v>
          </cell>
          <cell r="R294" t="str">
            <v>-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146.69999999999999</v>
          </cell>
          <cell r="X294">
            <v>18.2</v>
          </cell>
          <cell r="Y294">
            <v>102.6</v>
          </cell>
          <cell r="Z294">
            <v>-23.4</v>
          </cell>
          <cell r="AA294">
            <v>0</v>
          </cell>
          <cell r="AB294">
            <v>-100</v>
          </cell>
          <cell r="AC294">
            <v>113.6</v>
          </cell>
          <cell r="AD294">
            <v>4356.3999999999996</v>
          </cell>
        </row>
        <row r="295">
          <cell r="B295" t="str">
            <v>電子・デバイス</v>
          </cell>
          <cell r="C295">
            <v>92.5</v>
          </cell>
          <cell r="D295">
            <v>-7.6</v>
          </cell>
          <cell r="E295">
            <v>96.6</v>
          </cell>
          <cell r="F295">
            <v>-5.7</v>
          </cell>
          <cell r="G295">
            <v>98.6</v>
          </cell>
          <cell r="H295">
            <v>-5.3</v>
          </cell>
          <cell r="I295">
            <v>84.9</v>
          </cell>
          <cell r="J295">
            <v>-9.8000000000000007</v>
          </cell>
          <cell r="K295">
            <v>86.4</v>
          </cell>
          <cell r="L295">
            <v>-9.4</v>
          </cell>
          <cell r="M295">
            <v>10.5</v>
          </cell>
          <cell r="N295">
            <v>-66.8</v>
          </cell>
          <cell r="O295">
            <v>292.60000000000002</v>
          </cell>
          <cell r="P295">
            <v>49.6</v>
          </cell>
          <cell r="Q295" t="str">
            <v>-</v>
          </cell>
          <cell r="R295" t="str">
            <v>-</v>
          </cell>
          <cell r="S295">
            <v>0</v>
          </cell>
          <cell r="T295">
            <v>0</v>
          </cell>
          <cell r="U295">
            <v>1.48</v>
          </cell>
          <cell r="V295">
            <v>0.75</v>
          </cell>
          <cell r="W295">
            <v>86</v>
          </cell>
          <cell r="X295">
            <v>-10.5</v>
          </cell>
          <cell r="Y295">
            <v>89.8</v>
          </cell>
          <cell r="Z295">
            <v>-8.6</v>
          </cell>
          <cell r="AA295">
            <v>10.3</v>
          </cell>
          <cell r="AB295">
            <v>-66</v>
          </cell>
          <cell r="AC295">
            <v>0.1</v>
          </cell>
          <cell r="AD295">
            <v>-99.2</v>
          </cell>
        </row>
        <row r="296">
          <cell r="B296" t="str">
            <v>電気機械器具</v>
          </cell>
          <cell r="C296">
            <v>100.9</v>
          </cell>
          <cell r="D296">
            <v>22.7</v>
          </cell>
          <cell r="E296">
            <v>98.5</v>
          </cell>
          <cell r="F296">
            <v>19.7</v>
          </cell>
          <cell r="G296">
            <v>98.8</v>
          </cell>
          <cell r="H296">
            <v>20.2</v>
          </cell>
          <cell r="I296">
            <v>87.3</v>
          </cell>
          <cell r="J296">
            <v>6.6</v>
          </cell>
          <cell r="K296">
            <v>87.5</v>
          </cell>
          <cell r="L296">
            <v>7</v>
          </cell>
          <cell r="M296">
            <v>0</v>
          </cell>
          <cell r="N296">
            <v>-100</v>
          </cell>
          <cell r="O296">
            <v>6.6</v>
          </cell>
          <cell r="P296">
            <v>13.8</v>
          </cell>
          <cell r="Q296" t="str">
            <v>-</v>
          </cell>
          <cell r="R296" t="str">
            <v>-</v>
          </cell>
          <cell r="S296">
            <v>0</v>
          </cell>
          <cell r="T296">
            <v>0</v>
          </cell>
          <cell r="U296">
            <v>0</v>
          </cell>
          <cell r="V296">
            <v>-2.7</v>
          </cell>
          <cell r="W296">
            <v>93.8</v>
          </cell>
          <cell r="X296">
            <v>18.899999999999999</v>
          </cell>
          <cell r="Y296">
            <v>91.5</v>
          </cell>
          <cell r="Z296">
            <v>15.8</v>
          </cell>
          <cell r="AA296">
            <v>0</v>
          </cell>
          <cell r="AB296">
            <v>-100</v>
          </cell>
          <cell r="AC296">
            <v>237</v>
          </cell>
          <cell r="AD296">
            <v>0</v>
          </cell>
        </row>
        <row r="297">
          <cell r="B297" t="str">
            <v>情報通信機械器具</v>
          </cell>
          <cell r="C297" t="str">
            <v>-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-</v>
          </cell>
          <cell r="K297" t="str">
            <v>-</v>
          </cell>
          <cell r="L297" t="str">
            <v>-</v>
          </cell>
          <cell r="M297" t="str">
            <v>-</v>
          </cell>
          <cell r="N297" t="str">
            <v>-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</row>
        <row r="298">
          <cell r="B298" t="str">
            <v>輸送用機械器具</v>
          </cell>
          <cell r="C298">
            <v>100.5</v>
          </cell>
          <cell r="D298">
            <v>15.5</v>
          </cell>
          <cell r="E298">
            <v>104.6</v>
          </cell>
          <cell r="F298">
            <v>18.3</v>
          </cell>
          <cell r="G298">
            <v>101.2</v>
          </cell>
          <cell r="H298">
            <v>12.4</v>
          </cell>
          <cell r="I298">
            <v>108.3</v>
          </cell>
          <cell r="J298">
            <v>6.9</v>
          </cell>
          <cell r="K298">
            <v>105.9</v>
          </cell>
          <cell r="L298">
            <v>2.6</v>
          </cell>
          <cell r="M298">
            <v>191.7</v>
          </cell>
          <cell r="N298">
            <v>4464.3</v>
          </cell>
          <cell r="O298">
            <v>7.2</v>
          </cell>
          <cell r="P298">
            <v>-14.3</v>
          </cell>
          <cell r="Q298" t="str">
            <v>-</v>
          </cell>
          <cell r="R298" t="str">
            <v>-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93.4</v>
          </cell>
          <cell r="X298">
            <v>11.9</v>
          </cell>
          <cell r="Y298">
            <v>97.2</v>
          </cell>
          <cell r="Z298">
            <v>14.6</v>
          </cell>
          <cell r="AA298">
            <v>253.5</v>
          </cell>
          <cell r="AB298">
            <v>3983.9</v>
          </cell>
          <cell r="AC298">
            <v>0</v>
          </cell>
          <cell r="AD298">
            <v>-100</v>
          </cell>
        </row>
        <row r="299">
          <cell r="B299" t="str">
            <v>その他の製造業</v>
          </cell>
          <cell r="C299">
            <v>114.8</v>
          </cell>
          <cell r="D299">
            <v>-10.5</v>
          </cell>
          <cell r="E299">
            <v>117.2</v>
          </cell>
          <cell r="F299">
            <v>-1.8</v>
          </cell>
          <cell r="G299">
            <v>119.9</v>
          </cell>
          <cell r="H299">
            <v>0.6</v>
          </cell>
          <cell r="I299">
            <v>106.2</v>
          </cell>
          <cell r="J299">
            <v>-7.4</v>
          </cell>
          <cell r="K299">
            <v>107.6</v>
          </cell>
          <cell r="L299">
            <v>-5.4</v>
          </cell>
          <cell r="M299">
            <v>0</v>
          </cell>
          <cell r="N299">
            <v>-100</v>
          </cell>
          <cell r="O299">
            <v>38.799999999999997</v>
          </cell>
          <cell r="P299">
            <v>-63.9</v>
          </cell>
          <cell r="Q299" t="str">
            <v>-</v>
          </cell>
          <cell r="R299" t="str">
            <v>-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106.7</v>
          </cell>
          <cell r="X299">
            <v>-13.3</v>
          </cell>
          <cell r="Y299">
            <v>108.9</v>
          </cell>
          <cell r="Z299">
            <v>-5</v>
          </cell>
          <cell r="AA299">
            <v>0</v>
          </cell>
          <cell r="AB299">
            <v>-100</v>
          </cell>
          <cell r="AC299">
            <v>0</v>
          </cell>
          <cell r="AD299">
            <v>-100</v>
          </cell>
        </row>
        <row r="300">
          <cell r="B300" t="str">
            <v>Ｅ一括分１</v>
          </cell>
          <cell r="C300">
            <v>148</v>
          </cell>
          <cell r="D300">
            <v>41.4</v>
          </cell>
          <cell r="E300">
            <v>119</v>
          </cell>
          <cell r="F300">
            <v>4.5</v>
          </cell>
          <cell r="G300">
            <v>106.9</v>
          </cell>
          <cell r="H300">
            <v>-6.2</v>
          </cell>
          <cell r="I300">
            <v>111.5</v>
          </cell>
          <cell r="J300">
            <v>-27.6</v>
          </cell>
          <cell r="K300">
            <v>105.7</v>
          </cell>
          <cell r="L300">
            <v>-31.5</v>
          </cell>
          <cell r="M300">
            <v>590</v>
          </cell>
          <cell r="N300">
            <v>0</v>
          </cell>
          <cell r="O300">
            <v>191</v>
          </cell>
          <cell r="P300">
            <v>466.8</v>
          </cell>
          <cell r="Q300" t="str">
            <v>-</v>
          </cell>
          <cell r="R300" t="str">
            <v>-</v>
          </cell>
          <cell r="S300">
            <v>0</v>
          </cell>
          <cell r="T300">
            <v>0</v>
          </cell>
          <cell r="U300">
            <v>4.49</v>
          </cell>
          <cell r="V300">
            <v>4.49</v>
          </cell>
          <cell r="W300">
            <v>137.5</v>
          </cell>
          <cell r="X300">
            <v>36.799999999999997</v>
          </cell>
          <cell r="Y300">
            <v>110.6</v>
          </cell>
          <cell r="Z300">
            <v>1.2</v>
          </cell>
          <cell r="AA300">
            <v>1005</v>
          </cell>
          <cell r="AB300">
            <v>0</v>
          </cell>
          <cell r="AC300">
            <v>159.80000000000001</v>
          </cell>
          <cell r="AD300">
            <v>0</v>
          </cell>
        </row>
        <row r="301">
          <cell r="B301" t="str">
            <v>Ｅ一括分２</v>
          </cell>
          <cell r="C301" t="str">
            <v>-</v>
          </cell>
          <cell r="D301" t="str">
            <v>-</v>
          </cell>
          <cell r="E301" t="str">
            <v>-</v>
          </cell>
          <cell r="F301" t="str">
            <v>-</v>
          </cell>
          <cell r="G301" t="str">
            <v>-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 t="str">
            <v>-</v>
          </cell>
          <cell r="AD301" t="str">
            <v>-</v>
          </cell>
        </row>
        <row r="302">
          <cell r="B302" t="str">
            <v>Ｅ一括分３</v>
          </cell>
          <cell r="C302" t="str">
            <v>-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-</v>
          </cell>
          <cell r="K302" t="str">
            <v>-</v>
          </cell>
          <cell r="L302" t="str">
            <v>-</v>
          </cell>
          <cell r="M302" t="str">
            <v>-</v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</row>
        <row r="303">
          <cell r="B303" t="str">
            <v>卸売業</v>
          </cell>
          <cell r="C303">
            <v>359.7</v>
          </cell>
          <cell r="D303">
            <v>68.7</v>
          </cell>
          <cell r="E303">
            <v>236</v>
          </cell>
          <cell r="F303">
            <v>86.1</v>
          </cell>
          <cell r="G303">
            <v>241.5</v>
          </cell>
          <cell r="H303">
            <v>91.5</v>
          </cell>
          <cell r="I303">
            <v>166.8</v>
          </cell>
          <cell r="J303">
            <v>42.4</v>
          </cell>
          <cell r="K303">
            <v>169.6</v>
          </cell>
          <cell r="L303">
            <v>45.8</v>
          </cell>
          <cell r="M303">
            <v>22.2</v>
          </cell>
          <cell r="N303">
            <v>-86.2</v>
          </cell>
          <cell r="O303">
            <v>158.69999999999999</v>
          </cell>
          <cell r="P303">
            <v>95</v>
          </cell>
          <cell r="Q303" t="str">
            <v>-</v>
          </cell>
          <cell r="R303" t="str">
            <v>-</v>
          </cell>
          <cell r="S303">
            <v>0</v>
          </cell>
          <cell r="T303">
            <v>0</v>
          </cell>
          <cell r="U303">
            <v>2.63</v>
          </cell>
          <cell r="V303">
            <v>-0.18</v>
          </cell>
          <cell r="W303">
            <v>334.3</v>
          </cell>
          <cell r="X303">
            <v>63.4</v>
          </cell>
          <cell r="Y303">
            <v>219.3</v>
          </cell>
          <cell r="Z303">
            <v>80.2</v>
          </cell>
          <cell r="AA303">
            <v>22.7</v>
          </cell>
          <cell r="AB303">
            <v>-85.5</v>
          </cell>
          <cell r="AC303">
            <v>1163.5</v>
          </cell>
          <cell r="AD303">
            <v>45.5</v>
          </cell>
        </row>
        <row r="304">
          <cell r="B304" t="str">
            <v>小売業</v>
          </cell>
          <cell r="C304">
            <v>103.9</v>
          </cell>
          <cell r="D304">
            <v>-0.8</v>
          </cell>
          <cell r="E304">
            <v>104</v>
          </cell>
          <cell r="F304">
            <v>6.7</v>
          </cell>
          <cell r="G304">
            <v>103.9</v>
          </cell>
          <cell r="H304">
            <v>6.1</v>
          </cell>
          <cell r="I304">
            <v>92.4</v>
          </cell>
          <cell r="J304">
            <v>1.2</v>
          </cell>
          <cell r="K304">
            <v>92.2</v>
          </cell>
          <cell r="L304">
            <v>1</v>
          </cell>
          <cell r="M304">
            <v>100</v>
          </cell>
          <cell r="N304">
            <v>5.3</v>
          </cell>
          <cell r="O304">
            <v>130.6</v>
          </cell>
          <cell r="P304">
            <v>-1</v>
          </cell>
          <cell r="Q304" t="str">
            <v>-</v>
          </cell>
          <cell r="R304" t="str">
            <v>-</v>
          </cell>
          <cell r="S304">
            <v>0.28000000000000003</v>
          </cell>
          <cell r="T304">
            <v>-1.05</v>
          </cell>
          <cell r="U304">
            <v>1.99</v>
          </cell>
          <cell r="V304">
            <v>1.01</v>
          </cell>
          <cell r="W304">
            <v>96.6</v>
          </cell>
          <cell r="X304">
            <v>-3.9</v>
          </cell>
          <cell r="Y304">
            <v>96.7</v>
          </cell>
          <cell r="Z304">
            <v>3.3</v>
          </cell>
          <cell r="AA304">
            <v>107.4</v>
          </cell>
          <cell r="AB304">
            <v>54.2</v>
          </cell>
          <cell r="AC304">
            <v>102.3</v>
          </cell>
          <cell r="AD304">
            <v>-81.400000000000006</v>
          </cell>
        </row>
        <row r="305">
          <cell r="B305" t="str">
            <v>宿泊業</v>
          </cell>
          <cell r="C305">
            <v>185.1</v>
          </cell>
          <cell r="D305">
            <v>10.5</v>
          </cell>
          <cell r="E305">
            <v>158.69999999999999</v>
          </cell>
          <cell r="F305">
            <v>3.1</v>
          </cell>
          <cell r="G305">
            <v>156</v>
          </cell>
          <cell r="H305">
            <v>3.6</v>
          </cell>
          <cell r="I305">
            <v>151.1</v>
          </cell>
          <cell r="J305">
            <v>-5.2</v>
          </cell>
          <cell r="K305">
            <v>146</v>
          </cell>
          <cell r="L305">
            <v>-5.4</v>
          </cell>
          <cell r="M305">
            <v>383.3</v>
          </cell>
          <cell r="N305">
            <v>0</v>
          </cell>
          <cell r="O305">
            <v>108.4</v>
          </cell>
          <cell r="P305">
            <v>4.7</v>
          </cell>
          <cell r="Q305" t="str">
            <v>-</v>
          </cell>
          <cell r="R305" t="str">
            <v>-</v>
          </cell>
          <cell r="S305">
            <v>6.15</v>
          </cell>
          <cell r="T305">
            <v>6.15</v>
          </cell>
          <cell r="U305">
            <v>4.9800000000000004</v>
          </cell>
          <cell r="V305">
            <v>2.0299999999999998</v>
          </cell>
          <cell r="W305">
            <v>172</v>
          </cell>
          <cell r="X305">
            <v>7</v>
          </cell>
          <cell r="Y305">
            <v>147.5</v>
          </cell>
          <cell r="Z305">
            <v>-0.2</v>
          </cell>
          <cell r="AA305">
            <v>286.2</v>
          </cell>
          <cell r="AB305">
            <v>-9.1999999999999993</v>
          </cell>
          <cell r="AC305">
            <v>659.4</v>
          </cell>
          <cell r="AD305">
            <v>88.8</v>
          </cell>
        </row>
        <row r="306">
          <cell r="B306" t="str">
            <v>Ｍ一括分</v>
          </cell>
          <cell r="C306">
            <v>87.5</v>
          </cell>
          <cell r="D306">
            <v>-10.5</v>
          </cell>
          <cell r="E306">
            <v>87.5</v>
          </cell>
          <cell r="F306">
            <v>-10.5</v>
          </cell>
          <cell r="G306">
            <v>86.9</v>
          </cell>
          <cell r="H306">
            <v>-10.1</v>
          </cell>
          <cell r="I306">
            <v>80.3</v>
          </cell>
          <cell r="J306">
            <v>-14.7</v>
          </cell>
          <cell r="K306">
            <v>80</v>
          </cell>
          <cell r="L306">
            <v>-13</v>
          </cell>
          <cell r="M306">
            <v>100</v>
          </cell>
          <cell r="N306">
            <v>-53.3</v>
          </cell>
          <cell r="O306">
            <v>112.5</v>
          </cell>
          <cell r="P306">
            <v>9.3000000000000007</v>
          </cell>
          <cell r="Q306" t="str">
            <v>-</v>
          </cell>
          <cell r="R306" t="str">
            <v>-</v>
          </cell>
          <cell r="S306">
            <v>1.6</v>
          </cell>
          <cell r="T306">
            <v>-1.63</v>
          </cell>
          <cell r="U306">
            <v>0.53</v>
          </cell>
          <cell r="V306">
            <v>-3.88</v>
          </cell>
          <cell r="W306">
            <v>81.3</v>
          </cell>
          <cell r="X306">
            <v>-13.4</v>
          </cell>
          <cell r="Y306">
            <v>81.3</v>
          </cell>
          <cell r="Z306">
            <v>-13.4</v>
          </cell>
          <cell r="AA306">
            <v>118.5</v>
          </cell>
          <cell r="AB306">
            <v>-27.1</v>
          </cell>
          <cell r="AC306">
            <v>0</v>
          </cell>
          <cell r="AD306">
            <v>0</v>
          </cell>
        </row>
        <row r="307">
          <cell r="B307" t="str">
            <v>医療業</v>
          </cell>
          <cell r="C307">
            <v>101.6</v>
          </cell>
          <cell r="D307">
            <v>6.5</v>
          </cell>
          <cell r="E307">
            <v>78.900000000000006</v>
          </cell>
          <cell r="F307">
            <v>2.5</v>
          </cell>
          <cell r="G307">
            <v>78</v>
          </cell>
          <cell r="H307">
            <v>10.3</v>
          </cell>
          <cell r="I307">
            <v>92.7</v>
          </cell>
          <cell r="J307">
            <v>-7.8</v>
          </cell>
          <cell r="K307">
            <v>92.8</v>
          </cell>
          <cell r="L307">
            <v>-6.9</v>
          </cell>
          <cell r="M307">
            <v>88.9</v>
          </cell>
          <cell r="N307">
            <v>-38.4</v>
          </cell>
          <cell r="O307">
            <v>73</v>
          </cell>
          <cell r="P307">
            <v>-17.399999999999999</v>
          </cell>
          <cell r="Q307" t="str">
            <v>-</v>
          </cell>
          <cell r="R307" t="str">
            <v>-</v>
          </cell>
          <cell r="S307">
            <v>0.89</v>
          </cell>
          <cell r="T307">
            <v>-1.1000000000000001</v>
          </cell>
          <cell r="U307">
            <v>1.55</v>
          </cell>
          <cell r="V307">
            <v>0.95</v>
          </cell>
          <cell r="W307">
            <v>94.4</v>
          </cell>
          <cell r="X307">
            <v>3.1</v>
          </cell>
          <cell r="Y307">
            <v>73.3</v>
          </cell>
          <cell r="Z307">
            <v>-0.8</v>
          </cell>
          <cell r="AA307">
            <v>113.4</v>
          </cell>
          <cell r="AB307">
            <v>-65</v>
          </cell>
          <cell r="AC307">
            <v>107.7</v>
          </cell>
          <cell r="AD307">
            <v>17.7</v>
          </cell>
        </row>
        <row r="308">
          <cell r="B308" t="str">
            <v>Ｐ一括分</v>
          </cell>
          <cell r="C308">
            <v>100.1</v>
          </cell>
          <cell r="D308">
            <v>-24.6</v>
          </cell>
          <cell r="E308">
            <v>99.2</v>
          </cell>
          <cell r="F308">
            <v>-6</v>
          </cell>
          <cell r="G308">
            <v>98.5</v>
          </cell>
          <cell r="H308">
            <v>-4.5999999999999996</v>
          </cell>
          <cell r="I308">
            <v>90.1</v>
          </cell>
          <cell r="J308">
            <v>-0.2</v>
          </cell>
          <cell r="K308">
            <v>89.7</v>
          </cell>
          <cell r="L308">
            <v>0</v>
          </cell>
          <cell r="M308">
            <v>250</v>
          </cell>
          <cell r="N308">
            <v>-28.6</v>
          </cell>
          <cell r="O308">
            <v>117.7</v>
          </cell>
          <cell r="P308">
            <v>22.5</v>
          </cell>
          <cell r="Q308" t="str">
            <v>-</v>
          </cell>
          <cell r="R308" t="str">
            <v>-</v>
          </cell>
          <cell r="S308">
            <v>0.48</v>
          </cell>
          <cell r="T308">
            <v>0.2</v>
          </cell>
          <cell r="U308">
            <v>1.4</v>
          </cell>
          <cell r="V308">
            <v>0.67</v>
          </cell>
          <cell r="W308">
            <v>93</v>
          </cell>
          <cell r="X308">
            <v>-27</v>
          </cell>
          <cell r="Y308">
            <v>92.2</v>
          </cell>
          <cell r="Z308">
            <v>-8.9</v>
          </cell>
          <cell r="AA308">
            <v>619.6</v>
          </cell>
          <cell r="AB308">
            <v>-59.8</v>
          </cell>
          <cell r="AC308">
            <v>112</v>
          </cell>
          <cell r="AD308">
            <v>-78.2</v>
          </cell>
        </row>
        <row r="309">
          <cell r="B309" t="str">
            <v>職業紹介・派遣業</v>
          </cell>
          <cell r="C309">
            <v>115.3</v>
          </cell>
          <cell r="D309">
            <v>10.1</v>
          </cell>
          <cell r="E309">
            <v>115.2</v>
          </cell>
          <cell r="F309">
            <v>10.3</v>
          </cell>
          <cell r="G309">
            <v>115.9</v>
          </cell>
          <cell r="H309">
            <v>12</v>
          </cell>
          <cell r="I309">
            <v>100.6</v>
          </cell>
          <cell r="J309">
            <v>6.2</v>
          </cell>
          <cell r="K309">
            <v>100.4</v>
          </cell>
          <cell r="L309">
            <v>7</v>
          </cell>
          <cell r="M309">
            <v>103.7</v>
          </cell>
          <cell r="N309">
            <v>-15.1</v>
          </cell>
          <cell r="O309">
            <v>96</v>
          </cell>
          <cell r="P309">
            <v>-29.3</v>
          </cell>
          <cell r="Q309" t="str">
            <v>-</v>
          </cell>
          <cell r="R309" t="str">
            <v>-</v>
          </cell>
          <cell r="S309">
            <v>7.52</v>
          </cell>
          <cell r="T309">
            <v>-2.74</v>
          </cell>
          <cell r="U309">
            <v>9.6300000000000008</v>
          </cell>
          <cell r="V309">
            <v>3.95</v>
          </cell>
          <cell r="W309">
            <v>107.2</v>
          </cell>
          <cell r="X309">
            <v>6.7</v>
          </cell>
          <cell r="Y309">
            <v>107.1</v>
          </cell>
          <cell r="Z309">
            <v>6.9</v>
          </cell>
          <cell r="AA309">
            <v>94.9</v>
          </cell>
          <cell r="AB309">
            <v>-26.3</v>
          </cell>
          <cell r="AC309">
            <v>158.4</v>
          </cell>
          <cell r="AD309">
            <v>-28.6</v>
          </cell>
        </row>
        <row r="310">
          <cell r="B310" t="str">
            <v>その他の事業サービス</v>
          </cell>
          <cell r="C310" t="str">
            <v>-</v>
          </cell>
          <cell r="D310" t="str">
            <v>-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</row>
        <row r="311">
          <cell r="B311" t="str">
            <v>Ｒ一括分</v>
          </cell>
          <cell r="C311">
            <v>102.3</v>
          </cell>
          <cell r="D311">
            <v>-8.1999999999999993</v>
          </cell>
          <cell r="E311">
            <v>103.4</v>
          </cell>
          <cell r="F311">
            <v>-5.3</v>
          </cell>
          <cell r="G311">
            <v>104.5</v>
          </cell>
          <cell r="H311">
            <v>-3.4</v>
          </cell>
          <cell r="I311">
            <v>93.7</v>
          </cell>
          <cell r="J311">
            <v>-7.3</v>
          </cell>
          <cell r="K311">
            <v>94.8</v>
          </cell>
          <cell r="L311">
            <v>-5.6</v>
          </cell>
          <cell r="M311">
            <v>64.5</v>
          </cell>
          <cell r="N311">
            <v>-47.4</v>
          </cell>
          <cell r="O311">
            <v>99.1</v>
          </cell>
          <cell r="P311">
            <v>18.5</v>
          </cell>
          <cell r="Q311" t="str">
            <v>-</v>
          </cell>
          <cell r="R311" t="str">
            <v>-</v>
          </cell>
          <cell r="S311">
            <v>3.67</v>
          </cell>
          <cell r="T311">
            <v>0.74</v>
          </cell>
          <cell r="U311">
            <v>2.17</v>
          </cell>
          <cell r="V311">
            <v>-1.6</v>
          </cell>
          <cell r="W311">
            <v>95.1</v>
          </cell>
          <cell r="X311">
            <v>-11</v>
          </cell>
          <cell r="Y311">
            <v>96.1</v>
          </cell>
          <cell r="Z311">
            <v>-8.3000000000000007</v>
          </cell>
          <cell r="AA311">
            <v>73.599999999999994</v>
          </cell>
          <cell r="AB311">
            <v>-46.9</v>
          </cell>
          <cell r="AC311">
            <v>31.5</v>
          </cell>
          <cell r="AD311">
            <v>-73.3</v>
          </cell>
        </row>
        <row r="312">
          <cell r="B312" t="str">
            <v>特掲産業１</v>
          </cell>
          <cell r="C312" t="str">
            <v>-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-</v>
          </cell>
          <cell r="H312" t="str">
            <v>-</v>
          </cell>
          <cell r="I312" t="str">
            <v>-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 t="str">
            <v>-</v>
          </cell>
          <cell r="AD312" t="str">
            <v>-</v>
          </cell>
        </row>
        <row r="313">
          <cell r="B313" t="str">
            <v>特掲産業２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</row>
        <row r="314">
          <cell r="B314" t="str">
            <v>特掲産業３</v>
          </cell>
          <cell r="C314" t="str">
            <v>-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-</v>
          </cell>
          <cell r="H314" t="str">
            <v>-</v>
          </cell>
          <cell r="I314" t="str">
            <v>-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</row>
        <row r="315">
          <cell r="B315" t="str">
            <v>特掲産業４</v>
          </cell>
          <cell r="C315" t="str">
            <v>-</v>
          </cell>
          <cell r="D315" t="str">
            <v>-</v>
          </cell>
          <cell r="E315" t="str">
            <v>-</v>
          </cell>
          <cell r="F315" t="str">
            <v>-</v>
          </cell>
          <cell r="G315" t="str">
            <v>-</v>
          </cell>
          <cell r="H315" t="str">
            <v>-</v>
          </cell>
          <cell r="I315" t="str">
            <v>-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 t="str">
            <v>-</v>
          </cell>
          <cell r="AD315" t="str">
            <v>-</v>
          </cell>
        </row>
        <row r="316">
          <cell r="B316" t="str">
            <v>特掲産業５</v>
          </cell>
          <cell r="C316" t="str">
            <v>-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-</v>
          </cell>
          <cell r="H316" t="str">
            <v>-</v>
          </cell>
          <cell r="I316" t="str">
            <v>-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 t="str">
            <v>-</v>
          </cell>
          <cell r="AD316" t="str">
            <v>-</v>
          </cell>
        </row>
        <row r="317">
          <cell r="B317" t="str">
            <v>特掲積上産業１</v>
          </cell>
          <cell r="C317" t="str">
            <v>-</v>
          </cell>
          <cell r="D317" t="str">
            <v>-</v>
          </cell>
          <cell r="E317" t="str">
            <v>-</v>
          </cell>
          <cell r="F317" t="str">
            <v>-</v>
          </cell>
          <cell r="G317" t="str">
            <v>-</v>
          </cell>
          <cell r="H317" t="str">
            <v>-</v>
          </cell>
          <cell r="I317" t="str">
            <v>-</v>
          </cell>
          <cell r="J317" t="str">
            <v>-</v>
          </cell>
          <cell r="K317" t="str">
            <v>-</v>
          </cell>
          <cell r="L317" t="str">
            <v>-</v>
          </cell>
          <cell r="M317" t="str">
            <v>-</v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>-</v>
          </cell>
          <cell r="S317" t="str">
            <v>-</v>
          </cell>
          <cell r="T317" t="str">
            <v>-</v>
          </cell>
          <cell r="U317" t="str">
            <v>-</v>
          </cell>
          <cell r="V317" t="str">
            <v>-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 t="str">
            <v>-</v>
          </cell>
          <cell r="AD317" t="str">
            <v>-</v>
          </cell>
        </row>
        <row r="318">
          <cell r="B318" t="str">
            <v>特掲積上産業２</v>
          </cell>
          <cell r="C318" t="str">
            <v>-</v>
          </cell>
          <cell r="D318" t="str">
            <v>-</v>
          </cell>
          <cell r="E318" t="str">
            <v>-</v>
          </cell>
          <cell r="F318" t="str">
            <v>-</v>
          </cell>
          <cell r="G318" t="str">
            <v>-</v>
          </cell>
          <cell r="H318" t="str">
            <v>-</v>
          </cell>
          <cell r="I318" t="str">
            <v>-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 t="str">
            <v>-</v>
          </cell>
          <cell r="AD318" t="str">
            <v>-</v>
          </cell>
        </row>
        <row r="326">
          <cell r="B326" t="str">
            <v>調査産業計</v>
          </cell>
          <cell r="C326">
            <v>176.7</v>
          </cell>
          <cell r="D326">
            <v>0.1</v>
          </cell>
          <cell r="E326">
            <v>103.6</v>
          </cell>
          <cell r="F326">
            <v>0.4</v>
          </cell>
          <cell r="G326">
            <v>103.5</v>
          </cell>
          <cell r="H326">
            <v>0.4</v>
          </cell>
          <cell r="I326">
            <v>98.3</v>
          </cell>
          <cell r="J326">
            <v>-1.9</v>
          </cell>
          <cell r="K326">
            <v>97.3</v>
          </cell>
          <cell r="L326">
            <v>-2.2999999999999998</v>
          </cell>
          <cell r="M326">
            <v>113.1</v>
          </cell>
          <cell r="N326">
            <v>2.2000000000000002</v>
          </cell>
          <cell r="O326">
            <v>102.6</v>
          </cell>
          <cell r="P326">
            <v>2.8</v>
          </cell>
          <cell r="Q326">
            <v>30.4</v>
          </cell>
          <cell r="R326">
            <v>2.5</v>
          </cell>
          <cell r="S326">
            <v>1.97</v>
          </cell>
          <cell r="T326">
            <v>0.45</v>
          </cell>
          <cell r="U326">
            <v>1.92</v>
          </cell>
          <cell r="V326">
            <v>0.42</v>
          </cell>
          <cell r="W326">
            <v>164.2</v>
          </cell>
          <cell r="X326">
            <v>-3.1</v>
          </cell>
          <cell r="Y326">
            <v>96.3</v>
          </cell>
          <cell r="Z326">
            <v>-2.7</v>
          </cell>
          <cell r="AA326">
            <v>104.6</v>
          </cell>
          <cell r="AB326">
            <v>0</v>
          </cell>
          <cell r="AC326">
            <v>600.6</v>
          </cell>
          <cell r="AD326">
            <v>-0.2</v>
          </cell>
        </row>
        <row r="327">
          <cell r="B327" t="str">
            <v>鉱業，採石業，砂利採取業</v>
          </cell>
          <cell r="C327" t="str">
            <v>-</v>
          </cell>
          <cell r="D327" t="str">
            <v>-</v>
          </cell>
          <cell r="E327" t="str">
            <v>-</v>
          </cell>
          <cell r="F327" t="str">
            <v>-</v>
          </cell>
          <cell r="G327" t="str">
            <v>-</v>
          </cell>
          <cell r="H327" t="str">
            <v>-</v>
          </cell>
          <cell r="I327" t="str">
            <v>-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</row>
        <row r="328">
          <cell r="B328" t="str">
            <v>建設業</v>
          </cell>
          <cell r="C328">
            <v>137.80000000000001</v>
          </cell>
          <cell r="D328">
            <v>-5.2</v>
          </cell>
          <cell r="E328">
            <v>98.2</v>
          </cell>
          <cell r="F328">
            <v>3.2</v>
          </cell>
          <cell r="G328">
            <v>98.5</v>
          </cell>
          <cell r="H328">
            <v>2.2000000000000002</v>
          </cell>
          <cell r="I328">
            <v>101.7</v>
          </cell>
          <cell r="J328">
            <v>-1</v>
          </cell>
          <cell r="K328">
            <v>100.7</v>
          </cell>
          <cell r="L328">
            <v>-1.8</v>
          </cell>
          <cell r="M328">
            <v>120.7</v>
          </cell>
          <cell r="N328">
            <v>12.5</v>
          </cell>
          <cell r="O328">
            <v>89.8</v>
          </cell>
          <cell r="P328">
            <v>1.6</v>
          </cell>
          <cell r="Q328">
            <v>4.7</v>
          </cell>
          <cell r="R328">
            <v>0.8</v>
          </cell>
          <cell r="S328">
            <v>0.53</v>
          </cell>
          <cell r="T328">
            <v>-0.04</v>
          </cell>
          <cell r="U328">
            <v>0.14000000000000001</v>
          </cell>
          <cell r="V328">
            <v>-0.88</v>
          </cell>
          <cell r="W328">
            <v>128.1</v>
          </cell>
          <cell r="X328">
            <v>-8.1</v>
          </cell>
          <cell r="Y328">
            <v>91.3</v>
          </cell>
          <cell r="Z328">
            <v>-0.1</v>
          </cell>
          <cell r="AA328">
            <v>92.6</v>
          </cell>
          <cell r="AB328">
            <v>22.1</v>
          </cell>
          <cell r="AC328">
            <v>275.2</v>
          </cell>
          <cell r="AD328">
            <v>-15</v>
          </cell>
        </row>
        <row r="329">
          <cell r="B329" t="str">
            <v>製造業</v>
          </cell>
          <cell r="C329">
            <v>200</v>
          </cell>
          <cell r="D329">
            <v>-0.7</v>
          </cell>
          <cell r="E329">
            <v>110.5</v>
          </cell>
          <cell r="F329">
            <v>-2.7</v>
          </cell>
          <cell r="G329">
            <v>108.2</v>
          </cell>
          <cell r="H329">
            <v>-3.5</v>
          </cell>
          <cell r="I329">
            <v>102.4</v>
          </cell>
          <cell r="J329">
            <v>-0.2</v>
          </cell>
          <cell r="K329">
            <v>101.2</v>
          </cell>
          <cell r="L329">
            <v>-0.4</v>
          </cell>
          <cell r="M329">
            <v>119.3</v>
          </cell>
          <cell r="N329">
            <v>2.4</v>
          </cell>
          <cell r="O329">
            <v>100.7</v>
          </cell>
          <cell r="P329">
            <v>4.5</v>
          </cell>
          <cell r="Q329">
            <v>17.2</v>
          </cell>
          <cell r="R329">
            <v>3.2</v>
          </cell>
          <cell r="S329">
            <v>0.6</v>
          </cell>
          <cell r="T329">
            <v>-0.31</v>
          </cell>
          <cell r="U329">
            <v>1.1000000000000001</v>
          </cell>
          <cell r="V329">
            <v>0.01</v>
          </cell>
          <cell r="W329">
            <v>185.9</v>
          </cell>
          <cell r="X329">
            <v>-3.8</v>
          </cell>
          <cell r="Y329">
            <v>102.7</v>
          </cell>
          <cell r="Z329">
            <v>-5.8</v>
          </cell>
          <cell r="AA329">
            <v>136.6</v>
          </cell>
          <cell r="AB329">
            <v>4.5</v>
          </cell>
          <cell r="AC329">
            <v>671.6</v>
          </cell>
          <cell r="AD329">
            <v>1.2</v>
          </cell>
        </row>
        <row r="330">
          <cell r="B330" t="str">
            <v>電気・ガス・熱供給・水道業</v>
          </cell>
          <cell r="C330">
            <v>258.3</v>
          </cell>
          <cell r="D330">
            <v>-0.9</v>
          </cell>
          <cell r="E330">
            <v>120.3</v>
          </cell>
          <cell r="F330">
            <v>7.2</v>
          </cell>
          <cell r="G330">
            <v>111.9</v>
          </cell>
          <cell r="H330">
            <v>-0.4</v>
          </cell>
          <cell r="I330">
            <v>101.1</v>
          </cell>
          <cell r="J330">
            <v>11.2</v>
          </cell>
          <cell r="K330">
            <v>99.8</v>
          </cell>
          <cell r="L330">
            <v>8.1</v>
          </cell>
          <cell r="M330">
            <v>118.6</v>
          </cell>
          <cell r="N330">
            <v>65.599999999999994</v>
          </cell>
          <cell r="O330">
            <v>149.4</v>
          </cell>
          <cell r="P330">
            <v>-27.2</v>
          </cell>
          <cell r="Q330">
            <v>8.1</v>
          </cell>
          <cell r="R330">
            <v>0</v>
          </cell>
          <cell r="S330">
            <v>0</v>
          </cell>
          <cell r="T330">
            <v>0</v>
          </cell>
          <cell r="U330">
            <v>1.4</v>
          </cell>
          <cell r="V330">
            <v>1.3</v>
          </cell>
          <cell r="W330">
            <v>240.1</v>
          </cell>
          <cell r="X330">
            <v>-4</v>
          </cell>
          <cell r="Y330">
            <v>111.8</v>
          </cell>
          <cell r="Z330">
            <v>3.8</v>
          </cell>
          <cell r="AA330">
            <v>225</v>
          </cell>
          <cell r="AB330">
            <v>102.7</v>
          </cell>
          <cell r="AC330">
            <v>654</v>
          </cell>
          <cell r="AD330">
            <v>-5.0999999999999996</v>
          </cell>
        </row>
        <row r="331">
          <cell r="B331" t="str">
            <v>情報通信業</v>
          </cell>
          <cell r="C331">
            <v>296.8</v>
          </cell>
          <cell r="D331">
            <v>-2.1</v>
          </cell>
          <cell r="E331">
            <v>139.80000000000001</v>
          </cell>
          <cell r="F331">
            <v>-4.2</v>
          </cell>
          <cell r="G331">
            <v>137.9</v>
          </cell>
          <cell r="H331">
            <v>-2.6</v>
          </cell>
          <cell r="I331">
            <v>104.9</v>
          </cell>
          <cell r="J331">
            <v>-0.3</v>
          </cell>
          <cell r="K331">
            <v>105.7</v>
          </cell>
          <cell r="L331">
            <v>-0.4</v>
          </cell>
          <cell r="M331">
            <v>95.7</v>
          </cell>
          <cell r="N331">
            <v>1.9</v>
          </cell>
          <cell r="O331">
            <v>92.6</v>
          </cell>
          <cell r="P331">
            <v>-3.4</v>
          </cell>
          <cell r="Q331">
            <v>5</v>
          </cell>
          <cell r="R331">
            <v>1.7</v>
          </cell>
          <cell r="S331">
            <v>0.16</v>
          </cell>
          <cell r="T331">
            <v>0.1</v>
          </cell>
          <cell r="U331">
            <v>0.72</v>
          </cell>
          <cell r="V331">
            <v>0.09</v>
          </cell>
          <cell r="W331">
            <v>275.8</v>
          </cell>
          <cell r="X331">
            <v>-5.2</v>
          </cell>
          <cell r="Y331">
            <v>129.9</v>
          </cell>
          <cell r="Z331">
            <v>-7.3</v>
          </cell>
          <cell r="AA331">
            <v>166.6</v>
          </cell>
          <cell r="AB331">
            <v>-19.600000000000001</v>
          </cell>
          <cell r="AC331">
            <v>1040.7</v>
          </cell>
          <cell r="AD331">
            <v>-0.7</v>
          </cell>
        </row>
        <row r="332">
          <cell r="B332" t="str">
            <v>運輸業，郵便業</v>
          </cell>
          <cell r="C332">
            <v>145</v>
          </cell>
          <cell r="D332">
            <v>-4.4000000000000004</v>
          </cell>
          <cell r="E332">
            <v>104.9</v>
          </cell>
          <cell r="F332">
            <v>9.3000000000000007</v>
          </cell>
          <cell r="G332">
            <v>108</v>
          </cell>
          <cell r="H332">
            <v>7.5</v>
          </cell>
          <cell r="I332">
            <v>106.4</v>
          </cell>
          <cell r="J332">
            <v>8.6</v>
          </cell>
          <cell r="K332">
            <v>108.8</v>
          </cell>
          <cell r="L332">
            <v>6.6</v>
          </cell>
          <cell r="M332">
            <v>96.4</v>
          </cell>
          <cell r="N332">
            <v>19.2</v>
          </cell>
          <cell r="O332">
            <v>103.5</v>
          </cell>
          <cell r="P332">
            <v>-0.6</v>
          </cell>
          <cell r="Q332">
            <v>3.5</v>
          </cell>
          <cell r="R332">
            <v>-3.4</v>
          </cell>
          <cell r="S332">
            <v>0.36</v>
          </cell>
          <cell r="T332">
            <v>-0.69</v>
          </cell>
          <cell r="U332">
            <v>0.42</v>
          </cell>
          <cell r="V332">
            <v>-0.79</v>
          </cell>
          <cell r="W332">
            <v>134.80000000000001</v>
          </cell>
          <cell r="X332">
            <v>-7.4</v>
          </cell>
          <cell r="Y332">
            <v>97.5</v>
          </cell>
          <cell r="Z332">
            <v>5.9</v>
          </cell>
          <cell r="AA332">
            <v>91.5</v>
          </cell>
          <cell r="AB332">
            <v>20.100000000000001</v>
          </cell>
          <cell r="AC332">
            <v>419.4</v>
          </cell>
          <cell r="AD332">
            <v>-21.9</v>
          </cell>
        </row>
        <row r="333">
          <cell r="B333" t="str">
            <v>卸売業，小売業</v>
          </cell>
          <cell r="C333">
            <v>167.6</v>
          </cell>
          <cell r="D333">
            <v>5.5</v>
          </cell>
          <cell r="E333">
            <v>100.7</v>
          </cell>
          <cell r="F333">
            <v>-3.3</v>
          </cell>
          <cell r="G333">
            <v>99.5</v>
          </cell>
          <cell r="H333">
            <v>-4.0999999999999996</v>
          </cell>
          <cell r="I333">
            <v>93.5</v>
          </cell>
          <cell r="J333">
            <v>-4</v>
          </cell>
          <cell r="K333">
            <v>92.3</v>
          </cell>
          <cell r="L333">
            <v>-4.5999999999999996</v>
          </cell>
          <cell r="M333">
            <v>117.4</v>
          </cell>
          <cell r="N333">
            <v>5.2</v>
          </cell>
          <cell r="O333">
            <v>105.8</v>
          </cell>
          <cell r="P333">
            <v>6.5</v>
          </cell>
          <cell r="Q333">
            <v>48.7</v>
          </cell>
          <cell r="R333">
            <v>5.8</v>
          </cell>
          <cell r="S333">
            <v>3.56</v>
          </cell>
          <cell r="T333">
            <v>1.76</v>
          </cell>
          <cell r="U333">
            <v>4.09</v>
          </cell>
          <cell r="V333">
            <v>1.98</v>
          </cell>
          <cell r="W333">
            <v>155.80000000000001</v>
          </cell>
          <cell r="X333">
            <v>2.2000000000000002</v>
          </cell>
          <cell r="Y333">
            <v>93.6</v>
          </cell>
          <cell r="Z333">
            <v>-6.3</v>
          </cell>
          <cell r="AA333">
            <v>125.4</v>
          </cell>
          <cell r="AB333">
            <v>10</v>
          </cell>
          <cell r="AC333">
            <v>761.4</v>
          </cell>
          <cell r="AD333">
            <v>18.3</v>
          </cell>
        </row>
        <row r="334">
          <cell r="B334" t="str">
            <v>金融業，保険業</v>
          </cell>
          <cell r="C334">
            <v>210.9</v>
          </cell>
          <cell r="D334">
            <v>9.1999999999999993</v>
          </cell>
          <cell r="E334">
            <v>111.1</v>
          </cell>
          <cell r="F334">
            <v>5.9</v>
          </cell>
          <cell r="G334">
            <v>112.7</v>
          </cell>
          <cell r="H334">
            <v>7</v>
          </cell>
          <cell r="I334">
            <v>97.9</v>
          </cell>
          <cell r="J334">
            <v>1.6</v>
          </cell>
          <cell r="K334">
            <v>97.3</v>
          </cell>
          <cell r="L334">
            <v>1.5</v>
          </cell>
          <cell r="M334">
            <v>115.1</v>
          </cell>
          <cell r="N334">
            <v>3.4</v>
          </cell>
          <cell r="O334">
            <v>97.1</v>
          </cell>
          <cell r="P334">
            <v>1</v>
          </cell>
          <cell r="Q334">
            <v>12.7</v>
          </cell>
          <cell r="R334">
            <v>2.9</v>
          </cell>
          <cell r="S334">
            <v>0</v>
          </cell>
          <cell r="T334">
            <v>-0.87</v>
          </cell>
          <cell r="U334">
            <v>1.1599999999999999</v>
          </cell>
          <cell r="V334">
            <v>0.57999999999999996</v>
          </cell>
          <cell r="W334">
            <v>196</v>
          </cell>
          <cell r="X334">
            <v>5.8</v>
          </cell>
          <cell r="Y334">
            <v>103.3</v>
          </cell>
          <cell r="Z334">
            <v>2.6</v>
          </cell>
          <cell r="AA334">
            <v>76.5</v>
          </cell>
          <cell r="AB334">
            <v>-19.3</v>
          </cell>
          <cell r="AC334">
            <v>573.6</v>
          </cell>
          <cell r="AD334">
            <v>11.7</v>
          </cell>
        </row>
        <row r="335">
          <cell r="B335" t="str">
            <v>不動産業，物品賃貸業</v>
          </cell>
          <cell r="C335">
            <v>170.3</v>
          </cell>
          <cell r="D335">
            <v>-6.9</v>
          </cell>
          <cell r="E335">
            <v>99.6</v>
          </cell>
          <cell r="F335">
            <v>-7</v>
          </cell>
          <cell r="G335">
            <v>103.4</v>
          </cell>
          <cell r="H335">
            <v>-5.0999999999999996</v>
          </cell>
          <cell r="I335">
            <v>96.1</v>
          </cell>
          <cell r="J335">
            <v>-0.1</v>
          </cell>
          <cell r="K335">
            <v>99.1</v>
          </cell>
          <cell r="L335">
            <v>3.1</v>
          </cell>
          <cell r="M335">
            <v>29.4</v>
          </cell>
          <cell r="N335">
            <v>-70</v>
          </cell>
          <cell r="O335">
            <v>79.599999999999994</v>
          </cell>
          <cell r="P335">
            <v>1.3</v>
          </cell>
          <cell r="Q335">
            <v>50.3</v>
          </cell>
          <cell r="R335">
            <v>-15.4</v>
          </cell>
          <cell r="S335">
            <v>0.12</v>
          </cell>
          <cell r="T335">
            <v>-0.2</v>
          </cell>
          <cell r="U335">
            <v>4.3099999999999996</v>
          </cell>
          <cell r="V335">
            <v>1.29</v>
          </cell>
          <cell r="W335">
            <v>158.30000000000001</v>
          </cell>
          <cell r="X335">
            <v>-9.9</v>
          </cell>
          <cell r="Y335">
            <v>92.6</v>
          </cell>
          <cell r="Z335">
            <v>-9.9</v>
          </cell>
          <cell r="AA335">
            <v>28.3</v>
          </cell>
          <cell r="AB335">
            <v>-61.1</v>
          </cell>
          <cell r="AC335">
            <v>640.5</v>
          </cell>
          <cell r="AD335">
            <v>-6.9</v>
          </cell>
        </row>
        <row r="336">
          <cell r="B336" t="str">
            <v>学術研究，専門・技術サービス業</v>
          </cell>
          <cell r="C336">
            <v>187</v>
          </cell>
          <cell r="D336">
            <v>10.8</v>
          </cell>
          <cell r="E336">
            <v>107.8</v>
          </cell>
          <cell r="F336">
            <v>5.4</v>
          </cell>
          <cell r="G336">
            <v>107.3</v>
          </cell>
          <cell r="H336">
            <v>3</v>
          </cell>
          <cell r="I336">
            <v>97.6</v>
          </cell>
          <cell r="J336">
            <v>1.5</v>
          </cell>
          <cell r="K336">
            <v>96.9</v>
          </cell>
          <cell r="L336">
            <v>0.4</v>
          </cell>
          <cell r="M336">
            <v>111.3</v>
          </cell>
          <cell r="N336">
            <v>20.3</v>
          </cell>
          <cell r="O336">
            <v>104.5</v>
          </cell>
          <cell r="P336">
            <v>2.1</v>
          </cell>
          <cell r="Q336">
            <v>15.2</v>
          </cell>
          <cell r="R336">
            <v>-8.5</v>
          </cell>
          <cell r="S336">
            <v>0.05</v>
          </cell>
          <cell r="T336">
            <v>-1.07</v>
          </cell>
          <cell r="U336">
            <v>0.05</v>
          </cell>
          <cell r="V336">
            <v>0.05</v>
          </cell>
          <cell r="W336">
            <v>173.8</v>
          </cell>
          <cell r="X336">
            <v>7.3</v>
          </cell>
          <cell r="Y336">
            <v>100.2</v>
          </cell>
          <cell r="Z336">
            <v>2</v>
          </cell>
          <cell r="AA336">
            <v>119.1</v>
          </cell>
          <cell r="AB336">
            <v>99.5</v>
          </cell>
          <cell r="AC336">
            <v>421.2</v>
          </cell>
          <cell r="AD336">
            <v>15.8</v>
          </cell>
        </row>
        <row r="337">
          <cell r="B337" t="str">
            <v>宿泊業，飲食サービス業</v>
          </cell>
          <cell r="C337">
            <v>94.8</v>
          </cell>
          <cell r="D337">
            <v>-20.100000000000001</v>
          </cell>
          <cell r="E337">
            <v>86.1</v>
          </cell>
          <cell r="F337">
            <v>-24.1</v>
          </cell>
          <cell r="G337">
            <v>85.6</v>
          </cell>
          <cell r="H337">
            <v>-25.4</v>
          </cell>
          <cell r="I337">
            <v>86.5</v>
          </cell>
          <cell r="J337">
            <v>-24.1</v>
          </cell>
          <cell r="K337">
            <v>86.5</v>
          </cell>
          <cell r="L337">
            <v>-24.5</v>
          </cell>
          <cell r="M337">
            <v>88.2</v>
          </cell>
          <cell r="N337">
            <v>-14.3</v>
          </cell>
          <cell r="O337">
            <v>121.8</v>
          </cell>
          <cell r="P337">
            <v>22</v>
          </cell>
          <cell r="Q337">
            <v>86.2</v>
          </cell>
          <cell r="R337">
            <v>7</v>
          </cell>
          <cell r="S337">
            <v>5.68</v>
          </cell>
          <cell r="T337">
            <v>1.1599999999999999</v>
          </cell>
          <cell r="U337">
            <v>4.0199999999999996</v>
          </cell>
          <cell r="V337">
            <v>0.69</v>
          </cell>
          <cell r="W337">
            <v>88.1</v>
          </cell>
          <cell r="X337">
            <v>-22.6</v>
          </cell>
          <cell r="Y337">
            <v>80</v>
          </cell>
          <cell r="Z337">
            <v>-26.5</v>
          </cell>
          <cell r="AA337">
            <v>97.5</v>
          </cell>
          <cell r="AB337">
            <v>12.8</v>
          </cell>
          <cell r="AC337">
            <v>288.39999999999998</v>
          </cell>
          <cell r="AD337">
            <v>30.5</v>
          </cell>
        </row>
        <row r="338">
          <cell r="B338" t="str">
            <v>生活関連サービス業，娯楽業</v>
          </cell>
          <cell r="C338">
            <v>158.4</v>
          </cell>
          <cell r="D338">
            <v>32</v>
          </cell>
          <cell r="E338">
            <v>96.5</v>
          </cell>
          <cell r="F338">
            <v>9</v>
          </cell>
          <cell r="G338">
            <v>97.6</v>
          </cell>
          <cell r="H338">
            <v>6.6</v>
          </cell>
          <cell r="I338">
            <v>93.5</v>
          </cell>
          <cell r="J338">
            <v>-2.1</v>
          </cell>
          <cell r="K338">
            <v>95.4</v>
          </cell>
          <cell r="L338">
            <v>-1.3</v>
          </cell>
          <cell r="M338">
            <v>68.8</v>
          </cell>
          <cell r="N338">
            <v>-14.2</v>
          </cell>
          <cell r="O338">
            <v>91.8</v>
          </cell>
          <cell r="P338">
            <v>-2.9</v>
          </cell>
          <cell r="Q338">
            <v>40.1</v>
          </cell>
          <cell r="R338">
            <v>-6.7</v>
          </cell>
          <cell r="S338">
            <v>0.73</v>
          </cell>
          <cell r="T338">
            <v>-0.18</v>
          </cell>
          <cell r="U338">
            <v>1.25</v>
          </cell>
          <cell r="V338">
            <v>-1.34</v>
          </cell>
          <cell r="W338">
            <v>147.19999999999999</v>
          </cell>
          <cell r="X338">
            <v>27.8</v>
          </cell>
          <cell r="Y338">
            <v>89.7</v>
          </cell>
          <cell r="Z338">
            <v>5.7</v>
          </cell>
          <cell r="AA338">
            <v>82.1</v>
          </cell>
          <cell r="AB338">
            <v>70.7</v>
          </cell>
          <cell r="AC338">
            <v>841.3</v>
          </cell>
          <cell r="AD338">
            <v>84.2</v>
          </cell>
        </row>
        <row r="339">
          <cell r="B339" t="str">
            <v>教育，学習支援業</v>
          </cell>
          <cell r="C339">
            <v>253.8</v>
          </cell>
          <cell r="D339">
            <v>0.3</v>
          </cell>
          <cell r="E339">
            <v>118.5</v>
          </cell>
          <cell r="F339">
            <v>11.7</v>
          </cell>
          <cell r="G339">
            <v>120.1</v>
          </cell>
          <cell r="H339">
            <v>13.1</v>
          </cell>
          <cell r="I339">
            <v>103.8</v>
          </cell>
          <cell r="J339">
            <v>-5.2</v>
          </cell>
          <cell r="K339">
            <v>95.3</v>
          </cell>
          <cell r="L339">
            <v>-4.8</v>
          </cell>
          <cell r="M339">
            <v>258</v>
          </cell>
          <cell r="N339">
            <v>-7.8</v>
          </cell>
          <cell r="O339">
            <v>112.6</v>
          </cell>
          <cell r="P339">
            <v>2.8</v>
          </cell>
          <cell r="Q339">
            <v>20.2</v>
          </cell>
          <cell r="R339">
            <v>5.0999999999999996</v>
          </cell>
          <cell r="S339">
            <v>1.81</v>
          </cell>
          <cell r="T339">
            <v>1.72</v>
          </cell>
          <cell r="U339">
            <v>1.38</v>
          </cell>
          <cell r="V339">
            <v>0.53</v>
          </cell>
          <cell r="W339">
            <v>235.9</v>
          </cell>
          <cell r="X339">
            <v>-2.8</v>
          </cell>
          <cell r="Y339">
            <v>110.1</v>
          </cell>
          <cell r="Z339">
            <v>8.1999999999999993</v>
          </cell>
          <cell r="AA339">
            <v>36.799999999999997</v>
          </cell>
          <cell r="AB339">
            <v>-62.2</v>
          </cell>
          <cell r="AC339">
            <v>717.7</v>
          </cell>
          <cell r="AD339">
            <v>-5.7</v>
          </cell>
        </row>
        <row r="340">
          <cell r="B340" t="str">
            <v>医療，福祉</v>
          </cell>
          <cell r="C340">
            <v>169.8</v>
          </cell>
          <cell r="D340">
            <v>2.6</v>
          </cell>
          <cell r="E340">
            <v>102.9</v>
          </cell>
          <cell r="F340">
            <v>2.7</v>
          </cell>
          <cell r="G340">
            <v>102.5</v>
          </cell>
          <cell r="H340">
            <v>3.9</v>
          </cell>
          <cell r="I340">
            <v>102</v>
          </cell>
          <cell r="J340">
            <v>2.7</v>
          </cell>
          <cell r="K340">
            <v>101.8</v>
          </cell>
          <cell r="L340">
            <v>2.5</v>
          </cell>
          <cell r="M340">
            <v>107.3</v>
          </cell>
          <cell r="N340">
            <v>9.9</v>
          </cell>
          <cell r="O340">
            <v>101.7</v>
          </cell>
          <cell r="P340">
            <v>-0.6</v>
          </cell>
          <cell r="Q340">
            <v>23.4</v>
          </cell>
          <cell r="R340">
            <v>-2.6</v>
          </cell>
          <cell r="S340">
            <v>1.63</v>
          </cell>
          <cell r="T340">
            <v>-0.12</v>
          </cell>
          <cell r="U340">
            <v>1.04</v>
          </cell>
          <cell r="V340">
            <v>0.2</v>
          </cell>
          <cell r="W340">
            <v>157.80000000000001</v>
          </cell>
          <cell r="X340">
            <v>-0.6</v>
          </cell>
          <cell r="Y340">
            <v>95.6</v>
          </cell>
          <cell r="Z340">
            <v>-0.6</v>
          </cell>
          <cell r="AA340">
            <v>115.1</v>
          </cell>
          <cell r="AB340">
            <v>-20.399999999999999</v>
          </cell>
          <cell r="AC340">
            <v>511.1</v>
          </cell>
          <cell r="AD340">
            <v>2.5</v>
          </cell>
        </row>
        <row r="341">
          <cell r="B341" t="str">
            <v>複合サービス事業</v>
          </cell>
          <cell r="C341">
            <v>212.8</v>
          </cell>
          <cell r="D341">
            <v>1.9</v>
          </cell>
          <cell r="E341">
            <v>96.7</v>
          </cell>
          <cell r="F341">
            <v>1.3</v>
          </cell>
          <cell r="G341">
            <v>99</v>
          </cell>
          <cell r="H341">
            <v>1.6</v>
          </cell>
          <cell r="I341">
            <v>100.3</v>
          </cell>
          <cell r="J341">
            <v>-1.3</v>
          </cell>
          <cell r="K341">
            <v>102.4</v>
          </cell>
          <cell r="L341">
            <v>-0.3</v>
          </cell>
          <cell r="M341">
            <v>61.9</v>
          </cell>
          <cell r="N341">
            <v>-24.6</v>
          </cell>
          <cell r="O341">
            <v>101.9</v>
          </cell>
          <cell r="P341">
            <v>3.7</v>
          </cell>
          <cell r="Q341">
            <v>7.4</v>
          </cell>
          <cell r="R341">
            <v>-5.3</v>
          </cell>
          <cell r="S341">
            <v>0.09</v>
          </cell>
          <cell r="T341">
            <v>-0.38</v>
          </cell>
          <cell r="U341">
            <v>0.37</v>
          </cell>
          <cell r="V341">
            <v>-0.03</v>
          </cell>
          <cell r="W341">
            <v>197.8</v>
          </cell>
          <cell r="X341">
            <v>-1.3</v>
          </cell>
          <cell r="Y341">
            <v>89.9</v>
          </cell>
          <cell r="Z341">
            <v>-2</v>
          </cell>
          <cell r="AA341">
            <v>58</v>
          </cell>
          <cell r="AB341">
            <v>-8.6999999999999993</v>
          </cell>
          <cell r="AC341">
            <v>756</v>
          </cell>
          <cell r="AD341">
            <v>2.2000000000000002</v>
          </cell>
        </row>
        <row r="342">
          <cell r="B342" t="str">
            <v>サービス業（他に分類されないもの）</v>
          </cell>
          <cell r="C342">
            <v>132.5</v>
          </cell>
          <cell r="D342">
            <v>3.4</v>
          </cell>
          <cell r="E342">
            <v>96.5</v>
          </cell>
          <cell r="F342">
            <v>4.4000000000000004</v>
          </cell>
          <cell r="G342">
            <v>99.3</v>
          </cell>
          <cell r="H342">
            <v>6.5</v>
          </cell>
          <cell r="I342">
            <v>96.5</v>
          </cell>
          <cell r="J342">
            <v>-1.9</v>
          </cell>
          <cell r="K342">
            <v>97.6</v>
          </cell>
          <cell r="L342">
            <v>-1.4</v>
          </cell>
          <cell r="M342">
            <v>80.900000000000006</v>
          </cell>
          <cell r="N342">
            <v>-11.6</v>
          </cell>
          <cell r="O342">
            <v>94.9</v>
          </cell>
          <cell r="P342">
            <v>-4.9000000000000004</v>
          </cell>
          <cell r="Q342">
            <v>27</v>
          </cell>
          <cell r="R342">
            <v>2.9</v>
          </cell>
          <cell r="S342">
            <v>2.29</v>
          </cell>
          <cell r="T342">
            <v>-0.1</v>
          </cell>
          <cell r="U342">
            <v>2.19</v>
          </cell>
          <cell r="V342">
            <v>-0.72</v>
          </cell>
          <cell r="W342">
            <v>123.1</v>
          </cell>
          <cell r="X342">
            <v>0.1</v>
          </cell>
          <cell r="Y342">
            <v>89.7</v>
          </cell>
          <cell r="Z342">
            <v>1.1000000000000001</v>
          </cell>
          <cell r="AA342">
            <v>65.7</v>
          </cell>
          <cell r="AB342">
            <v>-20.399999999999999</v>
          </cell>
          <cell r="AC342">
            <v>392.5</v>
          </cell>
          <cell r="AD342">
            <v>1.4</v>
          </cell>
        </row>
        <row r="343">
          <cell r="B343" t="str">
            <v>食料品・たばこ</v>
          </cell>
          <cell r="C343">
            <v>159.1</v>
          </cell>
          <cell r="D343">
            <v>-18</v>
          </cell>
          <cell r="E343">
            <v>101.1</v>
          </cell>
          <cell r="F343">
            <v>-13.4</v>
          </cell>
          <cell r="G343">
            <v>99.3</v>
          </cell>
          <cell r="H343">
            <v>-14.5</v>
          </cell>
          <cell r="I343">
            <v>101.2</v>
          </cell>
          <cell r="J343">
            <v>-0.8</v>
          </cell>
          <cell r="K343">
            <v>101.1</v>
          </cell>
          <cell r="L343">
            <v>0.4</v>
          </cell>
          <cell r="M343">
            <v>103.8</v>
          </cell>
          <cell r="N343">
            <v>-12.7</v>
          </cell>
          <cell r="O343">
            <v>100.6</v>
          </cell>
          <cell r="P343">
            <v>2.7</v>
          </cell>
          <cell r="Q343">
            <v>29.9</v>
          </cell>
          <cell r="R343">
            <v>2.6</v>
          </cell>
          <cell r="S343">
            <v>0.62</v>
          </cell>
          <cell r="T343">
            <v>-0.81</v>
          </cell>
          <cell r="U343">
            <v>1.27</v>
          </cell>
          <cell r="V343">
            <v>-0.66</v>
          </cell>
          <cell r="W343">
            <v>147.9</v>
          </cell>
          <cell r="X343">
            <v>-20.6</v>
          </cell>
          <cell r="Y343">
            <v>94</v>
          </cell>
          <cell r="Z343">
            <v>-16.100000000000001</v>
          </cell>
          <cell r="AA343">
            <v>125.6</v>
          </cell>
          <cell r="AB343">
            <v>1.3</v>
          </cell>
          <cell r="AC343">
            <v>352.4</v>
          </cell>
          <cell r="AD343">
            <v>-22.8</v>
          </cell>
        </row>
        <row r="344">
          <cell r="B344" t="str">
            <v>繊維工業</v>
          </cell>
          <cell r="C344">
            <v>270.2</v>
          </cell>
          <cell r="D344">
            <v>2.9</v>
          </cell>
          <cell r="E344">
            <v>146.1</v>
          </cell>
          <cell r="F344">
            <v>3.8</v>
          </cell>
          <cell r="G344">
            <v>134.80000000000001</v>
          </cell>
          <cell r="H344">
            <v>2.4</v>
          </cell>
          <cell r="I344">
            <v>99.6</v>
          </cell>
          <cell r="J344">
            <v>-3.2</v>
          </cell>
          <cell r="K344">
            <v>96.4</v>
          </cell>
          <cell r="L344">
            <v>-3.1</v>
          </cell>
          <cell r="M344">
            <v>168.1</v>
          </cell>
          <cell r="N344">
            <v>-4.7</v>
          </cell>
          <cell r="O344">
            <v>93.7</v>
          </cell>
          <cell r="P344">
            <v>19.5</v>
          </cell>
          <cell r="Q344">
            <v>15</v>
          </cell>
          <cell r="R344">
            <v>12.1</v>
          </cell>
          <cell r="S344">
            <v>1.24</v>
          </cell>
          <cell r="T344">
            <v>-0.82</v>
          </cell>
          <cell r="U344">
            <v>0.38</v>
          </cell>
          <cell r="V344">
            <v>-0.86</v>
          </cell>
          <cell r="W344">
            <v>251.1</v>
          </cell>
          <cell r="X344">
            <v>-0.3</v>
          </cell>
          <cell r="Y344">
            <v>135.80000000000001</v>
          </cell>
          <cell r="Z344">
            <v>0.6</v>
          </cell>
          <cell r="AA344">
            <v>389.3</v>
          </cell>
          <cell r="AB344">
            <v>16</v>
          </cell>
          <cell r="AC344">
            <v>963.5</v>
          </cell>
          <cell r="AD344">
            <v>2.1</v>
          </cell>
        </row>
        <row r="345">
          <cell r="B345" t="str">
            <v>木材・木製品</v>
          </cell>
          <cell r="C345">
            <v>184.2</v>
          </cell>
          <cell r="D345">
            <v>-1.7</v>
          </cell>
          <cell r="E345">
            <v>111</v>
          </cell>
          <cell r="F345">
            <v>0</v>
          </cell>
          <cell r="G345">
            <v>116.1</v>
          </cell>
          <cell r="H345">
            <v>0.7</v>
          </cell>
          <cell r="I345">
            <v>93.8</v>
          </cell>
          <cell r="J345">
            <v>-10.1</v>
          </cell>
          <cell r="K345">
            <v>96.8</v>
          </cell>
          <cell r="L345">
            <v>-9.5</v>
          </cell>
          <cell r="M345">
            <v>62.1</v>
          </cell>
          <cell r="N345">
            <v>-18</v>
          </cell>
          <cell r="O345">
            <v>99.7</v>
          </cell>
          <cell r="P345">
            <v>6.9</v>
          </cell>
          <cell r="Q345">
            <v>24.7</v>
          </cell>
          <cell r="R345">
            <v>15.7</v>
          </cell>
          <cell r="S345">
            <v>0.66</v>
          </cell>
          <cell r="T345">
            <v>-0.02</v>
          </cell>
          <cell r="U345">
            <v>2.5299999999999998</v>
          </cell>
          <cell r="V345">
            <v>1.93</v>
          </cell>
          <cell r="W345">
            <v>171.2</v>
          </cell>
          <cell r="X345">
            <v>-4.8</v>
          </cell>
          <cell r="Y345">
            <v>103.2</v>
          </cell>
          <cell r="Z345">
            <v>-3.1</v>
          </cell>
          <cell r="AA345">
            <v>62.3</v>
          </cell>
          <cell r="AB345">
            <v>-10.3</v>
          </cell>
          <cell r="AC345">
            <v>470.4</v>
          </cell>
          <cell r="AD345">
            <v>-3.4</v>
          </cell>
        </row>
        <row r="346">
          <cell r="B346" t="str">
            <v>家具・装備品</v>
          </cell>
          <cell r="C346" t="str">
            <v>-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-</v>
          </cell>
          <cell r="H346" t="str">
            <v>-</v>
          </cell>
          <cell r="I346" t="str">
            <v>-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-</v>
          </cell>
          <cell r="S346" t="str">
            <v>-</v>
          </cell>
          <cell r="T346" t="str">
            <v>-</v>
          </cell>
          <cell r="U346" t="str">
            <v>-</v>
          </cell>
          <cell r="V346" t="str">
            <v>-</v>
          </cell>
          <cell r="W346" t="str">
            <v>-</v>
          </cell>
          <cell r="X346" t="str">
            <v>-</v>
          </cell>
          <cell r="Y346" t="str">
            <v>-</v>
          </cell>
          <cell r="Z346" t="str">
            <v>-</v>
          </cell>
          <cell r="AA346" t="str">
            <v>-</v>
          </cell>
          <cell r="AB346" t="str">
            <v>-</v>
          </cell>
          <cell r="AC346" t="str">
            <v>-</v>
          </cell>
          <cell r="AD346" t="str">
            <v>-</v>
          </cell>
        </row>
        <row r="347">
          <cell r="B347" t="str">
            <v>パルプ・紙</v>
          </cell>
          <cell r="C347">
            <v>143.69999999999999</v>
          </cell>
          <cell r="D347">
            <v>20.6</v>
          </cell>
          <cell r="E347">
            <v>91.9</v>
          </cell>
          <cell r="F347">
            <v>3.8</v>
          </cell>
          <cell r="G347">
            <v>97</v>
          </cell>
          <cell r="H347">
            <v>10.9</v>
          </cell>
          <cell r="I347">
            <v>125</v>
          </cell>
          <cell r="J347">
            <v>4.5</v>
          </cell>
          <cell r="K347">
            <v>131.6</v>
          </cell>
          <cell r="L347">
            <v>7.1</v>
          </cell>
          <cell r="M347">
            <v>70.2</v>
          </cell>
          <cell r="N347">
            <v>-23.1</v>
          </cell>
          <cell r="O347">
            <v>121.4</v>
          </cell>
          <cell r="P347">
            <v>2.2999999999999998</v>
          </cell>
          <cell r="Q347">
            <v>4.5999999999999996</v>
          </cell>
          <cell r="R347">
            <v>0.7</v>
          </cell>
          <cell r="S347">
            <v>2.4</v>
          </cell>
          <cell r="T347">
            <v>2.4</v>
          </cell>
          <cell r="U347">
            <v>1.08</v>
          </cell>
          <cell r="V347">
            <v>0.48</v>
          </cell>
          <cell r="W347">
            <v>133.6</v>
          </cell>
          <cell r="X347">
            <v>16.8</v>
          </cell>
          <cell r="Y347">
            <v>85.4</v>
          </cell>
          <cell r="Z347">
            <v>0.6</v>
          </cell>
          <cell r="AA347">
            <v>59.2</v>
          </cell>
          <cell r="AB347">
            <v>-37.799999999999997</v>
          </cell>
          <cell r="AC347">
            <v>126.4</v>
          </cell>
          <cell r="AD347">
            <v>41.9</v>
          </cell>
        </row>
        <row r="348">
          <cell r="B348" t="str">
            <v>印刷・同関連業</v>
          </cell>
          <cell r="C348">
            <v>199.6</v>
          </cell>
          <cell r="D348">
            <v>-12.5</v>
          </cell>
          <cell r="E348">
            <v>116.3</v>
          </cell>
          <cell r="F348">
            <v>-10.9</v>
          </cell>
          <cell r="G348">
            <v>111.2</v>
          </cell>
          <cell r="H348">
            <v>-10.3</v>
          </cell>
          <cell r="I348">
            <v>105.4</v>
          </cell>
          <cell r="J348">
            <v>23.1</v>
          </cell>
          <cell r="K348">
            <v>105.1</v>
          </cell>
          <cell r="L348">
            <v>22.4</v>
          </cell>
          <cell r="M348">
            <v>108.3</v>
          </cell>
          <cell r="N348">
            <v>36.700000000000003</v>
          </cell>
          <cell r="O348">
            <v>80.5</v>
          </cell>
          <cell r="P348">
            <v>-18.399999999999999</v>
          </cell>
          <cell r="Q348">
            <v>7.3</v>
          </cell>
          <cell r="R348">
            <v>-5.3</v>
          </cell>
          <cell r="S348">
            <v>0</v>
          </cell>
          <cell r="T348">
            <v>-2.46</v>
          </cell>
          <cell r="U348">
            <v>0.56000000000000005</v>
          </cell>
          <cell r="V348">
            <v>0.33</v>
          </cell>
          <cell r="W348">
            <v>185.5</v>
          </cell>
          <cell r="X348">
            <v>-15.3</v>
          </cell>
          <cell r="Y348">
            <v>108.1</v>
          </cell>
          <cell r="Z348">
            <v>-13.7</v>
          </cell>
          <cell r="AA348">
            <v>220.9</v>
          </cell>
          <cell r="AB348">
            <v>-17</v>
          </cell>
          <cell r="AC348">
            <v>358.5</v>
          </cell>
          <cell r="AD348">
            <v>-14.4</v>
          </cell>
        </row>
        <row r="349">
          <cell r="B349" t="str">
            <v>化学、石油・石炭</v>
          </cell>
          <cell r="C349">
            <v>250.4</v>
          </cell>
          <cell r="D349">
            <v>-3.1</v>
          </cell>
          <cell r="E349">
            <v>118.5</v>
          </cell>
          <cell r="F349">
            <v>3.3</v>
          </cell>
          <cell r="G349">
            <v>120.2</v>
          </cell>
          <cell r="H349">
            <v>9.1</v>
          </cell>
          <cell r="I349">
            <v>102.4</v>
          </cell>
          <cell r="J349">
            <v>-0.1</v>
          </cell>
          <cell r="K349">
            <v>100.8</v>
          </cell>
          <cell r="L349">
            <v>1.8</v>
          </cell>
          <cell r="M349">
            <v>117.7</v>
          </cell>
          <cell r="N349">
            <v>-12.7</v>
          </cell>
          <cell r="O349">
            <v>104.2</v>
          </cell>
          <cell r="P349">
            <v>4.2</v>
          </cell>
          <cell r="Q349">
            <v>0.8</v>
          </cell>
          <cell r="R349">
            <v>-0.4</v>
          </cell>
          <cell r="S349">
            <v>0.44</v>
          </cell>
          <cell r="T349">
            <v>0.44</v>
          </cell>
          <cell r="U349">
            <v>2.2000000000000002</v>
          </cell>
          <cell r="V349">
            <v>1.93</v>
          </cell>
          <cell r="W349">
            <v>232.7</v>
          </cell>
          <cell r="X349">
            <v>-6.2</v>
          </cell>
          <cell r="Y349">
            <v>110.1</v>
          </cell>
          <cell r="Z349">
            <v>0</v>
          </cell>
          <cell r="AA349">
            <v>107.7</v>
          </cell>
          <cell r="AB349">
            <v>-24.4</v>
          </cell>
          <cell r="AC349">
            <v>392.9</v>
          </cell>
          <cell r="AD349">
            <v>-6.4</v>
          </cell>
        </row>
        <row r="350">
          <cell r="B350" t="str">
            <v>プラスチック製品</v>
          </cell>
          <cell r="C350">
            <v>196.3</v>
          </cell>
          <cell r="D350">
            <v>-35.1</v>
          </cell>
          <cell r="E350">
            <v>105</v>
          </cell>
          <cell r="F350">
            <v>-22.5</v>
          </cell>
          <cell r="G350">
            <v>100.5</v>
          </cell>
          <cell r="H350">
            <v>-20.5</v>
          </cell>
          <cell r="I350">
            <v>98.6</v>
          </cell>
          <cell r="J350">
            <v>-11.5</v>
          </cell>
          <cell r="K350">
            <v>98.2</v>
          </cell>
          <cell r="L350">
            <v>-8.8000000000000007</v>
          </cell>
          <cell r="M350">
            <v>105.3</v>
          </cell>
          <cell r="N350">
            <v>-37.1</v>
          </cell>
          <cell r="O350">
            <v>268.2</v>
          </cell>
          <cell r="P350">
            <v>5.0999999999999996</v>
          </cell>
          <cell r="Q350">
            <v>31.4</v>
          </cell>
          <cell r="R350">
            <v>27.5</v>
          </cell>
          <cell r="S350">
            <v>0</v>
          </cell>
          <cell r="T350">
            <v>0</v>
          </cell>
          <cell r="U350">
            <v>0.48</v>
          </cell>
          <cell r="V350">
            <v>0.48</v>
          </cell>
          <cell r="W350">
            <v>182.4</v>
          </cell>
          <cell r="X350">
            <v>-37.200000000000003</v>
          </cell>
          <cell r="Y350">
            <v>97.6</v>
          </cell>
          <cell r="Z350">
            <v>-24.9</v>
          </cell>
          <cell r="AA350">
            <v>163</v>
          </cell>
          <cell r="AB350">
            <v>-35</v>
          </cell>
          <cell r="AC350">
            <v>367.8</v>
          </cell>
          <cell r="AD350">
            <v>-43.8</v>
          </cell>
        </row>
        <row r="351">
          <cell r="B351" t="str">
            <v>ゴム製品</v>
          </cell>
          <cell r="C351">
            <v>244.1</v>
          </cell>
          <cell r="D351">
            <v>-6.3</v>
          </cell>
          <cell r="E351">
            <v>119.1</v>
          </cell>
          <cell r="F351">
            <v>-0.1</v>
          </cell>
          <cell r="G351">
            <v>113.4</v>
          </cell>
          <cell r="H351">
            <v>-0.8</v>
          </cell>
          <cell r="I351">
            <v>101.7</v>
          </cell>
          <cell r="J351">
            <v>2.2999999999999998</v>
          </cell>
          <cell r="K351">
            <v>97.6</v>
          </cell>
          <cell r="L351">
            <v>1.1000000000000001</v>
          </cell>
          <cell r="M351">
            <v>146.30000000000001</v>
          </cell>
          <cell r="N351">
            <v>11.4</v>
          </cell>
          <cell r="O351">
            <v>95.8</v>
          </cell>
          <cell r="P351">
            <v>19.3</v>
          </cell>
          <cell r="Q351">
            <v>1.4</v>
          </cell>
          <cell r="R351">
            <v>-0.4</v>
          </cell>
          <cell r="S351">
            <v>0.1</v>
          </cell>
          <cell r="T351">
            <v>-0.19</v>
          </cell>
          <cell r="U351">
            <v>0.54</v>
          </cell>
          <cell r="V351">
            <v>0.25</v>
          </cell>
          <cell r="W351">
            <v>226.9</v>
          </cell>
          <cell r="X351">
            <v>-9.1999999999999993</v>
          </cell>
          <cell r="Y351">
            <v>110.7</v>
          </cell>
          <cell r="Z351">
            <v>-3.2</v>
          </cell>
          <cell r="AA351">
            <v>151.5</v>
          </cell>
          <cell r="AB351">
            <v>2.2999999999999998</v>
          </cell>
          <cell r="AC351">
            <v>453.5</v>
          </cell>
          <cell r="AD351">
            <v>-9.6999999999999993</v>
          </cell>
        </row>
        <row r="352">
          <cell r="B352" t="str">
            <v>窯業・土石製品</v>
          </cell>
          <cell r="C352">
            <v>214</v>
          </cell>
          <cell r="D352">
            <v>-1.4</v>
          </cell>
          <cell r="E352">
            <v>123.1</v>
          </cell>
          <cell r="F352">
            <v>-1</v>
          </cell>
          <cell r="G352">
            <v>127.5</v>
          </cell>
          <cell r="H352">
            <v>1.3</v>
          </cell>
          <cell r="I352">
            <v>106.5</v>
          </cell>
          <cell r="J352">
            <v>4.9000000000000004</v>
          </cell>
          <cell r="K352">
            <v>102.4</v>
          </cell>
          <cell r="L352">
            <v>0.3</v>
          </cell>
          <cell r="M352">
            <v>201.5</v>
          </cell>
          <cell r="N352">
            <v>128.5</v>
          </cell>
          <cell r="O352">
            <v>96.6</v>
          </cell>
          <cell r="P352">
            <v>-0.3</v>
          </cell>
          <cell r="Q352">
            <v>2.7</v>
          </cell>
          <cell r="R352">
            <v>-0.1</v>
          </cell>
          <cell r="S352">
            <v>0.22</v>
          </cell>
          <cell r="T352">
            <v>0.16</v>
          </cell>
          <cell r="U352">
            <v>0</v>
          </cell>
          <cell r="V352">
            <v>0</v>
          </cell>
          <cell r="W352">
            <v>198.9</v>
          </cell>
          <cell r="X352">
            <v>-4.5</v>
          </cell>
          <cell r="Y352">
            <v>114.4</v>
          </cell>
          <cell r="Z352">
            <v>-4.0999999999999996</v>
          </cell>
          <cell r="AA352">
            <v>36.799999999999997</v>
          </cell>
          <cell r="AB352">
            <v>-59.9</v>
          </cell>
          <cell r="AC352">
            <v>559</v>
          </cell>
          <cell r="AD352">
            <v>-1.9</v>
          </cell>
        </row>
        <row r="353">
          <cell r="B353" t="str">
            <v>鉄鋼業</v>
          </cell>
          <cell r="C353" t="str">
            <v>-</v>
          </cell>
          <cell r="D353" t="str">
            <v>-</v>
          </cell>
          <cell r="E353" t="str">
            <v>-</v>
          </cell>
          <cell r="F353" t="str">
            <v>-</v>
          </cell>
          <cell r="G353" t="str">
            <v>-</v>
          </cell>
          <cell r="H353" t="str">
            <v>-</v>
          </cell>
          <cell r="I353" t="str">
            <v>-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>-</v>
          </cell>
          <cell r="S353" t="str">
            <v>-</v>
          </cell>
          <cell r="T353" t="str">
            <v>-</v>
          </cell>
          <cell r="U353" t="str">
            <v>-</v>
          </cell>
          <cell r="V353" t="str">
            <v>-</v>
          </cell>
          <cell r="W353" t="str">
            <v>-</v>
          </cell>
          <cell r="X353" t="str">
            <v>-</v>
          </cell>
          <cell r="Y353" t="str">
            <v>-</v>
          </cell>
          <cell r="Z353" t="str">
            <v>-</v>
          </cell>
          <cell r="AA353" t="str">
            <v>-</v>
          </cell>
          <cell r="AB353" t="str">
            <v>-</v>
          </cell>
          <cell r="AC353" t="str">
            <v>-</v>
          </cell>
          <cell r="AD353" t="str">
            <v>-</v>
          </cell>
        </row>
        <row r="354">
          <cell r="B354" t="str">
            <v>非鉄金属製造業</v>
          </cell>
          <cell r="C354" t="str">
            <v>-</v>
          </cell>
          <cell r="D354" t="str">
            <v>-</v>
          </cell>
          <cell r="E354" t="str">
            <v>-</v>
          </cell>
          <cell r="F354" t="str">
            <v>-</v>
          </cell>
          <cell r="G354" t="str">
            <v>-</v>
          </cell>
          <cell r="H354" t="str">
            <v>-</v>
          </cell>
          <cell r="I354" t="str">
            <v>-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>-</v>
          </cell>
          <cell r="S354" t="str">
            <v>-</v>
          </cell>
          <cell r="T354" t="str">
            <v>-</v>
          </cell>
          <cell r="U354" t="str">
            <v>-</v>
          </cell>
          <cell r="V354" t="str">
            <v>-</v>
          </cell>
          <cell r="W354" t="str">
            <v>-</v>
          </cell>
          <cell r="X354" t="str">
            <v>-</v>
          </cell>
          <cell r="Y354" t="str">
            <v>-</v>
          </cell>
          <cell r="Z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</row>
        <row r="355">
          <cell r="B355" t="str">
            <v>金属製品製造業</v>
          </cell>
          <cell r="C355">
            <v>162.80000000000001</v>
          </cell>
          <cell r="D355">
            <v>6.5</v>
          </cell>
          <cell r="E355">
            <v>92.6</v>
          </cell>
          <cell r="F355">
            <v>0.2</v>
          </cell>
          <cell r="G355">
            <v>94.1</v>
          </cell>
          <cell r="H355">
            <v>-0.1</v>
          </cell>
          <cell r="I355">
            <v>95.6</v>
          </cell>
          <cell r="J355">
            <v>-4.8</v>
          </cell>
          <cell r="K355">
            <v>96.1</v>
          </cell>
          <cell r="L355">
            <v>-5.9</v>
          </cell>
          <cell r="M355">
            <v>88.3</v>
          </cell>
          <cell r="N355">
            <v>15.1</v>
          </cell>
          <cell r="O355">
            <v>274.3</v>
          </cell>
          <cell r="P355">
            <v>-0.6</v>
          </cell>
          <cell r="Q355">
            <v>22.7</v>
          </cell>
          <cell r="R355">
            <v>1</v>
          </cell>
          <cell r="S355">
            <v>0.7</v>
          </cell>
          <cell r="T355">
            <v>-0.18</v>
          </cell>
          <cell r="U355">
            <v>0.6</v>
          </cell>
          <cell r="V355">
            <v>-1.35</v>
          </cell>
          <cell r="W355">
            <v>151.30000000000001</v>
          </cell>
          <cell r="X355">
            <v>3.2</v>
          </cell>
          <cell r="Y355">
            <v>86.1</v>
          </cell>
          <cell r="Z355">
            <v>-2.9</v>
          </cell>
          <cell r="AA355">
            <v>64.599999999999994</v>
          </cell>
          <cell r="AB355">
            <v>14.6</v>
          </cell>
          <cell r="AC355">
            <v>196</v>
          </cell>
          <cell r="AD355">
            <v>14</v>
          </cell>
        </row>
        <row r="356">
          <cell r="B356" t="str">
            <v>はん用機械器具</v>
          </cell>
          <cell r="C356" t="str">
            <v>-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-</v>
          </cell>
          <cell r="H356" t="str">
            <v>-</v>
          </cell>
          <cell r="I356" t="str">
            <v>-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>-</v>
          </cell>
          <cell r="S356" t="str">
            <v>-</v>
          </cell>
          <cell r="T356" t="str">
            <v>-</v>
          </cell>
          <cell r="U356" t="str">
            <v>-</v>
          </cell>
          <cell r="V356" t="str">
            <v>-</v>
          </cell>
          <cell r="W356" t="str">
            <v>-</v>
          </cell>
          <cell r="X356" t="str">
            <v>-</v>
          </cell>
          <cell r="Y356" t="str">
            <v>-</v>
          </cell>
          <cell r="Z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</row>
        <row r="357">
          <cell r="B357" t="str">
            <v>生産用機械器具</v>
          </cell>
          <cell r="C357" t="str">
            <v>-</v>
          </cell>
          <cell r="D357" t="str">
            <v>-</v>
          </cell>
          <cell r="E357" t="str">
            <v>-</v>
          </cell>
          <cell r="F357" t="str">
            <v>-</v>
          </cell>
          <cell r="G357" t="str">
            <v>-</v>
          </cell>
          <cell r="H357" t="str">
            <v>-</v>
          </cell>
          <cell r="I357" t="str">
            <v>-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>-</v>
          </cell>
          <cell r="S357" t="str">
            <v>-</v>
          </cell>
          <cell r="T357" t="str">
            <v>-</v>
          </cell>
          <cell r="U357" t="str">
            <v>-</v>
          </cell>
          <cell r="V357" t="str">
            <v>-</v>
          </cell>
          <cell r="W357" t="str">
            <v>-</v>
          </cell>
          <cell r="X357" t="str">
            <v>-</v>
          </cell>
          <cell r="Y357" t="str">
            <v>-</v>
          </cell>
          <cell r="Z357" t="str">
            <v>-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</row>
        <row r="358">
          <cell r="B358" t="str">
            <v>業務用機械器具</v>
          </cell>
          <cell r="C358">
            <v>263.8</v>
          </cell>
          <cell r="D358">
            <v>114.1</v>
          </cell>
          <cell r="E358">
            <v>125.4</v>
          </cell>
          <cell r="F358">
            <v>27.4</v>
          </cell>
          <cell r="G358">
            <v>124.9</v>
          </cell>
          <cell r="H358">
            <v>27.4</v>
          </cell>
          <cell r="I358">
            <v>108</v>
          </cell>
          <cell r="J358">
            <v>9.5</v>
          </cell>
          <cell r="K358">
            <v>106.6</v>
          </cell>
          <cell r="L358">
            <v>9.9</v>
          </cell>
          <cell r="M358">
            <v>133.30000000000001</v>
          </cell>
          <cell r="N358">
            <v>5.9</v>
          </cell>
          <cell r="O358">
            <v>210.3</v>
          </cell>
          <cell r="P358">
            <v>1</v>
          </cell>
          <cell r="Q358">
            <v>2</v>
          </cell>
          <cell r="R358">
            <v>-5</v>
          </cell>
          <cell r="S358">
            <v>0.61</v>
          </cell>
          <cell r="T358">
            <v>-0.28999999999999998</v>
          </cell>
          <cell r="U358">
            <v>0.61</v>
          </cell>
          <cell r="V358">
            <v>-0.01</v>
          </cell>
          <cell r="W358">
            <v>245.2</v>
          </cell>
          <cell r="X358">
            <v>107.4</v>
          </cell>
          <cell r="Y358">
            <v>116.5</v>
          </cell>
          <cell r="Z358">
            <v>23.4</v>
          </cell>
          <cell r="AA358">
            <v>131.4</v>
          </cell>
          <cell r="AB358">
            <v>27.2</v>
          </cell>
          <cell r="AC358">
            <v>224.6</v>
          </cell>
          <cell r="AD358">
            <v>279.2</v>
          </cell>
        </row>
        <row r="359">
          <cell r="B359" t="str">
            <v>電子・デバイス</v>
          </cell>
          <cell r="C359">
            <v>113.7</v>
          </cell>
          <cell r="D359">
            <v>-14.8</v>
          </cell>
          <cell r="E359">
            <v>84</v>
          </cell>
          <cell r="F359">
            <v>0.6</v>
          </cell>
          <cell r="G359">
            <v>83.7</v>
          </cell>
          <cell r="H359">
            <v>1.7</v>
          </cell>
          <cell r="I359">
            <v>92.5</v>
          </cell>
          <cell r="J359">
            <v>-4.2</v>
          </cell>
          <cell r="K359">
            <v>93.6</v>
          </cell>
          <cell r="L359">
            <v>-3.5</v>
          </cell>
          <cell r="M359">
            <v>82.3</v>
          </cell>
          <cell r="N359">
            <v>-11</v>
          </cell>
          <cell r="O359">
            <v>72.3</v>
          </cell>
          <cell r="P359">
            <v>-4.9000000000000004</v>
          </cell>
          <cell r="Q359">
            <v>6.1</v>
          </cell>
          <cell r="R359">
            <v>2.2000000000000002</v>
          </cell>
          <cell r="S359">
            <v>0.4</v>
          </cell>
          <cell r="T359">
            <v>-0.06</v>
          </cell>
          <cell r="U359">
            <v>0.52</v>
          </cell>
          <cell r="V359">
            <v>-0.09</v>
          </cell>
          <cell r="W359">
            <v>105.7</v>
          </cell>
          <cell r="X359">
            <v>-17.399999999999999</v>
          </cell>
          <cell r="Y359">
            <v>78.099999999999994</v>
          </cell>
          <cell r="Z359">
            <v>-2.5</v>
          </cell>
          <cell r="AA359">
            <v>86</v>
          </cell>
          <cell r="AB359">
            <v>-8.1</v>
          </cell>
          <cell r="AC359">
            <v>213.5</v>
          </cell>
          <cell r="AD359">
            <v>-33.299999999999997</v>
          </cell>
        </row>
        <row r="360">
          <cell r="B360" t="str">
            <v>電気機械器具</v>
          </cell>
          <cell r="C360">
            <v>342</v>
          </cell>
          <cell r="D360">
            <v>20.3</v>
          </cell>
          <cell r="E360">
            <v>161.4</v>
          </cell>
          <cell r="F360">
            <v>5.7</v>
          </cell>
          <cell r="G360">
            <v>158.30000000000001</v>
          </cell>
          <cell r="H360">
            <v>9</v>
          </cell>
          <cell r="I360">
            <v>120.5</v>
          </cell>
          <cell r="J360">
            <v>0.3</v>
          </cell>
          <cell r="K360">
            <v>118.8</v>
          </cell>
          <cell r="L360">
            <v>7.5</v>
          </cell>
          <cell r="M360">
            <v>161.4</v>
          </cell>
          <cell r="N360">
            <v>-54</v>
          </cell>
          <cell r="O360">
            <v>91.9</v>
          </cell>
          <cell r="P360">
            <v>24.7</v>
          </cell>
          <cell r="Q360">
            <v>3.2</v>
          </cell>
          <cell r="R360">
            <v>-0.3</v>
          </cell>
          <cell r="S360">
            <v>1.18</v>
          </cell>
          <cell r="T360">
            <v>0.89</v>
          </cell>
          <cell r="U360">
            <v>0.79</v>
          </cell>
          <cell r="V360">
            <v>-0.47</v>
          </cell>
          <cell r="W360">
            <v>317.8</v>
          </cell>
          <cell r="X360">
            <v>16.5</v>
          </cell>
          <cell r="Y360">
            <v>150</v>
          </cell>
          <cell r="Z360">
            <v>2.4</v>
          </cell>
          <cell r="AA360">
            <v>274.39999999999998</v>
          </cell>
          <cell r="AB360">
            <v>-35.799999999999997</v>
          </cell>
          <cell r="AC360">
            <v>694.8</v>
          </cell>
          <cell r="AD360">
            <v>34.1</v>
          </cell>
        </row>
        <row r="361">
          <cell r="B361" t="str">
            <v>情報通信機械器具</v>
          </cell>
          <cell r="C361" t="str">
            <v>-</v>
          </cell>
          <cell r="D361" t="str">
            <v>-</v>
          </cell>
          <cell r="E361" t="str">
            <v>-</v>
          </cell>
          <cell r="F361" t="str">
            <v>-</v>
          </cell>
          <cell r="G361" t="str">
            <v>-</v>
          </cell>
          <cell r="H361" t="str">
            <v>-</v>
          </cell>
          <cell r="I361" t="str">
            <v>-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>-</v>
          </cell>
          <cell r="S361" t="str">
            <v>-</v>
          </cell>
          <cell r="T361" t="str">
            <v>-</v>
          </cell>
          <cell r="U361" t="str">
            <v>-</v>
          </cell>
          <cell r="V361" t="str">
            <v>-</v>
          </cell>
          <cell r="W361" t="str">
            <v>-</v>
          </cell>
          <cell r="X361" t="str">
            <v>-</v>
          </cell>
          <cell r="Y361" t="str">
            <v>-</v>
          </cell>
          <cell r="Z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</row>
        <row r="362">
          <cell r="B362" t="str">
            <v>輸送用機械器具</v>
          </cell>
          <cell r="C362">
            <v>267.39999999999998</v>
          </cell>
          <cell r="D362">
            <v>8.1</v>
          </cell>
          <cell r="E362">
            <v>124.1</v>
          </cell>
          <cell r="F362">
            <v>2.4</v>
          </cell>
          <cell r="G362">
            <v>114.3</v>
          </cell>
          <cell r="H362">
            <v>-0.2</v>
          </cell>
          <cell r="I362">
            <v>106.4</v>
          </cell>
          <cell r="J362">
            <v>0</v>
          </cell>
          <cell r="K362">
            <v>100.4</v>
          </cell>
          <cell r="L362">
            <v>-2.5</v>
          </cell>
          <cell r="M362">
            <v>182.6</v>
          </cell>
          <cell r="N362">
            <v>22.1</v>
          </cell>
          <cell r="O362">
            <v>76.2</v>
          </cell>
          <cell r="P362">
            <v>6.3</v>
          </cell>
          <cell r="Q362">
            <v>2.8</v>
          </cell>
          <cell r="R362">
            <v>2.1</v>
          </cell>
          <cell r="S362">
            <v>0.44</v>
          </cell>
          <cell r="T362">
            <v>-0.03</v>
          </cell>
          <cell r="U362">
            <v>1.97</v>
          </cell>
          <cell r="V362">
            <v>1.31</v>
          </cell>
          <cell r="W362">
            <v>248.5</v>
          </cell>
          <cell r="X362">
            <v>4.7</v>
          </cell>
          <cell r="Y362">
            <v>115.3</v>
          </cell>
          <cell r="Z362">
            <v>-0.9</v>
          </cell>
          <cell r="AA362">
            <v>275.89999999999998</v>
          </cell>
          <cell r="AB362">
            <v>22.5</v>
          </cell>
          <cell r="AC362">
            <v>254</v>
          </cell>
          <cell r="AD362">
            <v>11.6</v>
          </cell>
        </row>
        <row r="363">
          <cell r="B363" t="str">
            <v>その他の製造業</v>
          </cell>
          <cell r="C363">
            <v>155.1</v>
          </cell>
          <cell r="D363">
            <v>-8.8000000000000007</v>
          </cell>
          <cell r="E363">
            <v>131.6</v>
          </cell>
          <cell r="F363">
            <v>12.3</v>
          </cell>
          <cell r="G363">
            <v>128</v>
          </cell>
          <cell r="H363">
            <v>10.8</v>
          </cell>
          <cell r="I363">
            <v>114.7</v>
          </cell>
          <cell r="J363">
            <v>2.8</v>
          </cell>
          <cell r="K363">
            <v>108.1</v>
          </cell>
          <cell r="L363">
            <v>0.6</v>
          </cell>
          <cell r="M363">
            <v>204.9</v>
          </cell>
          <cell r="N363">
            <v>22.7</v>
          </cell>
          <cell r="O363">
            <v>76.900000000000006</v>
          </cell>
          <cell r="P363">
            <v>-1</v>
          </cell>
          <cell r="Q363">
            <v>5.2</v>
          </cell>
          <cell r="R363">
            <v>-9.1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144.1</v>
          </cell>
          <cell r="X363">
            <v>-11.7</v>
          </cell>
          <cell r="Y363">
            <v>122.3</v>
          </cell>
          <cell r="Z363">
            <v>8.6999999999999993</v>
          </cell>
          <cell r="AA363">
            <v>183.2</v>
          </cell>
          <cell r="AB363">
            <v>30.6</v>
          </cell>
          <cell r="AC363">
            <v>150</v>
          </cell>
          <cell r="AD363">
            <v>-39.700000000000003</v>
          </cell>
        </row>
        <row r="364">
          <cell r="B364" t="str">
            <v>Ｅ一括分１</v>
          </cell>
          <cell r="C364">
            <v>269.3</v>
          </cell>
          <cell r="D364">
            <v>41.1</v>
          </cell>
          <cell r="E364">
            <v>121.9</v>
          </cell>
          <cell r="F364">
            <v>8.3000000000000007</v>
          </cell>
          <cell r="G364">
            <v>105.3</v>
          </cell>
          <cell r="H364">
            <v>-5.8</v>
          </cell>
          <cell r="I364">
            <v>115.9</v>
          </cell>
          <cell r="J364">
            <v>11</v>
          </cell>
          <cell r="K364">
            <v>104</v>
          </cell>
          <cell r="L364">
            <v>-1.2</v>
          </cell>
          <cell r="M364">
            <v>340.5</v>
          </cell>
          <cell r="N364">
            <v>295.5</v>
          </cell>
          <cell r="O364">
            <v>108.5</v>
          </cell>
          <cell r="P364">
            <v>0.7</v>
          </cell>
          <cell r="Q364">
            <v>11.6</v>
          </cell>
          <cell r="R364">
            <v>10.4</v>
          </cell>
          <cell r="S364">
            <v>0.65</v>
          </cell>
          <cell r="T364">
            <v>0.65</v>
          </cell>
          <cell r="U364">
            <v>1.72</v>
          </cell>
          <cell r="V364">
            <v>1.72</v>
          </cell>
          <cell r="W364">
            <v>250.3</v>
          </cell>
          <cell r="X364">
            <v>36.6</v>
          </cell>
          <cell r="Y364">
            <v>113.3</v>
          </cell>
          <cell r="Z364">
            <v>4.8</v>
          </cell>
          <cell r="AA364">
            <v>423.6</v>
          </cell>
          <cell r="AB364">
            <v>231.7</v>
          </cell>
          <cell r="AC364">
            <v>1167.4000000000001</v>
          </cell>
          <cell r="AD364">
            <v>75.900000000000006</v>
          </cell>
        </row>
        <row r="365">
          <cell r="B365" t="str">
            <v>Ｅ一括分２</v>
          </cell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  <cell r="I365" t="str">
            <v>-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>-</v>
          </cell>
          <cell r="S365" t="str">
            <v>-</v>
          </cell>
          <cell r="T365" t="str">
            <v>-</v>
          </cell>
          <cell r="U365" t="str">
            <v>-</v>
          </cell>
          <cell r="V365" t="str">
            <v>-</v>
          </cell>
          <cell r="W365" t="str">
            <v>-</v>
          </cell>
          <cell r="X365" t="str">
            <v>-</v>
          </cell>
          <cell r="Y365" t="str">
            <v>-</v>
          </cell>
          <cell r="Z365" t="str">
            <v>-</v>
          </cell>
          <cell r="AA365" t="str">
            <v>-</v>
          </cell>
          <cell r="AB365" t="str">
            <v>-</v>
          </cell>
          <cell r="AC365" t="str">
            <v>-</v>
          </cell>
          <cell r="AD365" t="str">
            <v>-</v>
          </cell>
        </row>
        <row r="366">
          <cell r="B366" t="str">
            <v>Ｅ一括分３</v>
          </cell>
          <cell r="C366" t="str">
            <v>-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-</v>
          </cell>
          <cell r="S366" t="str">
            <v>-</v>
          </cell>
          <cell r="T366" t="str">
            <v>-</v>
          </cell>
          <cell r="U366" t="str">
            <v>-</v>
          </cell>
          <cell r="V366" t="str">
            <v>-</v>
          </cell>
          <cell r="W366" t="str">
            <v>-</v>
          </cell>
          <cell r="X366" t="str">
            <v>-</v>
          </cell>
          <cell r="Y366" t="str">
            <v>-</v>
          </cell>
          <cell r="Z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</row>
        <row r="367">
          <cell r="B367" t="str">
            <v>卸売業</v>
          </cell>
          <cell r="C367">
            <v>236.3</v>
          </cell>
          <cell r="D367">
            <v>8.8000000000000007</v>
          </cell>
          <cell r="E367">
            <v>116.8</v>
          </cell>
          <cell r="F367">
            <v>-1.5</v>
          </cell>
          <cell r="G367">
            <v>114.1</v>
          </cell>
          <cell r="H367">
            <v>-2</v>
          </cell>
          <cell r="I367">
            <v>105.2</v>
          </cell>
          <cell r="J367">
            <v>-1.4</v>
          </cell>
          <cell r="K367">
            <v>103</v>
          </cell>
          <cell r="L367">
            <v>-2.2999999999999998</v>
          </cell>
          <cell r="M367">
            <v>149.30000000000001</v>
          </cell>
          <cell r="N367">
            <v>12</v>
          </cell>
          <cell r="O367">
            <v>89.2</v>
          </cell>
          <cell r="P367">
            <v>4</v>
          </cell>
          <cell r="Q367">
            <v>9</v>
          </cell>
          <cell r="R367">
            <v>0.2</v>
          </cell>
          <cell r="S367">
            <v>3.57</v>
          </cell>
          <cell r="T367">
            <v>3.57</v>
          </cell>
          <cell r="U367">
            <v>2.65</v>
          </cell>
          <cell r="V367">
            <v>2.5499999999999998</v>
          </cell>
          <cell r="W367">
            <v>219.6</v>
          </cell>
          <cell r="X367">
            <v>5.4</v>
          </cell>
          <cell r="Y367">
            <v>108.6</v>
          </cell>
          <cell r="Z367">
            <v>-4.5999999999999996</v>
          </cell>
          <cell r="AA367">
            <v>202.1</v>
          </cell>
          <cell r="AB367">
            <v>7.7</v>
          </cell>
          <cell r="AC367">
            <v>953.5</v>
          </cell>
          <cell r="AD367">
            <v>18.2</v>
          </cell>
        </row>
        <row r="368">
          <cell r="B368" t="str">
            <v>小売業</v>
          </cell>
          <cell r="C368">
            <v>139.80000000000001</v>
          </cell>
          <cell r="D368">
            <v>4.5999999999999996</v>
          </cell>
          <cell r="E368">
            <v>96.1</v>
          </cell>
          <cell r="F368">
            <v>-3.6</v>
          </cell>
          <cell r="G368">
            <v>95.6</v>
          </cell>
          <cell r="H368">
            <v>-4.5</v>
          </cell>
          <cell r="I368">
            <v>90.3</v>
          </cell>
          <cell r="J368">
            <v>-4.7</v>
          </cell>
          <cell r="K368">
            <v>89.4</v>
          </cell>
          <cell r="L368">
            <v>-5.2</v>
          </cell>
          <cell r="M368">
            <v>107.5</v>
          </cell>
          <cell r="N368">
            <v>2.9</v>
          </cell>
          <cell r="O368">
            <v>112.5</v>
          </cell>
          <cell r="P368">
            <v>7.3</v>
          </cell>
          <cell r="Q368">
            <v>61.6</v>
          </cell>
          <cell r="R368">
            <v>7.3</v>
          </cell>
          <cell r="S368">
            <v>3.56</v>
          </cell>
          <cell r="T368">
            <v>1.1599999999999999</v>
          </cell>
          <cell r="U368">
            <v>4.54</v>
          </cell>
          <cell r="V368">
            <v>1.76</v>
          </cell>
          <cell r="W368">
            <v>129.9</v>
          </cell>
          <cell r="X368">
            <v>1.2</v>
          </cell>
          <cell r="Y368">
            <v>89.3</v>
          </cell>
          <cell r="Z368">
            <v>-6.7</v>
          </cell>
          <cell r="AA368">
            <v>104</v>
          </cell>
          <cell r="AB368">
            <v>12</v>
          </cell>
          <cell r="AC368">
            <v>612.6</v>
          </cell>
          <cell r="AD368">
            <v>22.1</v>
          </cell>
        </row>
        <row r="369">
          <cell r="B369" t="str">
            <v>宿泊業</v>
          </cell>
          <cell r="C369">
            <v>120.2</v>
          </cell>
          <cell r="D369">
            <v>-8.9</v>
          </cell>
          <cell r="E369">
            <v>96.3</v>
          </cell>
          <cell r="F369">
            <v>-13.6</v>
          </cell>
          <cell r="G369">
            <v>96.5</v>
          </cell>
          <cell r="H369">
            <v>-13.5</v>
          </cell>
          <cell r="I369">
            <v>97.3</v>
          </cell>
          <cell r="J369">
            <v>-12.4</v>
          </cell>
          <cell r="K369">
            <v>94.8</v>
          </cell>
          <cell r="L369">
            <v>-12.5</v>
          </cell>
          <cell r="M369">
            <v>167.4</v>
          </cell>
          <cell r="N369">
            <v>-11.1</v>
          </cell>
          <cell r="O369">
            <v>73.900000000000006</v>
          </cell>
          <cell r="P369">
            <v>1.4</v>
          </cell>
          <cell r="Q369">
            <v>61.4</v>
          </cell>
          <cell r="R369">
            <v>10.7</v>
          </cell>
          <cell r="S369">
            <v>5.1100000000000003</v>
          </cell>
          <cell r="T369">
            <v>5.1100000000000003</v>
          </cell>
          <cell r="U369">
            <v>2.2000000000000002</v>
          </cell>
          <cell r="V369">
            <v>0.62</v>
          </cell>
          <cell r="W369">
            <v>111.7</v>
          </cell>
          <cell r="X369">
            <v>-11.8</v>
          </cell>
          <cell r="Y369">
            <v>89.5</v>
          </cell>
          <cell r="Z369">
            <v>-16.399999999999999</v>
          </cell>
          <cell r="AA369">
            <v>90.8</v>
          </cell>
          <cell r="AB369">
            <v>-17.100000000000001</v>
          </cell>
          <cell r="AC369">
            <v>166.1</v>
          </cell>
          <cell r="AD369">
            <v>9.6999999999999993</v>
          </cell>
        </row>
        <row r="370">
          <cell r="B370" t="str">
            <v>Ｍ一括分</v>
          </cell>
          <cell r="C370">
            <v>95.7</v>
          </cell>
          <cell r="D370">
            <v>-20.7</v>
          </cell>
          <cell r="E370">
            <v>90.1</v>
          </cell>
          <cell r="F370">
            <v>-25.1</v>
          </cell>
          <cell r="G370">
            <v>89.5</v>
          </cell>
          <cell r="H370">
            <v>-26.6</v>
          </cell>
          <cell r="I370">
            <v>88.8</v>
          </cell>
          <cell r="J370">
            <v>-25.5</v>
          </cell>
          <cell r="K370">
            <v>89.4</v>
          </cell>
          <cell r="L370">
            <v>-25.9</v>
          </cell>
          <cell r="M370">
            <v>74.2</v>
          </cell>
          <cell r="N370">
            <v>-11.6</v>
          </cell>
          <cell r="O370">
            <v>135.4</v>
          </cell>
          <cell r="P370">
            <v>26.1</v>
          </cell>
          <cell r="Q370">
            <v>90</v>
          </cell>
          <cell r="R370">
            <v>5.3</v>
          </cell>
          <cell r="S370">
            <v>5.77</v>
          </cell>
          <cell r="T370">
            <v>0.35</v>
          </cell>
          <cell r="U370">
            <v>4.3</v>
          </cell>
          <cell r="V370">
            <v>0.62</v>
          </cell>
          <cell r="W370">
            <v>88.9</v>
          </cell>
          <cell r="X370">
            <v>-23.2</v>
          </cell>
          <cell r="Y370">
            <v>83.7</v>
          </cell>
          <cell r="Z370">
            <v>-27.5</v>
          </cell>
          <cell r="AA370">
            <v>106.4</v>
          </cell>
          <cell r="AB370">
            <v>28.6</v>
          </cell>
          <cell r="AC370">
            <v>315.89999999999998</v>
          </cell>
          <cell r="AD370">
            <v>169.9</v>
          </cell>
        </row>
        <row r="371">
          <cell r="B371" t="str">
            <v>医療業</v>
          </cell>
          <cell r="C371">
            <v>150.80000000000001</v>
          </cell>
          <cell r="D371">
            <v>9.8000000000000007</v>
          </cell>
          <cell r="E371">
            <v>95.9</v>
          </cell>
          <cell r="F371">
            <v>7.2</v>
          </cell>
          <cell r="G371">
            <v>94.4</v>
          </cell>
          <cell r="H371">
            <v>9.6</v>
          </cell>
          <cell r="I371">
            <v>97.2</v>
          </cell>
          <cell r="J371">
            <v>3</v>
          </cell>
          <cell r="K371">
            <v>96.8</v>
          </cell>
          <cell r="L371">
            <v>3.1</v>
          </cell>
          <cell r="M371">
            <v>108.5</v>
          </cell>
          <cell r="N371">
            <v>-1.9</v>
          </cell>
          <cell r="O371">
            <v>100.8</v>
          </cell>
          <cell r="P371">
            <v>0.7</v>
          </cell>
          <cell r="Q371">
            <v>22.6</v>
          </cell>
          <cell r="R371">
            <v>-4.7</v>
          </cell>
          <cell r="S371">
            <v>1.01</v>
          </cell>
          <cell r="T371">
            <v>0.27</v>
          </cell>
          <cell r="U371">
            <v>0.98</v>
          </cell>
          <cell r="V371">
            <v>0.12</v>
          </cell>
          <cell r="W371">
            <v>140.1</v>
          </cell>
          <cell r="X371">
            <v>6.3</v>
          </cell>
          <cell r="Y371">
            <v>89.1</v>
          </cell>
          <cell r="Z371">
            <v>3.7</v>
          </cell>
          <cell r="AA371">
            <v>143.80000000000001</v>
          </cell>
          <cell r="AB371">
            <v>-26.1</v>
          </cell>
          <cell r="AC371">
            <v>427</v>
          </cell>
          <cell r="AD371">
            <v>13</v>
          </cell>
        </row>
        <row r="372">
          <cell r="B372" t="str">
            <v>Ｐ一括分</v>
          </cell>
          <cell r="C372">
            <v>200</v>
          </cell>
          <cell r="D372">
            <v>-3.7</v>
          </cell>
          <cell r="E372">
            <v>115</v>
          </cell>
          <cell r="F372">
            <v>-1.9</v>
          </cell>
          <cell r="G372">
            <v>116.1</v>
          </cell>
          <cell r="H372">
            <v>-1.8</v>
          </cell>
          <cell r="I372">
            <v>107.5</v>
          </cell>
          <cell r="J372">
            <v>2.4</v>
          </cell>
          <cell r="K372">
            <v>107.6</v>
          </cell>
          <cell r="L372">
            <v>2</v>
          </cell>
          <cell r="M372">
            <v>102.8</v>
          </cell>
          <cell r="N372">
            <v>19.399999999999999</v>
          </cell>
          <cell r="O372">
            <v>102.4</v>
          </cell>
          <cell r="P372">
            <v>-1.7</v>
          </cell>
          <cell r="Q372">
            <v>24.1</v>
          </cell>
          <cell r="R372">
            <v>-0.8</v>
          </cell>
          <cell r="S372">
            <v>2.1800000000000002</v>
          </cell>
          <cell r="T372">
            <v>-0.44</v>
          </cell>
          <cell r="U372">
            <v>1.1000000000000001</v>
          </cell>
          <cell r="V372">
            <v>0.28000000000000003</v>
          </cell>
          <cell r="W372">
            <v>185.9</v>
          </cell>
          <cell r="X372">
            <v>-6.7</v>
          </cell>
          <cell r="Y372">
            <v>106.9</v>
          </cell>
          <cell r="Z372">
            <v>-5</v>
          </cell>
          <cell r="AA372">
            <v>83.5</v>
          </cell>
          <cell r="AB372">
            <v>-7</v>
          </cell>
          <cell r="AC372">
            <v>644.6</v>
          </cell>
          <cell r="AD372">
            <v>-5.4</v>
          </cell>
        </row>
        <row r="373">
          <cell r="B373" t="str">
            <v>職業紹介・派遣業</v>
          </cell>
          <cell r="C373">
            <v>117.4</v>
          </cell>
          <cell r="D373">
            <v>6.8</v>
          </cell>
          <cell r="E373">
            <v>111.2</v>
          </cell>
          <cell r="F373">
            <v>7.4</v>
          </cell>
          <cell r="G373">
            <v>110</v>
          </cell>
          <cell r="H373">
            <v>7</v>
          </cell>
          <cell r="I373">
            <v>109.8</v>
          </cell>
          <cell r="J373">
            <v>11.4</v>
          </cell>
          <cell r="K373">
            <v>109.5</v>
          </cell>
          <cell r="L373">
            <v>10.6</v>
          </cell>
          <cell r="M373">
            <v>113.7</v>
          </cell>
          <cell r="N373">
            <v>23.9</v>
          </cell>
          <cell r="O373">
            <v>109.8</v>
          </cell>
          <cell r="P373">
            <v>-17.399999999999999</v>
          </cell>
          <cell r="Q373">
            <v>20.9</v>
          </cell>
          <cell r="R373">
            <v>-6.3</v>
          </cell>
          <cell r="S373">
            <v>5.92</v>
          </cell>
          <cell r="T373">
            <v>-1.17</v>
          </cell>
          <cell r="U373">
            <v>8.07</v>
          </cell>
          <cell r="V373">
            <v>1.61</v>
          </cell>
          <cell r="W373">
            <v>109.1</v>
          </cell>
          <cell r="X373">
            <v>3.4</v>
          </cell>
          <cell r="Y373">
            <v>103.3</v>
          </cell>
          <cell r="Z373">
            <v>4</v>
          </cell>
          <cell r="AA373">
            <v>126</v>
          </cell>
          <cell r="AB373">
            <v>12.9</v>
          </cell>
          <cell r="AC373">
            <v>368</v>
          </cell>
          <cell r="AD373">
            <v>-1.1000000000000001</v>
          </cell>
        </row>
        <row r="374">
          <cell r="B374" t="str">
            <v>その他の事業サービス</v>
          </cell>
          <cell r="C374" t="str">
            <v>-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-</v>
          </cell>
          <cell r="H374" t="str">
            <v>-</v>
          </cell>
          <cell r="I374" t="str">
            <v>-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-</v>
          </cell>
          <cell r="P374" t="str">
            <v>-</v>
          </cell>
          <cell r="Q374" t="str">
            <v>-</v>
          </cell>
          <cell r="R374" t="str">
            <v>-</v>
          </cell>
          <cell r="S374" t="str">
            <v>-</v>
          </cell>
          <cell r="T374" t="str">
            <v>-</v>
          </cell>
          <cell r="U374" t="str">
            <v>-</v>
          </cell>
          <cell r="V374" t="str">
            <v>-</v>
          </cell>
          <cell r="W374" t="str">
            <v>-</v>
          </cell>
          <cell r="X374" t="str">
            <v>-</v>
          </cell>
          <cell r="Y374" t="str">
            <v>-</v>
          </cell>
          <cell r="Z374" t="str">
            <v>-</v>
          </cell>
          <cell r="AA374" t="str">
            <v>-</v>
          </cell>
          <cell r="AB374" t="str">
            <v>-</v>
          </cell>
          <cell r="AC374" t="str">
            <v>-</v>
          </cell>
          <cell r="AD374" t="str">
            <v>-</v>
          </cell>
        </row>
        <row r="375">
          <cell r="B375" t="str">
            <v>Ｒ一括分</v>
          </cell>
          <cell r="C375">
            <v>135.30000000000001</v>
          </cell>
          <cell r="D375">
            <v>2.2000000000000002</v>
          </cell>
          <cell r="E375">
            <v>94.8</v>
          </cell>
          <cell r="F375">
            <v>3.9</v>
          </cell>
          <cell r="G375">
            <v>98.1</v>
          </cell>
          <cell r="H375">
            <v>6.3</v>
          </cell>
          <cell r="I375">
            <v>94.6</v>
          </cell>
          <cell r="J375">
            <v>-4.0999999999999996</v>
          </cell>
          <cell r="K375">
            <v>95.8</v>
          </cell>
          <cell r="L375">
            <v>-3.3</v>
          </cell>
          <cell r="M375">
            <v>77.3</v>
          </cell>
          <cell r="N375">
            <v>-15.8</v>
          </cell>
          <cell r="O375">
            <v>92.7</v>
          </cell>
          <cell r="P375">
            <v>-2.4</v>
          </cell>
          <cell r="Q375">
            <v>28.1</v>
          </cell>
          <cell r="R375">
            <v>4.7</v>
          </cell>
          <cell r="S375">
            <v>1.66</v>
          </cell>
          <cell r="T375">
            <v>0.2</v>
          </cell>
          <cell r="U375">
            <v>1.1599999999999999</v>
          </cell>
          <cell r="V375">
            <v>-1.04</v>
          </cell>
          <cell r="W375">
            <v>125.7</v>
          </cell>
          <cell r="X375">
            <v>-1.1000000000000001</v>
          </cell>
          <cell r="Y375">
            <v>88.1</v>
          </cell>
          <cell r="Z375">
            <v>0.7</v>
          </cell>
          <cell r="AA375">
            <v>57.7</v>
          </cell>
          <cell r="AB375">
            <v>-26.7</v>
          </cell>
          <cell r="AC375">
            <v>401.3</v>
          </cell>
          <cell r="AD375">
            <v>-0.5</v>
          </cell>
        </row>
        <row r="376">
          <cell r="B376" t="str">
            <v>特掲産業１</v>
          </cell>
          <cell r="C376">
            <v>145.6</v>
          </cell>
          <cell r="D376">
            <v>-1.9</v>
          </cell>
          <cell r="E376">
            <v>105.5</v>
          </cell>
          <cell r="F376">
            <v>6.4</v>
          </cell>
          <cell r="G376">
            <v>110.3</v>
          </cell>
          <cell r="H376">
            <v>10.3</v>
          </cell>
          <cell r="I376">
            <v>120</v>
          </cell>
          <cell r="J376">
            <v>2.4</v>
          </cell>
          <cell r="K376">
            <v>120.4</v>
          </cell>
          <cell r="L376">
            <v>5.0999999999999996</v>
          </cell>
          <cell r="M376">
            <v>104.3</v>
          </cell>
          <cell r="N376">
            <v>-55.6</v>
          </cell>
          <cell r="O376">
            <v>82.5</v>
          </cell>
          <cell r="P376">
            <v>-16.7</v>
          </cell>
          <cell r="Q376">
            <v>30.8</v>
          </cell>
          <cell r="R376">
            <v>-16.7</v>
          </cell>
          <cell r="S376">
            <v>0.87</v>
          </cell>
          <cell r="T376">
            <v>0.33</v>
          </cell>
          <cell r="U376">
            <v>0.82</v>
          </cell>
          <cell r="V376">
            <v>-1.26</v>
          </cell>
          <cell r="W376">
            <v>135.30000000000001</v>
          </cell>
          <cell r="X376">
            <v>-5</v>
          </cell>
          <cell r="Y376">
            <v>98</v>
          </cell>
          <cell r="Z376">
            <v>2.9</v>
          </cell>
          <cell r="AA376">
            <v>35</v>
          </cell>
          <cell r="AB376">
            <v>-59.9</v>
          </cell>
          <cell r="AC376">
            <v>598.79999999999995</v>
          </cell>
          <cell r="AD376">
            <v>-16.3</v>
          </cell>
        </row>
        <row r="377">
          <cell r="B377" t="str">
            <v>特掲産業２</v>
          </cell>
          <cell r="C377">
            <v>189.8</v>
          </cell>
          <cell r="D377">
            <v>37.9</v>
          </cell>
          <cell r="E377">
            <v>116.1</v>
          </cell>
          <cell r="F377">
            <v>6.5</v>
          </cell>
          <cell r="G377">
            <v>138.19999999999999</v>
          </cell>
          <cell r="H377">
            <v>3.1</v>
          </cell>
          <cell r="I377">
            <v>89.9</v>
          </cell>
          <cell r="J377">
            <v>0</v>
          </cell>
          <cell r="K377">
            <v>95.9</v>
          </cell>
          <cell r="L377">
            <v>-6</v>
          </cell>
          <cell r="M377">
            <v>47.7</v>
          </cell>
          <cell r="N377">
            <v>835.3</v>
          </cell>
          <cell r="O377">
            <v>86.7</v>
          </cell>
          <cell r="P377">
            <v>-14.5</v>
          </cell>
          <cell r="Q377">
            <v>10.9</v>
          </cell>
          <cell r="R377">
            <v>10.9</v>
          </cell>
          <cell r="S377">
            <v>0</v>
          </cell>
          <cell r="T377">
            <v>0</v>
          </cell>
          <cell r="U377">
            <v>0.14000000000000001</v>
          </cell>
          <cell r="V377">
            <v>0.14000000000000001</v>
          </cell>
          <cell r="W377">
            <v>176.4</v>
          </cell>
          <cell r="X377">
            <v>33.5</v>
          </cell>
          <cell r="Y377">
            <v>107.9</v>
          </cell>
          <cell r="Z377">
            <v>3.2</v>
          </cell>
          <cell r="AA377">
            <v>24.1</v>
          </cell>
          <cell r="AB377">
            <v>426.9</v>
          </cell>
          <cell r="AC377">
            <v>130.6</v>
          </cell>
          <cell r="AD377">
            <v>95.9</v>
          </cell>
        </row>
        <row r="378">
          <cell r="B378" t="str">
            <v>特掲産業３</v>
          </cell>
          <cell r="C378" t="str">
            <v>-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-</v>
          </cell>
          <cell r="H378" t="str">
            <v>-</v>
          </cell>
          <cell r="I378" t="str">
            <v>-</v>
          </cell>
          <cell r="J378" t="str">
            <v>-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>-</v>
          </cell>
          <cell r="S378" t="str">
            <v>-</v>
          </cell>
          <cell r="T378" t="str">
            <v>-</v>
          </cell>
          <cell r="U378" t="str">
            <v>-</v>
          </cell>
          <cell r="V378" t="str">
            <v>-</v>
          </cell>
          <cell r="W378" t="str">
            <v>-</v>
          </cell>
          <cell r="X378" t="str">
            <v>-</v>
          </cell>
          <cell r="Y378" t="str">
            <v>-</v>
          </cell>
          <cell r="Z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</row>
        <row r="379">
          <cell r="B379" t="str">
            <v>特掲産業４</v>
          </cell>
          <cell r="C379" t="str">
            <v>-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-</v>
          </cell>
          <cell r="H379" t="str">
            <v>-</v>
          </cell>
          <cell r="I379" t="str">
            <v>-</v>
          </cell>
          <cell r="J379" t="str">
            <v>-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>-</v>
          </cell>
          <cell r="S379" t="str">
            <v>-</v>
          </cell>
          <cell r="T379" t="str">
            <v>-</v>
          </cell>
          <cell r="U379" t="str">
            <v>-</v>
          </cell>
          <cell r="V379" t="str">
            <v>-</v>
          </cell>
          <cell r="W379" t="str">
            <v>-</v>
          </cell>
          <cell r="X379" t="str">
            <v>-</v>
          </cell>
          <cell r="Y379" t="str">
            <v>-</v>
          </cell>
          <cell r="Z379" t="str">
            <v>-</v>
          </cell>
          <cell r="AA379" t="str">
            <v>-</v>
          </cell>
          <cell r="AB379" t="str">
            <v>-</v>
          </cell>
          <cell r="AC379" t="str">
            <v>-</v>
          </cell>
          <cell r="AD379" t="str">
            <v>-</v>
          </cell>
        </row>
        <row r="380">
          <cell r="B380" t="str">
            <v>特掲産業５</v>
          </cell>
          <cell r="C380" t="str">
            <v>-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-</v>
          </cell>
          <cell r="H380" t="str">
            <v>-</v>
          </cell>
          <cell r="I380" t="str">
            <v>-</v>
          </cell>
          <cell r="J380" t="str">
            <v>-</v>
          </cell>
          <cell r="K380" t="str">
            <v>-</v>
          </cell>
          <cell r="L380" t="str">
            <v>-</v>
          </cell>
          <cell r="M380" t="str">
            <v>-</v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>-</v>
          </cell>
          <cell r="S380" t="str">
            <v>-</v>
          </cell>
          <cell r="T380" t="str">
            <v>-</v>
          </cell>
          <cell r="U380" t="str">
            <v>-</v>
          </cell>
          <cell r="V380" t="str">
            <v>-</v>
          </cell>
          <cell r="W380" t="str">
            <v>-</v>
          </cell>
          <cell r="X380" t="str">
            <v>-</v>
          </cell>
          <cell r="Y380" t="str">
            <v>-</v>
          </cell>
          <cell r="Z380" t="str">
            <v>-</v>
          </cell>
          <cell r="AA380" t="str">
            <v>-</v>
          </cell>
          <cell r="AB380" t="str">
            <v>-</v>
          </cell>
          <cell r="AC380" t="str">
            <v>-</v>
          </cell>
          <cell r="AD380" t="str">
            <v>-</v>
          </cell>
        </row>
        <row r="381">
          <cell r="B381" t="str">
            <v>特掲積上産業１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  <cell r="I381" t="str">
            <v>-</v>
          </cell>
          <cell r="J381" t="str">
            <v>-</v>
          </cell>
          <cell r="K381" t="str">
            <v>-</v>
          </cell>
          <cell r="L381" t="str">
            <v>-</v>
          </cell>
          <cell r="M381" t="str">
            <v>-</v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>-</v>
          </cell>
          <cell r="S381" t="str">
            <v>-</v>
          </cell>
          <cell r="T381" t="str">
            <v>-</v>
          </cell>
          <cell r="U381" t="str">
            <v>-</v>
          </cell>
          <cell r="V381" t="str">
            <v>-</v>
          </cell>
          <cell r="W381" t="str">
            <v>-</v>
          </cell>
          <cell r="X381" t="str">
            <v>-</v>
          </cell>
          <cell r="Y381" t="str">
            <v>-</v>
          </cell>
          <cell r="Z381" t="str">
            <v>-</v>
          </cell>
          <cell r="AA381" t="str">
            <v>-</v>
          </cell>
          <cell r="AB381" t="str">
            <v>-</v>
          </cell>
          <cell r="AC381" t="str">
            <v>-</v>
          </cell>
          <cell r="AD381" t="str">
            <v>-</v>
          </cell>
        </row>
        <row r="382">
          <cell r="B382" t="str">
            <v>特掲積上産業２</v>
          </cell>
          <cell r="C382" t="str">
            <v>-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-</v>
          </cell>
          <cell r="H382" t="str">
            <v>-</v>
          </cell>
          <cell r="I382" t="str">
            <v>-</v>
          </cell>
          <cell r="J382" t="str">
            <v>-</v>
          </cell>
          <cell r="K382" t="str">
            <v>-</v>
          </cell>
          <cell r="L382" t="str">
            <v>-</v>
          </cell>
          <cell r="M382" t="str">
            <v>-</v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T382" t="str">
            <v>-</v>
          </cell>
          <cell r="U382" t="str">
            <v>-</v>
          </cell>
          <cell r="V382" t="str">
            <v>-</v>
          </cell>
          <cell r="W382" t="str">
            <v>-</v>
          </cell>
          <cell r="X382" t="str">
            <v>-</v>
          </cell>
          <cell r="Y382" t="str">
            <v>-</v>
          </cell>
          <cell r="Z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</row>
        <row r="518">
          <cell r="B518" t="str">
            <v>調査産業計</v>
          </cell>
          <cell r="C518">
            <v>187.7</v>
          </cell>
          <cell r="D518">
            <v>3.9</v>
          </cell>
          <cell r="E518">
            <v>105.7</v>
          </cell>
          <cell r="F518">
            <v>4</v>
          </cell>
          <cell r="G518">
            <v>105.6</v>
          </cell>
          <cell r="H518">
            <v>3.9</v>
          </cell>
          <cell r="I518">
            <v>100.4</v>
          </cell>
          <cell r="J518">
            <v>1.3</v>
          </cell>
          <cell r="K518">
            <v>99.3</v>
          </cell>
          <cell r="L518">
            <v>0.7</v>
          </cell>
          <cell r="M518">
            <v>115.3</v>
          </cell>
          <cell r="N518">
            <v>8.5</v>
          </cell>
          <cell r="O518">
            <v>97.2</v>
          </cell>
          <cell r="P518">
            <v>-0.6</v>
          </cell>
          <cell r="Q518" t="str">
            <v>-</v>
          </cell>
          <cell r="R518" t="str">
            <v>-</v>
          </cell>
          <cell r="S518">
            <v>1.0900000000000001</v>
          </cell>
          <cell r="T518">
            <v>0.47</v>
          </cell>
          <cell r="U518">
            <v>1.07</v>
          </cell>
          <cell r="V518">
            <v>-0.04</v>
          </cell>
          <cell r="W518">
            <v>174.4</v>
          </cell>
          <cell r="X518">
            <v>0.6</v>
          </cell>
          <cell r="Y518">
            <v>98.2</v>
          </cell>
          <cell r="Z518">
            <v>0.7</v>
          </cell>
          <cell r="AA518">
            <v>107.2</v>
          </cell>
          <cell r="AB518">
            <v>6.2</v>
          </cell>
          <cell r="AC518">
            <v>614.20000000000005</v>
          </cell>
          <cell r="AD518">
            <v>3.7</v>
          </cell>
        </row>
        <row r="519">
          <cell r="B519" t="str">
            <v>鉱業，採石業，砂利採取業</v>
          </cell>
          <cell r="C519" t="str">
            <v>-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-</v>
          </cell>
          <cell r="H519" t="str">
            <v>-</v>
          </cell>
          <cell r="I519" t="str">
            <v>-</v>
          </cell>
          <cell r="J519" t="str">
            <v>-</v>
          </cell>
          <cell r="K519" t="str">
            <v>-</v>
          </cell>
          <cell r="L519" t="str">
            <v>-</v>
          </cell>
          <cell r="M519" t="str">
            <v>-</v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>-</v>
          </cell>
          <cell r="S519" t="str">
            <v>-</v>
          </cell>
          <cell r="T519" t="str">
            <v>-</v>
          </cell>
          <cell r="U519" t="str">
            <v>-</v>
          </cell>
          <cell r="V519" t="str">
            <v>-</v>
          </cell>
          <cell r="W519" t="str">
            <v>-</v>
          </cell>
          <cell r="X519" t="str">
            <v>-</v>
          </cell>
          <cell r="Y519" t="str">
            <v>-</v>
          </cell>
          <cell r="Z519" t="str">
            <v>-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</row>
        <row r="520">
          <cell r="B520" t="str">
            <v>建設業</v>
          </cell>
          <cell r="C520">
            <v>132.30000000000001</v>
          </cell>
          <cell r="D520">
            <v>-5</v>
          </cell>
          <cell r="E520">
            <v>94.7</v>
          </cell>
          <cell r="F520">
            <v>3.5</v>
          </cell>
          <cell r="G520">
            <v>95.1</v>
          </cell>
          <cell r="H520">
            <v>2.7</v>
          </cell>
          <cell r="I520">
            <v>98.9</v>
          </cell>
          <cell r="J520">
            <v>-0.8</v>
          </cell>
          <cell r="K520">
            <v>97.9</v>
          </cell>
          <cell r="L520">
            <v>-1.7</v>
          </cell>
          <cell r="M520">
            <v>115.7</v>
          </cell>
          <cell r="N520">
            <v>13.2</v>
          </cell>
          <cell r="O520">
            <v>93.3</v>
          </cell>
          <cell r="P520">
            <v>0.6</v>
          </cell>
          <cell r="Q520" t="str">
            <v>-</v>
          </cell>
          <cell r="R520" t="str">
            <v>-</v>
          </cell>
          <cell r="S520">
            <v>0.56000000000000005</v>
          </cell>
          <cell r="T520">
            <v>-0.01</v>
          </cell>
          <cell r="U520">
            <v>0.15</v>
          </cell>
          <cell r="V520">
            <v>-0.91</v>
          </cell>
          <cell r="W520">
            <v>123</v>
          </cell>
          <cell r="X520">
            <v>-7.9</v>
          </cell>
          <cell r="Y520">
            <v>88</v>
          </cell>
          <cell r="Z520">
            <v>0.2</v>
          </cell>
          <cell r="AA520">
            <v>88.7</v>
          </cell>
          <cell r="AB520">
            <v>22.9</v>
          </cell>
          <cell r="AC520">
            <v>257.60000000000002</v>
          </cell>
          <cell r="AD520">
            <v>-14.9</v>
          </cell>
        </row>
        <row r="521">
          <cell r="B521" t="str">
            <v>製造業</v>
          </cell>
          <cell r="C521">
            <v>208.7</v>
          </cell>
          <cell r="D521">
            <v>2.8</v>
          </cell>
          <cell r="E521">
            <v>111.5</v>
          </cell>
          <cell r="F521">
            <v>-0.3</v>
          </cell>
          <cell r="G521">
            <v>108.9</v>
          </cell>
          <cell r="H521">
            <v>-1.3</v>
          </cell>
          <cell r="I521">
            <v>103</v>
          </cell>
          <cell r="J521">
            <v>2.1</v>
          </cell>
          <cell r="K521">
            <v>101.4</v>
          </cell>
          <cell r="L521">
            <v>1.6</v>
          </cell>
          <cell r="M521">
            <v>122.8</v>
          </cell>
          <cell r="N521">
            <v>7.2</v>
          </cell>
          <cell r="O521">
            <v>95.1</v>
          </cell>
          <cell r="P521">
            <v>0.6</v>
          </cell>
          <cell r="Q521" t="str">
            <v>-</v>
          </cell>
          <cell r="R521" t="str">
            <v>-</v>
          </cell>
          <cell r="S521">
            <v>0.54</v>
          </cell>
          <cell r="T521">
            <v>0.04</v>
          </cell>
          <cell r="U521">
            <v>0.86</v>
          </cell>
          <cell r="V521">
            <v>0.28000000000000003</v>
          </cell>
          <cell r="W521">
            <v>194</v>
          </cell>
          <cell r="X521">
            <v>-0.5</v>
          </cell>
          <cell r="Y521">
            <v>103.6</v>
          </cell>
          <cell r="Z521">
            <v>-3.4</v>
          </cell>
          <cell r="AA521">
            <v>139.69999999999999</v>
          </cell>
          <cell r="AB521">
            <v>9.5</v>
          </cell>
          <cell r="AC521">
            <v>689.4</v>
          </cell>
          <cell r="AD521">
            <v>5.2</v>
          </cell>
        </row>
        <row r="522">
          <cell r="B522" t="str">
            <v>電気・ガス・熱供給・水道業</v>
          </cell>
          <cell r="C522">
            <v>263</v>
          </cell>
          <cell r="D522">
            <v>-1.2</v>
          </cell>
          <cell r="E522">
            <v>122.1</v>
          </cell>
          <cell r="F522">
            <v>7.3</v>
          </cell>
          <cell r="G522">
            <v>113.4</v>
          </cell>
          <cell r="H522">
            <v>-0.4</v>
          </cell>
          <cell r="I522">
            <v>101.6</v>
          </cell>
          <cell r="J522">
            <v>11.3</v>
          </cell>
          <cell r="K522">
            <v>100.1</v>
          </cell>
          <cell r="L522">
            <v>7.9</v>
          </cell>
          <cell r="M522">
            <v>121.1</v>
          </cell>
          <cell r="N522">
            <v>67</v>
          </cell>
          <cell r="O522">
            <v>147.1</v>
          </cell>
          <cell r="P522">
            <v>-27.1</v>
          </cell>
          <cell r="Q522" t="str">
            <v>-</v>
          </cell>
          <cell r="R522" t="str">
            <v>-</v>
          </cell>
          <cell r="S522">
            <v>0</v>
          </cell>
          <cell r="T522">
            <v>0</v>
          </cell>
          <cell r="U522">
            <v>1.52</v>
          </cell>
          <cell r="V522">
            <v>1.41</v>
          </cell>
          <cell r="W522">
            <v>244.4</v>
          </cell>
          <cell r="X522">
            <v>-4.3</v>
          </cell>
          <cell r="Y522">
            <v>113.5</v>
          </cell>
          <cell r="Z522">
            <v>3.9</v>
          </cell>
          <cell r="AA522">
            <v>228.2</v>
          </cell>
          <cell r="AB522">
            <v>102.9</v>
          </cell>
          <cell r="AC522">
            <v>657.4</v>
          </cell>
          <cell r="AD522">
            <v>-5.6</v>
          </cell>
        </row>
        <row r="523">
          <cell r="B523" t="str">
            <v>情報通信業</v>
          </cell>
          <cell r="C523">
            <v>282.60000000000002</v>
          </cell>
          <cell r="D523">
            <v>-0.3</v>
          </cell>
          <cell r="E523">
            <v>133.80000000000001</v>
          </cell>
          <cell r="F523">
            <v>-2.7</v>
          </cell>
          <cell r="G523">
            <v>132.30000000000001</v>
          </cell>
          <cell r="H523">
            <v>-1.2</v>
          </cell>
          <cell r="I523">
            <v>102.2</v>
          </cell>
          <cell r="J523">
            <v>0.9</v>
          </cell>
          <cell r="K523">
            <v>103.6</v>
          </cell>
          <cell r="L523">
            <v>0.6</v>
          </cell>
          <cell r="M523">
            <v>87.1</v>
          </cell>
          <cell r="N523">
            <v>4.5999999999999996</v>
          </cell>
          <cell r="O523">
            <v>103.3</v>
          </cell>
          <cell r="P523">
            <v>-5.0999999999999996</v>
          </cell>
          <cell r="Q523" t="str">
            <v>-</v>
          </cell>
          <cell r="R523" t="str">
            <v>-</v>
          </cell>
          <cell r="S523">
            <v>0.13</v>
          </cell>
          <cell r="T523">
            <v>7.0000000000000007E-2</v>
          </cell>
          <cell r="U523">
            <v>0.71</v>
          </cell>
          <cell r="V523">
            <v>0.06</v>
          </cell>
          <cell r="W523">
            <v>262.60000000000002</v>
          </cell>
          <cell r="X523">
            <v>-3.5</v>
          </cell>
          <cell r="Y523">
            <v>124.3</v>
          </cell>
          <cell r="Z523">
            <v>-5.8</v>
          </cell>
          <cell r="AA523">
            <v>153.69999999999999</v>
          </cell>
          <cell r="AB523">
            <v>-17.3</v>
          </cell>
          <cell r="AC523">
            <v>943.7</v>
          </cell>
          <cell r="AD523">
            <v>1.3</v>
          </cell>
        </row>
        <row r="524">
          <cell r="B524" t="str">
            <v>運輸業，郵便業</v>
          </cell>
          <cell r="C524">
            <v>134.69999999999999</v>
          </cell>
          <cell r="D524">
            <v>-6.8</v>
          </cell>
          <cell r="E524">
            <v>97.7</v>
          </cell>
          <cell r="F524">
            <v>7.1</v>
          </cell>
          <cell r="G524">
            <v>101</v>
          </cell>
          <cell r="H524">
            <v>5.4</v>
          </cell>
          <cell r="I524">
            <v>101</v>
          </cell>
          <cell r="J524">
            <v>7.1</v>
          </cell>
          <cell r="K524">
            <v>104.5</v>
          </cell>
          <cell r="L524">
            <v>5.6</v>
          </cell>
          <cell r="M524">
            <v>87.8</v>
          </cell>
          <cell r="N524">
            <v>15.2</v>
          </cell>
          <cell r="O524">
            <v>114.4</v>
          </cell>
          <cell r="P524">
            <v>3.1</v>
          </cell>
          <cell r="Q524" t="str">
            <v>-</v>
          </cell>
          <cell r="R524" t="str">
            <v>-</v>
          </cell>
          <cell r="S524">
            <v>0.37</v>
          </cell>
          <cell r="T524">
            <v>-7.0000000000000007E-2</v>
          </cell>
          <cell r="U524">
            <v>0.43</v>
          </cell>
          <cell r="V524">
            <v>-0.06</v>
          </cell>
          <cell r="W524">
            <v>125.2</v>
          </cell>
          <cell r="X524">
            <v>-9.6999999999999993</v>
          </cell>
          <cell r="Y524">
            <v>90.8</v>
          </cell>
          <cell r="Z524">
            <v>3.8</v>
          </cell>
          <cell r="AA524">
            <v>83.7</v>
          </cell>
          <cell r="AB524">
            <v>16.5</v>
          </cell>
          <cell r="AC524">
            <v>375.9</v>
          </cell>
          <cell r="AD524">
            <v>-24.2</v>
          </cell>
        </row>
        <row r="525">
          <cell r="B525" t="str">
            <v>卸売業，小売業</v>
          </cell>
          <cell r="C525">
            <v>194.3</v>
          </cell>
          <cell r="D525">
            <v>18</v>
          </cell>
          <cell r="E525">
            <v>105.5</v>
          </cell>
          <cell r="F525">
            <v>3.9</v>
          </cell>
          <cell r="G525">
            <v>103.9</v>
          </cell>
          <cell r="H525">
            <v>2.7</v>
          </cell>
          <cell r="I525">
            <v>98.1</v>
          </cell>
          <cell r="J525">
            <v>2</v>
          </cell>
          <cell r="K525">
            <v>96.7</v>
          </cell>
          <cell r="L525">
            <v>0.7</v>
          </cell>
          <cell r="M525">
            <v>119.1</v>
          </cell>
          <cell r="N525">
            <v>20.2</v>
          </cell>
          <cell r="O525">
            <v>89.7</v>
          </cell>
          <cell r="P525">
            <v>-4.4000000000000004</v>
          </cell>
          <cell r="Q525" t="str">
            <v>-</v>
          </cell>
          <cell r="R525" t="str">
            <v>-</v>
          </cell>
          <cell r="S525">
            <v>2.11</v>
          </cell>
          <cell r="T525">
            <v>1.62</v>
          </cell>
          <cell r="U525">
            <v>1.66</v>
          </cell>
          <cell r="V525">
            <v>0.75</v>
          </cell>
          <cell r="W525">
            <v>180.6</v>
          </cell>
          <cell r="X525">
            <v>14.2</v>
          </cell>
          <cell r="Y525">
            <v>98</v>
          </cell>
          <cell r="Z525">
            <v>0.6</v>
          </cell>
          <cell r="AA525">
            <v>132.5</v>
          </cell>
          <cell r="AB525">
            <v>25.1</v>
          </cell>
          <cell r="AC525">
            <v>822.4</v>
          </cell>
          <cell r="AD525">
            <v>34.4</v>
          </cell>
        </row>
        <row r="526">
          <cell r="B526" t="str">
            <v>金融業，保険業</v>
          </cell>
          <cell r="C526">
            <v>225.5</v>
          </cell>
          <cell r="D526">
            <v>12.3</v>
          </cell>
          <cell r="E526">
            <v>116.1</v>
          </cell>
          <cell r="F526">
            <v>8.1</v>
          </cell>
          <cell r="G526">
            <v>117.6</v>
          </cell>
          <cell r="H526">
            <v>9</v>
          </cell>
          <cell r="I526">
            <v>98.9</v>
          </cell>
          <cell r="J526">
            <v>1.4</v>
          </cell>
          <cell r="K526">
            <v>97.9</v>
          </cell>
          <cell r="L526">
            <v>1.1000000000000001</v>
          </cell>
          <cell r="M526">
            <v>125.5</v>
          </cell>
          <cell r="N526">
            <v>9.6</v>
          </cell>
          <cell r="O526">
            <v>89</v>
          </cell>
          <cell r="P526">
            <v>-2.2999999999999998</v>
          </cell>
          <cell r="Q526" t="str">
            <v>-</v>
          </cell>
          <cell r="R526" t="str">
            <v>-</v>
          </cell>
          <cell r="S526">
            <v>0</v>
          </cell>
          <cell r="T526">
            <v>-0.97</v>
          </cell>
          <cell r="U526">
            <v>1.33</v>
          </cell>
          <cell r="V526">
            <v>0.69</v>
          </cell>
          <cell r="W526">
            <v>209.6</v>
          </cell>
          <cell r="X526">
            <v>8.8000000000000007</v>
          </cell>
          <cell r="Y526">
            <v>107.9</v>
          </cell>
          <cell r="Z526">
            <v>4.7</v>
          </cell>
          <cell r="AA526">
            <v>83.3</v>
          </cell>
          <cell r="AB526">
            <v>-14.9</v>
          </cell>
          <cell r="AC526">
            <v>608.9</v>
          </cell>
          <cell r="AD526">
            <v>15.5</v>
          </cell>
        </row>
        <row r="527">
          <cell r="B527" t="str">
            <v>不動産業，物品賃貸業</v>
          </cell>
          <cell r="C527">
            <v>178</v>
          </cell>
          <cell r="D527">
            <v>-29.9</v>
          </cell>
          <cell r="E527">
            <v>93.6</v>
          </cell>
          <cell r="F527">
            <v>-21.5</v>
          </cell>
          <cell r="G527">
            <v>98.1</v>
          </cell>
          <cell r="H527">
            <v>-19</v>
          </cell>
          <cell r="I527">
            <v>95.1</v>
          </cell>
          <cell r="J527">
            <v>-8.5</v>
          </cell>
          <cell r="K527">
            <v>98.8</v>
          </cell>
          <cell r="L527">
            <v>-4.0999999999999996</v>
          </cell>
          <cell r="M527">
            <v>31.1</v>
          </cell>
          <cell r="N527">
            <v>-73.8</v>
          </cell>
          <cell r="O527">
            <v>78.2</v>
          </cell>
          <cell r="P527">
            <v>46.7</v>
          </cell>
          <cell r="Q527" t="str">
            <v>-</v>
          </cell>
          <cell r="R527" t="str">
            <v>-</v>
          </cell>
          <cell r="S527">
            <v>0</v>
          </cell>
          <cell r="T527">
            <v>-0.77</v>
          </cell>
          <cell r="U527">
            <v>0</v>
          </cell>
          <cell r="V527">
            <v>-0.77</v>
          </cell>
          <cell r="W527">
            <v>165.4</v>
          </cell>
          <cell r="X527">
            <v>-32.200000000000003</v>
          </cell>
          <cell r="Y527">
            <v>87</v>
          </cell>
          <cell r="Z527">
            <v>-24</v>
          </cell>
          <cell r="AA527">
            <v>18.7</v>
          </cell>
          <cell r="AB527">
            <v>-78.900000000000006</v>
          </cell>
          <cell r="AC527">
            <v>614.29999999999995</v>
          </cell>
          <cell r="AD527">
            <v>-35.4</v>
          </cell>
        </row>
        <row r="528">
          <cell r="B528" t="str">
            <v>学術研究，専門・技術サービス業</v>
          </cell>
          <cell r="C528">
            <v>178.3</v>
          </cell>
          <cell r="D528">
            <v>1.5</v>
          </cell>
          <cell r="E528">
            <v>102.7</v>
          </cell>
          <cell r="F528">
            <v>-0.1</v>
          </cell>
          <cell r="G528">
            <v>102.2</v>
          </cell>
          <cell r="H528">
            <v>-2.5</v>
          </cell>
          <cell r="I528">
            <v>96.7</v>
          </cell>
          <cell r="J528">
            <v>-1.2</v>
          </cell>
          <cell r="K528">
            <v>96.8</v>
          </cell>
          <cell r="L528">
            <v>-1.8</v>
          </cell>
          <cell r="M528">
            <v>95.8</v>
          </cell>
          <cell r="N528">
            <v>9.5</v>
          </cell>
          <cell r="O528">
            <v>113.1</v>
          </cell>
          <cell r="P528">
            <v>13.6</v>
          </cell>
          <cell r="Q528" t="str">
            <v>-</v>
          </cell>
          <cell r="R528" t="str">
            <v>-</v>
          </cell>
          <cell r="S528">
            <v>0.04</v>
          </cell>
          <cell r="T528">
            <v>-0.02</v>
          </cell>
          <cell r="U528">
            <v>0.02</v>
          </cell>
          <cell r="V528">
            <v>0.02</v>
          </cell>
          <cell r="W528">
            <v>165.7</v>
          </cell>
          <cell r="X528">
            <v>-1.7</v>
          </cell>
          <cell r="Y528">
            <v>95.4</v>
          </cell>
          <cell r="Z528">
            <v>-3.3</v>
          </cell>
          <cell r="AA528">
            <v>112.8</v>
          </cell>
          <cell r="AB528">
            <v>88.1</v>
          </cell>
          <cell r="AC528">
            <v>378.9</v>
          </cell>
          <cell r="AD528">
            <v>2.8</v>
          </cell>
        </row>
        <row r="529">
          <cell r="B529" t="str">
            <v>宿泊業，飲食サービス業</v>
          </cell>
          <cell r="C529">
            <v>132.30000000000001</v>
          </cell>
          <cell r="D529">
            <v>20.3</v>
          </cell>
          <cell r="E529">
            <v>104.8</v>
          </cell>
          <cell r="F529">
            <v>4.9000000000000004</v>
          </cell>
          <cell r="G529">
            <v>100.6</v>
          </cell>
          <cell r="H529">
            <v>-0.8</v>
          </cell>
          <cell r="I529">
            <v>110.9</v>
          </cell>
          <cell r="J529">
            <v>0.5</v>
          </cell>
          <cell r="K529">
            <v>110.4</v>
          </cell>
          <cell r="L529">
            <v>-3.7</v>
          </cell>
          <cell r="M529">
            <v>117.6</v>
          </cell>
          <cell r="N529">
            <v>139.5</v>
          </cell>
          <cell r="O529">
            <v>77.400000000000006</v>
          </cell>
          <cell r="P529">
            <v>-19</v>
          </cell>
          <cell r="Q529" t="str">
            <v>-</v>
          </cell>
          <cell r="R529" t="str">
            <v>-</v>
          </cell>
          <cell r="S529">
            <v>3.25</v>
          </cell>
          <cell r="T529">
            <v>3.27</v>
          </cell>
          <cell r="U529">
            <v>0.23</v>
          </cell>
          <cell r="V529">
            <v>-9.4700000000000006</v>
          </cell>
          <cell r="W529">
            <v>123</v>
          </cell>
          <cell r="X529">
            <v>16.5</v>
          </cell>
          <cell r="Y529">
            <v>97.4</v>
          </cell>
          <cell r="Z529">
            <v>1.6</v>
          </cell>
          <cell r="AA529">
            <v>165.6</v>
          </cell>
          <cell r="AB529">
            <v>110.7</v>
          </cell>
          <cell r="AC529">
            <v>384.1</v>
          </cell>
          <cell r="AD529">
            <v>110.9</v>
          </cell>
        </row>
        <row r="530">
          <cell r="B530" t="str">
            <v>生活関連サービス業，娯楽業</v>
          </cell>
          <cell r="C530">
            <v>153.9</v>
          </cell>
          <cell r="D530">
            <v>22.1</v>
          </cell>
          <cell r="E530">
            <v>92.8</v>
          </cell>
          <cell r="F530">
            <v>4.4000000000000004</v>
          </cell>
          <cell r="G530">
            <v>93.6</v>
          </cell>
          <cell r="H530">
            <v>1.7</v>
          </cell>
          <cell r="I530">
            <v>93.2</v>
          </cell>
          <cell r="J530">
            <v>-2.7</v>
          </cell>
          <cell r="K530">
            <v>96.6</v>
          </cell>
          <cell r="L530">
            <v>-0.7</v>
          </cell>
          <cell r="M530">
            <v>59.5</v>
          </cell>
          <cell r="N530">
            <v>-26</v>
          </cell>
          <cell r="O530">
            <v>120.9</v>
          </cell>
          <cell r="P530">
            <v>9.5</v>
          </cell>
          <cell r="Q530" t="str">
            <v>-</v>
          </cell>
          <cell r="R530" t="str">
            <v>-</v>
          </cell>
          <cell r="S530">
            <v>-0.02</v>
          </cell>
          <cell r="T530">
            <v>-0.83</v>
          </cell>
          <cell r="U530">
            <v>0.91</v>
          </cell>
          <cell r="V530">
            <v>-0.67</v>
          </cell>
          <cell r="W530">
            <v>143</v>
          </cell>
          <cell r="X530">
            <v>18.3</v>
          </cell>
          <cell r="Y530">
            <v>86.2</v>
          </cell>
          <cell r="Z530">
            <v>1.1000000000000001</v>
          </cell>
          <cell r="AA530">
            <v>83.1</v>
          </cell>
          <cell r="AB530">
            <v>63.9</v>
          </cell>
          <cell r="AC530">
            <v>536.20000000000005</v>
          </cell>
          <cell r="AD530">
            <v>55.7</v>
          </cell>
        </row>
        <row r="531">
          <cell r="B531" t="str">
            <v>教育，学習支援業</v>
          </cell>
          <cell r="C531">
            <v>250.7</v>
          </cell>
          <cell r="D531">
            <v>6.1</v>
          </cell>
          <cell r="E531">
            <v>115.3</v>
          </cell>
          <cell r="F531">
            <v>17.7</v>
          </cell>
          <cell r="G531">
            <v>116.8</v>
          </cell>
          <cell r="H531">
            <v>18.899999999999999</v>
          </cell>
          <cell r="I531">
            <v>100.5</v>
          </cell>
          <cell r="J531">
            <v>-1.2</v>
          </cell>
          <cell r="K531">
            <v>91.5</v>
          </cell>
          <cell r="L531">
            <v>-1</v>
          </cell>
          <cell r="M531">
            <v>253.4</v>
          </cell>
          <cell r="N531">
            <v>-1.8</v>
          </cell>
          <cell r="O531">
            <v>109.7</v>
          </cell>
          <cell r="P531">
            <v>-3.3</v>
          </cell>
          <cell r="Q531" t="str">
            <v>-</v>
          </cell>
          <cell r="R531" t="str">
            <v>-</v>
          </cell>
          <cell r="S531">
            <v>1.61</v>
          </cell>
          <cell r="T531">
            <v>1.56</v>
          </cell>
          <cell r="U531">
            <v>1.64</v>
          </cell>
          <cell r="V531">
            <v>1.1399999999999999</v>
          </cell>
          <cell r="W531">
            <v>233</v>
          </cell>
          <cell r="X531">
            <v>2.7</v>
          </cell>
          <cell r="Y531">
            <v>107.2</v>
          </cell>
          <cell r="Z531">
            <v>14</v>
          </cell>
          <cell r="AA531">
            <v>35.200000000000003</v>
          </cell>
          <cell r="AB531">
            <v>-60.5</v>
          </cell>
          <cell r="AC531">
            <v>681.3</v>
          </cell>
          <cell r="AD531">
            <v>0.2</v>
          </cell>
        </row>
        <row r="532">
          <cell r="B532" t="str">
            <v>医療，福祉</v>
          </cell>
          <cell r="C532">
            <v>171.8</v>
          </cell>
          <cell r="D532">
            <v>0.5</v>
          </cell>
          <cell r="E532">
            <v>101.4</v>
          </cell>
          <cell r="F532">
            <v>0.7</v>
          </cell>
          <cell r="G532">
            <v>101</v>
          </cell>
          <cell r="H532">
            <v>1.6</v>
          </cell>
          <cell r="I532">
            <v>101.1</v>
          </cell>
          <cell r="J532">
            <v>1.6</v>
          </cell>
          <cell r="K532">
            <v>100.9</v>
          </cell>
          <cell r="L532">
            <v>1.4</v>
          </cell>
          <cell r="M532">
            <v>105.9</v>
          </cell>
          <cell r="N532">
            <v>8.1</v>
          </cell>
          <cell r="O532">
            <v>97.9</v>
          </cell>
          <cell r="P532">
            <v>2.8</v>
          </cell>
          <cell r="Q532" t="str">
            <v>-</v>
          </cell>
          <cell r="R532" t="str">
            <v>-</v>
          </cell>
          <cell r="S532">
            <v>1.22</v>
          </cell>
          <cell r="T532">
            <v>0.5</v>
          </cell>
          <cell r="U532">
            <v>1.05</v>
          </cell>
          <cell r="V532">
            <v>0.04</v>
          </cell>
          <cell r="W532">
            <v>159.69999999999999</v>
          </cell>
          <cell r="X532">
            <v>-2.6</v>
          </cell>
          <cell r="Y532">
            <v>94.2</v>
          </cell>
          <cell r="Z532">
            <v>-2.5</v>
          </cell>
          <cell r="AA532">
            <v>112.4</v>
          </cell>
          <cell r="AB532">
            <v>-17.399999999999999</v>
          </cell>
          <cell r="AC532">
            <v>500.1</v>
          </cell>
          <cell r="AD532">
            <v>0.2</v>
          </cell>
        </row>
        <row r="533">
          <cell r="B533" t="str">
            <v>複合サービス事業</v>
          </cell>
          <cell r="C533">
            <v>219.5</v>
          </cell>
          <cell r="D533">
            <v>-2.1</v>
          </cell>
          <cell r="E533">
            <v>97.8</v>
          </cell>
          <cell r="F533">
            <v>-1</v>
          </cell>
          <cell r="G533">
            <v>100.1</v>
          </cell>
          <cell r="H533">
            <v>-0.5</v>
          </cell>
          <cell r="I533">
            <v>100.4</v>
          </cell>
          <cell r="J533">
            <v>-3.6</v>
          </cell>
          <cell r="K533">
            <v>102.5</v>
          </cell>
          <cell r="L533">
            <v>-2.2999999999999998</v>
          </cell>
          <cell r="M533">
            <v>63.2</v>
          </cell>
          <cell r="N533">
            <v>-29.5</v>
          </cell>
          <cell r="O533">
            <v>101.2</v>
          </cell>
          <cell r="P533">
            <v>10</v>
          </cell>
          <cell r="Q533" t="str">
            <v>-</v>
          </cell>
          <cell r="R533" t="str">
            <v>-</v>
          </cell>
          <cell r="S533">
            <v>0.09</v>
          </cell>
          <cell r="T533">
            <v>-0.45</v>
          </cell>
          <cell r="U533">
            <v>0.39</v>
          </cell>
          <cell r="V533">
            <v>-7.0000000000000007E-2</v>
          </cell>
          <cell r="W533">
            <v>204</v>
          </cell>
          <cell r="X533">
            <v>-5.2</v>
          </cell>
          <cell r="Y533">
            <v>90.9</v>
          </cell>
          <cell r="Z533">
            <v>-4.0999999999999996</v>
          </cell>
          <cell r="AA533">
            <v>60</v>
          </cell>
          <cell r="AB533">
            <v>-13.8</v>
          </cell>
          <cell r="AC533">
            <v>788</v>
          </cell>
          <cell r="AD533">
            <v>-2.6</v>
          </cell>
        </row>
        <row r="534">
          <cell r="B534" t="str">
            <v>サービス業（他に分類されないもの）</v>
          </cell>
          <cell r="C534">
            <v>138.30000000000001</v>
          </cell>
          <cell r="D534">
            <v>6.1</v>
          </cell>
          <cell r="E534">
            <v>97.4</v>
          </cell>
          <cell r="F534">
            <v>7.3</v>
          </cell>
          <cell r="G534">
            <v>100.4</v>
          </cell>
          <cell r="H534">
            <v>9.4</v>
          </cell>
          <cell r="I534">
            <v>98.5</v>
          </cell>
          <cell r="J534">
            <v>0</v>
          </cell>
          <cell r="K534">
            <v>99.5</v>
          </cell>
          <cell r="L534">
            <v>0.4</v>
          </cell>
          <cell r="M534">
            <v>84.5</v>
          </cell>
          <cell r="N534">
            <v>-5.8</v>
          </cell>
          <cell r="O534">
            <v>90.8</v>
          </cell>
          <cell r="P534">
            <v>-8.6999999999999993</v>
          </cell>
          <cell r="Q534" t="str">
            <v>-</v>
          </cell>
          <cell r="R534" t="str">
            <v>-</v>
          </cell>
          <cell r="S534">
            <v>1.74</v>
          </cell>
          <cell r="T534">
            <v>-0.28000000000000003</v>
          </cell>
          <cell r="U534">
            <v>2.02</v>
          </cell>
          <cell r="V534">
            <v>-0.4</v>
          </cell>
          <cell r="W534">
            <v>128.5</v>
          </cell>
          <cell r="X534">
            <v>2.7</v>
          </cell>
          <cell r="Y534">
            <v>90.5</v>
          </cell>
          <cell r="Z534">
            <v>3.9</v>
          </cell>
          <cell r="AA534">
            <v>66.900000000000006</v>
          </cell>
          <cell r="AB534">
            <v>-16.399999999999999</v>
          </cell>
          <cell r="AC534">
            <v>402.4</v>
          </cell>
          <cell r="AD534">
            <v>4.0999999999999996</v>
          </cell>
        </row>
        <row r="535">
          <cell r="B535" t="str">
            <v>食料品・たばこ</v>
          </cell>
          <cell r="C535">
            <v>169.9</v>
          </cell>
          <cell r="D535">
            <v>-15.9</v>
          </cell>
          <cell r="E535">
            <v>101.8</v>
          </cell>
          <cell r="F535">
            <v>-11.6</v>
          </cell>
          <cell r="G535">
            <v>99.4</v>
          </cell>
          <cell r="H535">
            <v>-13.5</v>
          </cell>
          <cell r="I535">
            <v>103.5</v>
          </cell>
          <cell r="J535">
            <v>3.9</v>
          </cell>
          <cell r="K535">
            <v>103</v>
          </cell>
          <cell r="L535">
            <v>5.0999999999999996</v>
          </cell>
          <cell r="M535">
            <v>110</v>
          </cell>
          <cell r="N535">
            <v>-7.2</v>
          </cell>
          <cell r="O535">
            <v>97.9</v>
          </cell>
          <cell r="P535">
            <v>-1.1000000000000001</v>
          </cell>
          <cell r="Q535" t="str">
            <v>-</v>
          </cell>
          <cell r="R535" t="str">
            <v>-</v>
          </cell>
          <cell r="S535">
            <v>0.64</v>
          </cell>
          <cell r="T535">
            <v>0.27</v>
          </cell>
          <cell r="U535">
            <v>0.82</v>
          </cell>
          <cell r="V535">
            <v>0.17</v>
          </cell>
          <cell r="W535">
            <v>157.9</v>
          </cell>
          <cell r="X535">
            <v>-18.600000000000001</v>
          </cell>
          <cell r="Y535">
            <v>94.6</v>
          </cell>
          <cell r="Z535">
            <v>-14.5</v>
          </cell>
          <cell r="AA535">
            <v>130.80000000000001</v>
          </cell>
          <cell r="AB535">
            <v>10.1</v>
          </cell>
          <cell r="AC535">
            <v>364.4</v>
          </cell>
          <cell r="AD535">
            <v>-19.7</v>
          </cell>
        </row>
        <row r="536">
          <cell r="B536" t="str">
            <v>繊維工業</v>
          </cell>
          <cell r="C536">
            <v>279.2</v>
          </cell>
          <cell r="D536">
            <v>13</v>
          </cell>
          <cell r="E536">
            <v>144.9</v>
          </cell>
          <cell r="F536">
            <v>9.5</v>
          </cell>
          <cell r="G536">
            <v>132.80000000000001</v>
          </cell>
          <cell r="H536">
            <v>7</v>
          </cell>
          <cell r="I536">
            <v>95.9</v>
          </cell>
          <cell r="J536">
            <v>-1.3</v>
          </cell>
          <cell r="K536">
            <v>92.5</v>
          </cell>
          <cell r="L536">
            <v>-1.8</v>
          </cell>
          <cell r="M536">
            <v>161.19999999999999</v>
          </cell>
          <cell r="N536">
            <v>4.5999999999999996</v>
          </cell>
          <cell r="O536">
            <v>90.4</v>
          </cell>
          <cell r="P536">
            <v>4.5999999999999996</v>
          </cell>
          <cell r="Q536" t="str">
            <v>-</v>
          </cell>
          <cell r="R536" t="str">
            <v>-</v>
          </cell>
          <cell r="S536">
            <v>0.77</v>
          </cell>
          <cell r="T536">
            <v>-1.1599999999999999</v>
          </cell>
          <cell r="U536">
            <v>0.45</v>
          </cell>
          <cell r="V536">
            <v>-0.83</v>
          </cell>
          <cell r="W536">
            <v>259.5</v>
          </cell>
          <cell r="X536">
            <v>9.4</v>
          </cell>
          <cell r="Y536">
            <v>134.69999999999999</v>
          </cell>
          <cell r="Z536">
            <v>6.1</v>
          </cell>
          <cell r="AA536">
            <v>384.2</v>
          </cell>
          <cell r="AB536">
            <v>30.7</v>
          </cell>
          <cell r="AC536">
            <v>1001.1</v>
          </cell>
          <cell r="AD536">
            <v>16.2</v>
          </cell>
        </row>
        <row r="537">
          <cell r="B537" t="str">
            <v>木材・木製品</v>
          </cell>
          <cell r="C537">
            <v>209.3</v>
          </cell>
          <cell r="D537">
            <v>13.8</v>
          </cell>
          <cell r="E537">
            <v>119.8</v>
          </cell>
          <cell r="F537">
            <v>11.4</v>
          </cell>
          <cell r="G537">
            <v>124.9</v>
          </cell>
          <cell r="H537">
            <v>11.8</v>
          </cell>
          <cell r="I537">
            <v>95.6</v>
          </cell>
          <cell r="J537">
            <v>-5.2</v>
          </cell>
          <cell r="K537">
            <v>98.1</v>
          </cell>
          <cell r="L537">
            <v>-5.0999999999999996</v>
          </cell>
          <cell r="M537">
            <v>69.7</v>
          </cell>
          <cell r="N537">
            <v>-6.8</v>
          </cell>
          <cell r="O537">
            <v>82.8</v>
          </cell>
          <cell r="P537">
            <v>-11.5</v>
          </cell>
          <cell r="Q537" t="str">
            <v>-</v>
          </cell>
          <cell r="R537" t="str">
            <v>-</v>
          </cell>
          <cell r="S537">
            <v>-0.05</v>
          </cell>
          <cell r="T537">
            <v>-0.57999999999999996</v>
          </cell>
          <cell r="U537">
            <v>1.99</v>
          </cell>
          <cell r="V537">
            <v>1.77</v>
          </cell>
          <cell r="W537">
            <v>194.5</v>
          </cell>
          <cell r="X537">
            <v>10.1</v>
          </cell>
          <cell r="Y537">
            <v>111.3</v>
          </cell>
          <cell r="Z537">
            <v>7.8</v>
          </cell>
          <cell r="AA537">
            <v>72.2</v>
          </cell>
          <cell r="AB537">
            <v>4.4000000000000004</v>
          </cell>
          <cell r="AC537">
            <v>551.9</v>
          </cell>
          <cell r="AD537">
            <v>16.100000000000001</v>
          </cell>
        </row>
        <row r="538">
          <cell r="B538" t="str">
            <v>家具・装備品</v>
          </cell>
          <cell r="C538" t="str">
            <v>-</v>
          </cell>
          <cell r="D538" t="str">
            <v>-</v>
          </cell>
          <cell r="E538" t="str">
            <v>-</v>
          </cell>
          <cell r="F538" t="str">
            <v>-</v>
          </cell>
          <cell r="G538" t="str">
            <v>-</v>
          </cell>
          <cell r="H538" t="str">
            <v>-</v>
          </cell>
          <cell r="I538" t="str">
            <v>-</v>
          </cell>
          <cell r="J538" t="str">
            <v>-</v>
          </cell>
          <cell r="K538" t="str">
            <v>-</v>
          </cell>
          <cell r="L538" t="str">
            <v>-</v>
          </cell>
          <cell r="M538" t="str">
            <v>-</v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>-</v>
          </cell>
          <cell r="S538" t="str">
            <v>-</v>
          </cell>
          <cell r="T538" t="str">
            <v>-</v>
          </cell>
          <cell r="U538" t="str">
            <v>-</v>
          </cell>
          <cell r="V538" t="str">
            <v>-</v>
          </cell>
          <cell r="W538" t="str">
            <v>-</v>
          </cell>
          <cell r="X538" t="str">
            <v>-</v>
          </cell>
          <cell r="Y538" t="str">
            <v>-</v>
          </cell>
          <cell r="Z538" t="str">
            <v>-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</row>
        <row r="539">
          <cell r="B539" t="str">
            <v>パルプ・紙</v>
          </cell>
          <cell r="C539">
            <v>149</v>
          </cell>
          <cell r="D539">
            <v>21.4</v>
          </cell>
          <cell r="E539">
            <v>94.5</v>
          </cell>
          <cell r="F539">
            <v>4.3</v>
          </cell>
          <cell r="G539">
            <v>99.5</v>
          </cell>
          <cell r="H539">
            <v>11.4</v>
          </cell>
          <cell r="I539">
            <v>127.1</v>
          </cell>
          <cell r="J539">
            <v>5</v>
          </cell>
          <cell r="K539">
            <v>133.6</v>
          </cell>
          <cell r="L539">
            <v>7.5</v>
          </cell>
          <cell r="M539">
            <v>73.3</v>
          </cell>
          <cell r="N539">
            <v>-22.8</v>
          </cell>
          <cell r="O539">
            <v>116.3</v>
          </cell>
          <cell r="P539">
            <v>1.5</v>
          </cell>
          <cell r="Q539" t="str">
            <v>-</v>
          </cell>
          <cell r="R539" t="str">
            <v>-</v>
          </cell>
          <cell r="S539">
            <v>2.52</v>
          </cell>
          <cell r="T539">
            <v>2.52</v>
          </cell>
          <cell r="U539">
            <v>1.1299999999999999</v>
          </cell>
          <cell r="V539">
            <v>0.5</v>
          </cell>
          <cell r="W539">
            <v>138.5</v>
          </cell>
          <cell r="X539">
            <v>17.600000000000001</v>
          </cell>
          <cell r="Y539">
            <v>87.8</v>
          </cell>
          <cell r="Z539">
            <v>1</v>
          </cell>
          <cell r="AA539">
            <v>62</v>
          </cell>
          <cell r="AB539">
            <v>-37.299999999999997</v>
          </cell>
          <cell r="AC539">
            <v>132.19999999999999</v>
          </cell>
          <cell r="AD539">
            <v>43</v>
          </cell>
        </row>
        <row r="540">
          <cell r="B540" t="str">
            <v>印刷・同関連業</v>
          </cell>
          <cell r="C540">
            <v>208.2</v>
          </cell>
          <cell r="D540">
            <v>-16.3</v>
          </cell>
          <cell r="E540">
            <v>120.2</v>
          </cell>
          <cell r="F540">
            <v>-14.3</v>
          </cell>
          <cell r="G540">
            <v>114.8</v>
          </cell>
          <cell r="H540">
            <v>-13.4</v>
          </cell>
          <cell r="I540">
            <v>108</v>
          </cell>
          <cell r="J540">
            <v>23.1</v>
          </cell>
          <cell r="K540">
            <v>107.6</v>
          </cell>
          <cell r="L540">
            <v>22.8</v>
          </cell>
          <cell r="M540">
            <v>115.1</v>
          </cell>
          <cell r="N540">
            <v>27.3</v>
          </cell>
          <cell r="O540">
            <v>83.7</v>
          </cell>
          <cell r="P540">
            <v>-13.4</v>
          </cell>
          <cell r="Q540" t="str">
            <v>-</v>
          </cell>
          <cell r="R540" t="str">
            <v>-</v>
          </cell>
          <cell r="S540">
            <v>0</v>
          </cell>
          <cell r="T540">
            <v>-2.83</v>
          </cell>
          <cell r="U540">
            <v>0.6</v>
          </cell>
          <cell r="V540">
            <v>0.33</v>
          </cell>
          <cell r="W540">
            <v>193.5</v>
          </cell>
          <cell r="X540">
            <v>-19</v>
          </cell>
          <cell r="Y540">
            <v>111.7</v>
          </cell>
          <cell r="Z540">
            <v>-17</v>
          </cell>
          <cell r="AA540">
            <v>231.8</v>
          </cell>
          <cell r="AB540">
            <v>-22</v>
          </cell>
          <cell r="AC540">
            <v>378.2</v>
          </cell>
          <cell r="AD540">
            <v>-18.600000000000001</v>
          </cell>
        </row>
        <row r="541">
          <cell r="B541" t="str">
            <v>化学、石油・石炭</v>
          </cell>
          <cell r="C541">
            <v>251.5</v>
          </cell>
          <cell r="D541">
            <v>-3.2</v>
          </cell>
          <cell r="E541">
            <v>118.7</v>
          </cell>
          <cell r="F541">
            <v>3</v>
          </cell>
          <cell r="G541">
            <v>120.3</v>
          </cell>
          <cell r="H541">
            <v>8.6</v>
          </cell>
          <cell r="I541">
            <v>102.4</v>
          </cell>
          <cell r="J541">
            <v>-0.4</v>
          </cell>
          <cell r="K541">
            <v>100.6</v>
          </cell>
          <cell r="L541">
            <v>1.3</v>
          </cell>
          <cell r="M541">
            <v>118.9</v>
          </cell>
          <cell r="N541">
            <v>-12.1</v>
          </cell>
          <cell r="O541">
            <v>104.7</v>
          </cell>
          <cell r="P541">
            <v>4.7</v>
          </cell>
          <cell r="Q541" t="str">
            <v>-</v>
          </cell>
          <cell r="R541" t="str">
            <v>-</v>
          </cell>
          <cell r="S541">
            <v>0.45</v>
          </cell>
          <cell r="T541">
            <v>0.45</v>
          </cell>
          <cell r="U541">
            <v>1.1599999999999999</v>
          </cell>
          <cell r="V541">
            <v>0.92</v>
          </cell>
          <cell r="W541">
            <v>233.7</v>
          </cell>
          <cell r="X541">
            <v>-6.3</v>
          </cell>
          <cell r="Y541">
            <v>110.3</v>
          </cell>
          <cell r="Z541">
            <v>-0.3</v>
          </cell>
          <cell r="AA541">
            <v>108.3</v>
          </cell>
          <cell r="AB541">
            <v>-24.3</v>
          </cell>
          <cell r="AC541">
            <v>337.9</v>
          </cell>
          <cell r="AD541">
            <v>-6.4</v>
          </cell>
        </row>
        <row r="542">
          <cell r="B542" t="str">
            <v>プラスチック製品</v>
          </cell>
          <cell r="C542">
            <v>247.1</v>
          </cell>
          <cell r="D542">
            <v>-15.5</v>
          </cell>
          <cell r="E542">
            <v>121.5</v>
          </cell>
          <cell r="F542">
            <v>-6.1</v>
          </cell>
          <cell r="G542">
            <v>114.2</v>
          </cell>
          <cell r="H542">
            <v>-5.5</v>
          </cell>
          <cell r="I542">
            <v>102.5</v>
          </cell>
          <cell r="J542">
            <v>-3.5</v>
          </cell>
          <cell r="K542">
            <v>100.3</v>
          </cell>
          <cell r="L542">
            <v>-2.4</v>
          </cell>
          <cell r="M542">
            <v>134.6</v>
          </cell>
          <cell r="N542">
            <v>-13.6</v>
          </cell>
          <cell r="O542">
            <v>118.6</v>
          </cell>
          <cell r="P542">
            <v>-24.9</v>
          </cell>
          <cell r="Q542" t="str">
            <v>-</v>
          </cell>
          <cell r="R542" t="str">
            <v>-</v>
          </cell>
          <cell r="S542">
            <v>0</v>
          </cell>
          <cell r="T542">
            <v>0</v>
          </cell>
          <cell r="U542">
            <v>0.7</v>
          </cell>
          <cell r="V542">
            <v>0.7</v>
          </cell>
          <cell r="W542">
            <v>229.6</v>
          </cell>
          <cell r="X542">
            <v>-18.2</v>
          </cell>
          <cell r="Y542">
            <v>112.9</v>
          </cell>
          <cell r="Z542">
            <v>-9.1</v>
          </cell>
          <cell r="AA542">
            <v>210.5</v>
          </cell>
          <cell r="AB542">
            <v>-10</v>
          </cell>
          <cell r="AC542">
            <v>499.5</v>
          </cell>
          <cell r="AD542">
            <v>-21.8</v>
          </cell>
        </row>
        <row r="543">
          <cell r="B543" t="str">
            <v>ゴム製品</v>
          </cell>
          <cell r="C543">
            <v>240.9</v>
          </cell>
          <cell r="D543">
            <v>-6.6</v>
          </cell>
          <cell r="E543">
            <v>117.3</v>
          </cell>
          <cell r="F543">
            <v>-0.3</v>
          </cell>
          <cell r="G543">
            <v>111.8</v>
          </cell>
          <cell r="H543">
            <v>-1</v>
          </cell>
          <cell r="I543">
            <v>100.3</v>
          </cell>
          <cell r="J543">
            <v>1.9</v>
          </cell>
          <cell r="K543">
            <v>96.3</v>
          </cell>
          <cell r="L543">
            <v>0.8</v>
          </cell>
          <cell r="M543">
            <v>143.19999999999999</v>
          </cell>
          <cell r="N543">
            <v>11.2</v>
          </cell>
          <cell r="O543">
            <v>98.5</v>
          </cell>
          <cell r="P543">
            <v>19.7</v>
          </cell>
          <cell r="Q543" t="str">
            <v>-</v>
          </cell>
          <cell r="R543" t="str">
            <v>-</v>
          </cell>
          <cell r="S543">
            <v>0.1</v>
          </cell>
          <cell r="T543">
            <v>-0.2</v>
          </cell>
          <cell r="U543">
            <v>0.55000000000000004</v>
          </cell>
          <cell r="V543">
            <v>0.25</v>
          </cell>
          <cell r="W543">
            <v>223.9</v>
          </cell>
          <cell r="X543">
            <v>-9.5</v>
          </cell>
          <cell r="Y543">
            <v>109</v>
          </cell>
          <cell r="Z543">
            <v>-3.5</v>
          </cell>
          <cell r="AA543">
            <v>148.30000000000001</v>
          </cell>
          <cell r="AB543">
            <v>1.9</v>
          </cell>
          <cell r="AC543">
            <v>446.3</v>
          </cell>
          <cell r="AD543">
            <v>-10</v>
          </cell>
        </row>
        <row r="544">
          <cell r="B544" t="str">
            <v>窯業・土石製品</v>
          </cell>
          <cell r="C544">
            <v>209.8</v>
          </cell>
          <cell r="D544">
            <v>-1.9</v>
          </cell>
          <cell r="E544">
            <v>121.1</v>
          </cell>
          <cell r="F544">
            <v>-1.3</v>
          </cell>
          <cell r="G544">
            <v>125.5</v>
          </cell>
          <cell r="H544">
            <v>1</v>
          </cell>
          <cell r="I544">
            <v>105.3</v>
          </cell>
          <cell r="J544">
            <v>4.8</v>
          </cell>
          <cell r="K544">
            <v>101.3</v>
          </cell>
          <cell r="L544">
            <v>0.1</v>
          </cell>
          <cell r="M544">
            <v>195.8</v>
          </cell>
          <cell r="N544">
            <v>127.9</v>
          </cell>
          <cell r="O544">
            <v>111</v>
          </cell>
          <cell r="P544">
            <v>-0.1</v>
          </cell>
          <cell r="Q544" t="str">
            <v>-</v>
          </cell>
          <cell r="R544" t="str">
            <v>-</v>
          </cell>
          <cell r="S544">
            <v>0.11</v>
          </cell>
          <cell r="T544">
            <v>0.05</v>
          </cell>
          <cell r="U544">
            <v>0</v>
          </cell>
          <cell r="V544">
            <v>0</v>
          </cell>
          <cell r="W544">
            <v>195</v>
          </cell>
          <cell r="X544">
            <v>-5</v>
          </cell>
          <cell r="Y544">
            <v>112.5</v>
          </cell>
          <cell r="Z544">
            <v>-4.5</v>
          </cell>
          <cell r="AA544">
            <v>35.1</v>
          </cell>
          <cell r="AB544">
            <v>-60.9</v>
          </cell>
          <cell r="AC544">
            <v>526.4</v>
          </cell>
          <cell r="AD544">
            <v>-2.5</v>
          </cell>
        </row>
        <row r="545">
          <cell r="B545" t="str">
            <v>鉄鋼業</v>
          </cell>
          <cell r="C545" t="str">
            <v>-</v>
          </cell>
          <cell r="D545" t="str">
            <v>-</v>
          </cell>
          <cell r="E545" t="str">
            <v>-</v>
          </cell>
          <cell r="F545" t="str">
            <v>-</v>
          </cell>
          <cell r="G545" t="str">
            <v>-</v>
          </cell>
          <cell r="H545" t="str">
            <v>-</v>
          </cell>
          <cell r="I545" t="str">
            <v>-</v>
          </cell>
          <cell r="J545" t="str">
            <v>-</v>
          </cell>
          <cell r="K545" t="str">
            <v>-</v>
          </cell>
          <cell r="L545" t="str">
            <v>-</v>
          </cell>
          <cell r="M545" t="str">
            <v>-</v>
          </cell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T545" t="str">
            <v>-</v>
          </cell>
          <cell r="U545" t="str">
            <v>-</v>
          </cell>
          <cell r="V545" t="str">
            <v>-</v>
          </cell>
          <cell r="W545" t="str">
            <v>-</v>
          </cell>
          <cell r="X545" t="str">
            <v>-</v>
          </cell>
          <cell r="Y545" t="str">
            <v>-</v>
          </cell>
          <cell r="Z545" t="str">
            <v>-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</row>
        <row r="546">
          <cell r="B546" t="str">
            <v>非鉄金属製造業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  <cell r="J546" t="str">
            <v>-</v>
          </cell>
          <cell r="K546" t="str">
            <v>-</v>
          </cell>
          <cell r="L546" t="str">
            <v>-</v>
          </cell>
          <cell r="M546" t="str">
            <v>-</v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>-</v>
          </cell>
          <cell r="S546" t="str">
            <v>-</v>
          </cell>
          <cell r="T546" t="str">
            <v>-</v>
          </cell>
          <cell r="U546" t="str">
            <v>-</v>
          </cell>
          <cell r="V546" t="str">
            <v>-</v>
          </cell>
          <cell r="W546" t="str">
            <v>-</v>
          </cell>
          <cell r="X546" t="str">
            <v>-</v>
          </cell>
          <cell r="Y546" t="str">
            <v>-</v>
          </cell>
          <cell r="Z546" t="str">
            <v>-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</row>
        <row r="547">
          <cell r="B547" t="str">
            <v>金属製品製造業</v>
          </cell>
          <cell r="C547">
            <v>182.3</v>
          </cell>
          <cell r="D547">
            <v>8.1999999999999993</v>
          </cell>
          <cell r="E547">
            <v>96.1</v>
          </cell>
          <cell r="F547">
            <v>-0.1</v>
          </cell>
          <cell r="G547">
            <v>97.8</v>
          </cell>
          <cell r="H547">
            <v>-0.6</v>
          </cell>
          <cell r="I547">
            <v>96.5</v>
          </cell>
          <cell r="J547">
            <v>-5.8</v>
          </cell>
          <cell r="K547">
            <v>96.8</v>
          </cell>
          <cell r="L547">
            <v>-6.9</v>
          </cell>
          <cell r="M547">
            <v>93.8</v>
          </cell>
          <cell r="N547">
            <v>15.1</v>
          </cell>
          <cell r="O547">
            <v>241.6</v>
          </cell>
          <cell r="P547">
            <v>-1.9</v>
          </cell>
          <cell r="Q547" t="str">
            <v>-</v>
          </cell>
          <cell r="R547" t="str">
            <v>-</v>
          </cell>
          <cell r="S547">
            <v>0.71</v>
          </cell>
          <cell r="T547">
            <v>0.46</v>
          </cell>
          <cell r="U547">
            <v>0.77</v>
          </cell>
          <cell r="V547">
            <v>-0.85</v>
          </cell>
          <cell r="W547">
            <v>169.4</v>
          </cell>
          <cell r="X547">
            <v>4.8</v>
          </cell>
          <cell r="Y547">
            <v>89.3</v>
          </cell>
          <cell r="Z547">
            <v>-3.3</v>
          </cell>
          <cell r="AA547">
            <v>65.099999999999994</v>
          </cell>
          <cell r="AB547">
            <v>14.3</v>
          </cell>
          <cell r="AC547">
            <v>233</v>
          </cell>
          <cell r="AD547">
            <v>16.899999999999999</v>
          </cell>
        </row>
        <row r="548">
          <cell r="B548" t="str">
            <v>はん用機械器具</v>
          </cell>
          <cell r="C548" t="str">
            <v>-</v>
          </cell>
          <cell r="D548" t="str">
            <v>-</v>
          </cell>
          <cell r="E548" t="str">
            <v>-</v>
          </cell>
          <cell r="F548" t="str">
            <v>-</v>
          </cell>
          <cell r="G548" t="str">
            <v>-</v>
          </cell>
          <cell r="H548" t="str">
            <v>-</v>
          </cell>
          <cell r="I548" t="str">
            <v>-</v>
          </cell>
          <cell r="J548" t="str">
            <v>-</v>
          </cell>
          <cell r="K548" t="str">
            <v>-</v>
          </cell>
          <cell r="L548" t="str">
            <v>-</v>
          </cell>
          <cell r="M548" t="str">
            <v>-</v>
          </cell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>-</v>
          </cell>
          <cell r="S548" t="str">
            <v>-</v>
          </cell>
          <cell r="T548" t="str">
            <v>-</v>
          </cell>
          <cell r="U548" t="str">
            <v>-</v>
          </cell>
          <cell r="V548" t="str">
            <v>-</v>
          </cell>
          <cell r="W548" t="str">
            <v>-</v>
          </cell>
          <cell r="X548" t="str">
            <v>-</v>
          </cell>
          <cell r="Y548" t="str">
            <v>-</v>
          </cell>
          <cell r="Z548" t="str">
            <v>-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</row>
        <row r="549">
          <cell r="B549" t="str">
            <v>生産用機械器具</v>
          </cell>
          <cell r="C549" t="str">
            <v>-</v>
          </cell>
          <cell r="D549" t="str">
            <v>-</v>
          </cell>
          <cell r="E549" t="str">
            <v>-</v>
          </cell>
          <cell r="F549" t="str">
            <v>-</v>
          </cell>
          <cell r="G549" t="str">
            <v>-</v>
          </cell>
          <cell r="H549" t="str">
            <v>-</v>
          </cell>
          <cell r="I549" t="str">
            <v>-</v>
          </cell>
          <cell r="J549" t="str">
            <v>-</v>
          </cell>
          <cell r="K549" t="str">
            <v>-</v>
          </cell>
          <cell r="L549" t="str">
            <v>-</v>
          </cell>
          <cell r="M549" t="str">
            <v>-</v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>-</v>
          </cell>
          <cell r="S549" t="str">
            <v>-</v>
          </cell>
          <cell r="T549" t="str">
            <v>-</v>
          </cell>
          <cell r="U549" t="str">
            <v>-</v>
          </cell>
          <cell r="V549" t="str">
            <v>-</v>
          </cell>
          <cell r="W549" t="str">
            <v>-</v>
          </cell>
          <cell r="X549" t="str">
            <v>-</v>
          </cell>
          <cell r="Y549" t="str">
            <v>-</v>
          </cell>
          <cell r="Z549" t="str">
            <v>-</v>
          </cell>
          <cell r="AA549" t="str">
            <v>-</v>
          </cell>
          <cell r="AB549" t="str">
            <v>-</v>
          </cell>
          <cell r="AC549" t="str">
            <v>-</v>
          </cell>
          <cell r="AD549" t="str">
            <v>-</v>
          </cell>
        </row>
        <row r="550">
          <cell r="B550" t="str">
            <v>業務用機械器具</v>
          </cell>
          <cell r="C550">
            <v>255.9</v>
          </cell>
          <cell r="D550">
            <v>108.7</v>
          </cell>
          <cell r="E550">
            <v>121.6</v>
          </cell>
          <cell r="F550">
            <v>25.9</v>
          </cell>
          <cell r="G550">
            <v>121.4</v>
          </cell>
          <cell r="H550">
            <v>26.3</v>
          </cell>
          <cell r="I550">
            <v>105.9</v>
          </cell>
          <cell r="J550">
            <v>8.6999999999999993</v>
          </cell>
          <cell r="K550">
            <v>104.7</v>
          </cell>
          <cell r="L550">
            <v>9.1999999999999993</v>
          </cell>
          <cell r="M550">
            <v>125</v>
          </cell>
          <cell r="N550">
            <v>1.9</v>
          </cell>
          <cell r="O550">
            <v>106.9</v>
          </cell>
          <cell r="P550">
            <v>6.5</v>
          </cell>
          <cell r="Q550" t="str">
            <v>-</v>
          </cell>
          <cell r="R550" t="str">
            <v>-</v>
          </cell>
          <cell r="S550">
            <v>0.62</v>
          </cell>
          <cell r="T550">
            <v>-0.35</v>
          </cell>
          <cell r="U550">
            <v>0.62</v>
          </cell>
          <cell r="V550">
            <v>-0.05</v>
          </cell>
          <cell r="W550">
            <v>237.8</v>
          </cell>
          <cell r="X550">
            <v>102</v>
          </cell>
          <cell r="Y550">
            <v>113</v>
          </cell>
          <cell r="Z550">
            <v>21.9</v>
          </cell>
          <cell r="AA550">
            <v>123.5</v>
          </cell>
          <cell r="AB550">
            <v>21.8</v>
          </cell>
          <cell r="AC550">
            <v>215.6</v>
          </cell>
          <cell r="AD550">
            <v>258.89999999999998</v>
          </cell>
        </row>
        <row r="551">
          <cell r="B551" t="str">
            <v>電子・デバイス</v>
          </cell>
          <cell r="C551">
            <v>118.2</v>
          </cell>
          <cell r="D551">
            <v>-13.3</v>
          </cell>
          <cell r="E551">
            <v>86.6</v>
          </cell>
          <cell r="F551">
            <v>2.1</v>
          </cell>
          <cell r="G551">
            <v>86.1</v>
          </cell>
          <cell r="H551">
            <v>3.2</v>
          </cell>
          <cell r="I551">
            <v>94.7</v>
          </cell>
          <cell r="J551">
            <v>-3.1</v>
          </cell>
          <cell r="K551">
            <v>95.6</v>
          </cell>
          <cell r="L551">
            <v>-2.4</v>
          </cell>
          <cell r="M551">
            <v>85.9</v>
          </cell>
          <cell r="N551">
            <v>-9.1999999999999993</v>
          </cell>
          <cell r="O551">
            <v>69.8</v>
          </cell>
          <cell r="P551">
            <v>-7.2</v>
          </cell>
          <cell r="Q551" t="str">
            <v>-</v>
          </cell>
          <cell r="R551" t="str">
            <v>-</v>
          </cell>
          <cell r="S551">
            <v>0.42</v>
          </cell>
          <cell r="T551">
            <v>-0.06</v>
          </cell>
          <cell r="U551">
            <v>0.45</v>
          </cell>
          <cell r="V551">
            <v>-0.15</v>
          </cell>
          <cell r="W551">
            <v>109.9</v>
          </cell>
          <cell r="X551">
            <v>-16</v>
          </cell>
          <cell r="Y551">
            <v>80.5</v>
          </cell>
          <cell r="Z551">
            <v>-1.1000000000000001</v>
          </cell>
          <cell r="AA551">
            <v>90.4</v>
          </cell>
          <cell r="AB551">
            <v>-5.9</v>
          </cell>
          <cell r="AC551">
            <v>224.6</v>
          </cell>
          <cell r="AD551">
            <v>-31.7</v>
          </cell>
        </row>
        <row r="552">
          <cell r="B552" t="str">
            <v>電気機械器具</v>
          </cell>
          <cell r="C552">
            <v>282</v>
          </cell>
          <cell r="D552">
            <v>19.899999999999999</v>
          </cell>
          <cell r="E552">
            <v>135.80000000000001</v>
          </cell>
          <cell r="F552">
            <v>5.4</v>
          </cell>
          <cell r="G552">
            <v>134.19999999999999</v>
          </cell>
          <cell r="H552">
            <v>8.6999999999999993</v>
          </cell>
          <cell r="I552">
            <v>110.6</v>
          </cell>
          <cell r="J552">
            <v>0.1</v>
          </cell>
          <cell r="K552">
            <v>110.9</v>
          </cell>
          <cell r="L552">
            <v>7.4</v>
          </cell>
          <cell r="M552">
            <v>105.6</v>
          </cell>
          <cell r="N552">
            <v>-54.1</v>
          </cell>
          <cell r="O552">
            <v>148.80000000000001</v>
          </cell>
          <cell r="P552">
            <v>25</v>
          </cell>
          <cell r="Q552" t="str">
            <v>-</v>
          </cell>
          <cell r="R552" t="str">
            <v>-</v>
          </cell>
          <cell r="S552">
            <v>1.22</v>
          </cell>
          <cell r="T552">
            <v>0.92</v>
          </cell>
          <cell r="U552">
            <v>0.81</v>
          </cell>
          <cell r="V552">
            <v>-0.39</v>
          </cell>
          <cell r="W552">
            <v>262.10000000000002</v>
          </cell>
          <cell r="X552">
            <v>16.100000000000001</v>
          </cell>
          <cell r="Y552">
            <v>126.2</v>
          </cell>
          <cell r="Z552">
            <v>2</v>
          </cell>
          <cell r="AA552">
            <v>179.9</v>
          </cell>
          <cell r="AB552">
            <v>-35.9</v>
          </cell>
          <cell r="AC552">
            <v>458</v>
          </cell>
          <cell r="AD552">
            <v>33.6</v>
          </cell>
        </row>
        <row r="553">
          <cell r="B553" t="str">
            <v>情報通信機械器具</v>
          </cell>
          <cell r="C553" t="str">
            <v>-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-</v>
          </cell>
          <cell r="H553" t="str">
            <v>-</v>
          </cell>
          <cell r="I553" t="str">
            <v>-</v>
          </cell>
          <cell r="J553" t="str">
            <v>-</v>
          </cell>
          <cell r="K553" t="str">
            <v>-</v>
          </cell>
          <cell r="L553" t="str">
            <v>-</v>
          </cell>
          <cell r="M553" t="str">
            <v>-</v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>-</v>
          </cell>
          <cell r="S553" t="str">
            <v>-</v>
          </cell>
          <cell r="T553" t="str">
            <v>-</v>
          </cell>
          <cell r="U553" t="str">
            <v>-</v>
          </cell>
          <cell r="V553" t="str">
            <v>-</v>
          </cell>
          <cell r="W553" t="str">
            <v>-</v>
          </cell>
          <cell r="X553" t="str">
            <v>-</v>
          </cell>
          <cell r="Y553" t="str">
            <v>-</v>
          </cell>
          <cell r="Z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</row>
        <row r="554">
          <cell r="B554" t="str">
            <v>輸送用機械器具</v>
          </cell>
          <cell r="C554">
            <v>250.2</v>
          </cell>
          <cell r="D554">
            <v>10.3</v>
          </cell>
          <cell r="E554">
            <v>116.9</v>
          </cell>
          <cell r="F554">
            <v>4.0999999999999996</v>
          </cell>
          <cell r="G554">
            <v>107.9</v>
          </cell>
          <cell r="H554">
            <v>1.4</v>
          </cell>
          <cell r="I554">
            <v>102.9</v>
          </cell>
          <cell r="J554">
            <v>1.1000000000000001</v>
          </cell>
          <cell r="K554">
            <v>97.5</v>
          </cell>
          <cell r="L554">
            <v>-1.5</v>
          </cell>
          <cell r="M554">
            <v>167.2</v>
          </cell>
          <cell r="N554">
            <v>24.4</v>
          </cell>
          <cell r="O554">
            <v>83.4</v>
          </cell>
          <cell r="P554">
            <v>4.0999999999999996</v>
          </cell>
          <cell r="Q554" t="str">
            <v>-</v>
          </cell>
          <cell r="R554" t="str">
            <v>-</v>
          </cell>
          <cell r="S554">
            <v>0.45</v>
          </cell>
          <cell r="T554">
            <v>-0.03</v>
          </cell>
          <cell r="U554">
            <v>2.0299999999999998</v>
          </cell>
          <cell r="V554">
            <v>1.36</v>
          </cell>
          <cell r="W554">
            <v>232.5</v>
          </cell>
          <cell r="X554">
            <v>6.7</v>
          </cell>
          <cell r="Y554">
            <v>108.6</v>
          </cell>
          <cell r="Z554">
            <v>0.7</v>
          </cell>
          <cell r="AA554">
            <v>250.8</v>
          </cell>
          <cell r="AB554">
            <v>25.1</v>
          </cell>
          <cell r="AC554">
            <v>229.1</v>
          </cell>
          <cell r="AD554">
            <v>14.1</v>
          </cell>
        </row>
        <row r="555">
          <cell r="B555" t="str">
            <v>その他の製造業</v>
          </cell>
          <cell r="C555">
            <v>148.30000000000001</v>
          </cell>
          <cell r="D555">
            <v>-15.5</v>
          </cell>
          <cell r="E555">
            <v>125.8</v>
          </cell>
          <cell r="F555">
            <v>5.8</v>
          </cell>
          <cell r="G555">
            <v>122.3</v>
          </cell>
          <cell r="H555">
            <v>4.4000000000000004</v>
          </cell>
          <cell r="I555">
            <v>111.8</v>
          </cell>
          <cell r="J555">
            <v>-0.2</v>
          </cell>
          <cell r="K555">
            <v>105.4</v>
          </cell>
          <cell r="L555">
            <v>-2</v>
          </cell>
          <cell r="M555">
            <v>193.9</v>
          </cell>
          <cell r="N555">
            <v>13.8</v>
          </cell>
          <cell r="O555">
            <v>82.5</v>
          </cell>
          <cell r="P555">
            <v>9.6</v>
          </cell>
          <cell r="Q555" t="str">
            <v>-</v>
          </cell>
          <cell r="R555" t="str">
            <v>-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137.80000000000001</v>
          </cell>
          <cell r="X555">
            <v>-18.2</v>
          </cell>
          <cell r="Y555">
            <v>116.9</v>
          </cell>
          <cell r="Z555">
            <v>2.5</v>
          </cell>
          <cell r="AA555">
            <v>172.5</v>
          </cell>
          <cell r="AB555">
            <v>20.100000000000001</v>
          </cell>
          <cell r="AC555">
            <v>142</v>
          </cell>
          <cell r="AD555">
            <v>-45</v>
          </cell>
        </row>
        <row r="556">
          <cell r="B556" t="str">
            <v>Ｅ一括分１</v>
          </cell>
          <cell r="C556">
            <v>284.7</v>
          </cell>
          <cell r="D556">
            <v>53.5</v>
          </cell>
          <cell r="E556">
            <v>124</v>
          </cell>
          <cell r="F556">
            <v>13.9</v>
          </cell>
          <cell r="G556">
            <v>106.1</v>
          </cell>
          <cell r="H556">
            <v>-2</v>
          </cell>
          <cell r="I556">
            <v>116.3</v>
          </cell>
          <cell r="J556">
            <v>14.8</v>
          </cell>
          <cell r="K556">
            <v>103.7</v>
          </cell>
          <cell r="L556">
            <v>1.3</v>
          </cell>
          <cell r="M556">
            <v>343.5</v>
          </cell>
          <cell r="N556">
            <v>323</v>
          </cell>
          <cell r="O556">
            <v>114</v>
          </cell>
          <cell r="P556">
            <v>-9.8000000000000007</v>
          </cell>
          <cell r="Q556" t="str">
            <v>-</v>
          </cell>
          <cell r="R556" t="str">
            <v>-</v>
          </cell>
          <cell r="S556">
            <v>0.74</v>
          </cell>
          <cell r="T556">
            <v>0.74</v>
          </cell>
          <cell r="U556">
            <v>1.57</v>
          </cell>
          <cell r="V556">
            <v>1.57</v>
          </cell>
          <cell r="W556">
            <v>264.60000000000002</v>
          </cell>
          <cell r="X556">
            <v>48.7</v>
          </cell>
          <cell r="Y556">
            <v>115.2</v>
          </cell>
          <cell r="Z556">
            <v>10.199999999999999</v>
          </cell>
          <cell r="AA556">
            <v>436.9</v>
          </cell>
          <cell r="AB556">
            <v>264.39999999999998</v>
          </cell>
          <cell r="AC556">
            <v>1283</v>
          </cell>
          <cell r="AD556">
            <v>95.2</v>
          </cell>
        </row>
        <row r="557">
          <cell r="B557" t="str">
            <v>Ｅ一括分２</v>
          </cell>
          <cell r="C557" t="str">
            <v>-</v>
          </cell>
          <cell r="D557" t="str">
            <v>-</v>
          </cell>
          <cell r="E557" t="str">
            <v>-</v>
          </cell>
          <cell r="F557" t="str">
            <v>-</v>
          </cell>
          <cell r="G557" t="str">
            <v>-</v>
          </cell>
          <cell r="H557" t="str">
            <v>-</v>
          </cell>
          <cell r="I557" t="str">
            <v>-</v>
          </cell>
          <cell r="J557" t="str">
            <v>-</v>
          </cell>
          <cell r="K557" t="str">
            <v>-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>-</v>
          </cell>
          <cell r="S557" t="str">
            <v>-</v>
          </cell>
          <cell r="T557" t="str">
            <v>-</v>
          </cell>
          <cell r="U557" t="str">
            <v>-</v>
          </cell>
          <cell r="V557" t="str">
            <v>-</v>
          </cell>
          <cell r="W557" t="str">
            <v>-</v>
          </cell>
          <cell r="X557" t="str">
            <v>-</v>
          </cell>
          <cell r="Y557" t="str">
            <v>-</v>
          </cell>
          <cell r="Z557" t="str">
            <v>-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</row>
        <row r="558">
          <cell r="B558" t="str">
            <v>Ｅ一括分３</v>
          </cell>
          <cell r="C558" t="str">
            <v>-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-</v>
          </cell>
          <cell r="H558" t="str">
            <v>-</v>
          </cell>
          <cell r="I558" t="str">
            <v>-</v>
          </cell>
          <cell r="J558" t="str">
            <v>-</v>
          </cell>
          <cell r="K558" t="str">
            <v>-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>-</v>
          </cell>
          <cell r="S558" t="str">
            <v>-</v>
          </cell>
          <cell r="T558" t="str">
            <v>-</v>
          </cell>
          <cell r="U558" t="str">
            <v>-</v>
          </cell>
          <cell r="V558" t="str">
            <v>-</v>
          </cell>
          <cell r="W558" t="str">
            <v>-</v>
          </cell>
          <cell r="X558" t="str">
            <v>-</v>
          </cell>
          <cell r="Y558" t="str">
            <v>-</v>
          </cell>
          <cell r="Z558" t="str">
            <v>-</v>
          </cell>
          <cell r="AA558" t="str">
            <v>-</v>
          </cell>
          <cell r="AB558" t="str">
            <v>-</v>
          </cell>
          <cell r="AC558" t="str">
            <v>-</v>
          </cell>
          <cell r="AD558" t="str">
            <v>-</v>
          </cell>
        </row>
        <row r="559">
          <cell r="B559" t="str">
            <v>卸売業</v>
          </cell>
          <cell r="C559">
            <v>215.3</v>
          </cell>
          <cell r="D559">
            <v>7.6</v>
          </cell>
          <cell r="E559">
            <v>105.2</v>
          </cell>
          <cell r="F559">
            <v>-3.5</v>
          </cell>
          <cell r="G559">
            <v>102.6</v>
          </cell>
          <cell r="H559">
            <v>-4.2</v>
          </cell>
          <cell r="I559">
            <v>97.7</v>
          </cell>
          <cell r="J559">
            <v>-3.3</v>
          </cell>
          <cell r="K559">
            <v>95.8</v>
          </cell>
          <cell r="L559">
            <v>-4.3</v>
          </cell>
          <cell r="M559">
            <v>132.30000000000001</v>
          </cell>
          <cell r="N559">
            <v>14</v>
          </cell>
          <cell r="O559">
            <v>105.2</v>
          </cell>
          <cell r="P559">
            <v>3.6</v>
          </cell>
          <cell r="Q559" t="str">
            <v>-</v>
          </cell>
          <cell r="R559" t="str">
            <v>-</v>
          </cell>
          <cell r="S559">
            <v>3.93</v>
          </cell>
          <cell r="T559">
            <v>3.93</v>
          </cell>
          <cell r="U559">
            <v>2.72</v>
          </cell>
          <cell r="V559">
            <v>2.72</v>
          </cell>
          <cell r="W559">
            <v>200.1</v>
          </cell>
          <cell r="X559">
            <v>4.2</v>
          </cell>
          <cell r="Y559">
            <v>97.8</v>
          </cell>
          <cell r="Z559">
            <v>-6.5</v>
          </cell>
          <cell r="AA559">
            <v>179.5</v>
          </cell>
          <cell r="AB559">
            <v>9.1999999999999993</v>
          </cell>
          <cell r="AC559">
            <v>620.4</v>
          </cell>
          <cell r="AD559">
            <v>17.600000000000001</v>
          </cell>
        </row>
        <row r="560">
          <cell r="B560" t="str">
            <v>小売業</v>
          </cell>
          <cell r="C560">
            <v>177.1</v>
          </cell>
          <cell r="D560">
            <v>26.6</v>
          </cell>
          <cell r="E560">
            <v>106.1</v>
          </cell>
          <cell r="F560">
            <v>9.6999999999999993</v>
          </cell>
          <cell r="G560">
            <v>105.3</v>
          </cell>
          <cell r="H560">
            <v>7.8</v>
          </cell>
          <cell r="I560">
            <v>98.3</v>
          </cell>
          <cell r="J560">
            <v>5.9</v>
          </cell>
          <cell r="K560">
            <v>97.3</v>
          </cell>
          <cell r="L560">
            <v>4.4000000000000004</v>
          </cell>
          <cell r="M560">
            <v>110.5</v>
          </cell>
          <cell r="N560">
            <v>25.7</v>
          </cell>
          <cell r="O560">
            <v>79.7</v>
          </cell>
          <cell r="P560">
            <v>-9.6999999999999993</v>
          </cell>
          <cell r="Q560" t="str">
            <v>-</v>
          </cell>
          <cell r="R560" t="str">
            <v>-</v>
          </cell>
          <cell r="S560">
            <v>0.73</v>
          </cell>
          <cell r="T560">
            <v>-0.09</v>
          </cell>
          <cell r="U560">
            <v>0.85</v>
          </cell>
          <cell r="V560">
            <v>-0.67</v>
          </cell>
          <cell r="W560">
            <v>164.6</v>
          </cell>
          <cell r="X560">
            <v>22.6</v>
          </cell>
          <cell r="Y560">
            <v>98.6</v>
          </cell>
          <cell r="Z560">
            <v>6.3</v>
          </cell>
          <cell r="AA560">
            <v>116</v>
          </cell>
          <cell r="AB560">
            <v>37.1</v>
          </cell>
          <cell r="AC560">
            <v>723.8</v>
          </cell>
          <cell r="AD560">
            <v>53.2</v>
          </cell>
        </row>
        <row r="561">
          <cell r="B561" t="str">
            <v>宿泊業</v>
          </cell>
          <cell r="C561">
            <v>155.5</v>
          </cell>
          <cell r="D561">
            <v>6.6</v>
          </cell>
          <cell r="E561">
            <v>115.5</v>
          </cell>
          <cell r="F561">
            <v>-2.5</v>
          </cell>
          <cell r="G561">
            <v>116.8</v>
          </cell>
          <cell r="H561">
            <v>-3.1</v>
          </cell>
          <cell r="I561">
            <v>108.4</v>
          </cell>
          <cell r="J561">
            <v>-1.8</v>
          </cell>
          <cell r="K561">
            <v>105.3</v>
          </cell>
          <cell r="L561">
            <v>-2.1</v>
          </cell>
          <cell r="M561">
            <v>171.2</v>
          </cell>
          <cell r="N561">
            <v>2.5</v>
          </cell>
          <cell r="O561">
            <v>60.2</v>
          </cell>
          <cell r="P561">
            <v>-20.6</v>
          </cell>
          <cell r="Q561" t="str">
            <v>-</v>
          </cell>
          <cell r="R561" t="str">
            <v>-</v>
          </cell>
          <cell r="S561">
            <v>6.45</v>
          </cell>
          <cell r="T561">
            <v>6.45</v>
          </cell>
          <cell r="U561">
            <v>0</v>
          </cell>
          <cell r="V561">
            <v>-0.67</v>
          </cell>
          <cell r="W561">
            <v>144.5</v>
          </cell>
          <cell r="X561">
            <v>3.2</v>
          </cell>
          <cell r="Y561">
            <v>107.3</v>
          </cell>
          <cell r="Z561">
            <v>-5.6</v>
          </cell>
          <cell r="AA561">
            <v>91.8</v>
          </cell>
          <cell r="AB561">
            <v>10.5</v>
          </cell>
          <cell r="AC561">
            <v>116.1</v>
          </cell>
          <cell r="AD561">
            <v>34.9</v>
          </cell>
        </row>
        <row r="562">
          <cell r="B562" t="str">
            <v>Ｍ一括分</v>
          </cell>
          <cell r="C562">
            <v>115.8</v>
          </cell>
          <cell r="D562">
            <v>31.6</v>
          </cell>
          <cell r="E562">
            <v>95.3</v>
          </cell>
          <cell r="F562">
            <v>9.9</v>
          </cell>
          <cell r="G562">
            <v>89</v>
          </cell>
          <cell r="H562">
            <v>0.7</v>
          </cell>
          <cell r="I562">
            <v>110.2</v>
          </cell>
          <cell r="J562">
            <v>1.8</v>
          </cell>
          <cell r="K562">
            <v>112.5</v>
          </cell>
          <cell r="L562">
            <v>-4.3</v>
          </cell>
          <cell r="M562">
            <v>86.5</v>
          </cell>
          <cell r="N562">
            <v>883</v>
          </cell>
          <cell r="O562">
            <v>98.9</v>
          </cell>
          <cell r="P562">
            <v>-17.8</v>
          </cell>
          <cell r="Q562" t="str">
            <v>-</v>
          </cell>
          <cell r="R562" t="str">
            <v>-</v>
          </cell>
          <cell r="S562">
            <v>1.42</v>
          </cell>
          <cell r="T562">
            <v>1.45</v>
          </cell>
          <cell r="U562">
            <v>0.36</v>
          </cell>
          <cell r="V562">
            <v>-14.18</v>
          </cell>
          <cell r="W562">
            <v>107.6</v>
          </cell>
          <cell r="X562">
            <v>27.3</v>
          </cell>
          <cell r="Y562">
            <v>88.6</v>
          </cell>
          <cell r="Z562">
            <v>6.5</v>
          </cell>
          <cell r="AA562">
            <v>169.2</v>
          </cell>
          <cell r="AB562">
            <v>152.30000000000001</v>
          </cell>
          <cell r="AC562">
            <v>342.5</v>
          </cell>
          <cell r="AD562">
            <v>351.1</v>
          </cell>
        </row>
        <row r="563">
          <cell r="B563" t="str">
            <v>医療業</v>
          </cell>
          <cell r="C563">
            <v>163.1</v>
          </cell>
          <cell r="D563">
            <v>5.5</v>
          </cell>
          <cell r="E563">
            <v>101.4</v>
          </cell>
          <cell r="F563">
            <v>3.7</v>
          </cell>
          <cell r="G563">
            <v>99.6</v>
          </cell>
          <cell r="H563">
            <v>5.5</v>
          </cell>
          <cell r="I563">
            <v>100.4</v>
          </cell>
          <cell r="J563">
            <v>0.5</v>
          </cell>
          <cell r="K563">
            <v>99.7</v>
          </cell>
          <cell r="L563">
            <v>0.6</v>
          </cell>
          <cell r="M563">
            <v>121.2</v>
          </cell>
          <cell r="N563">
            <v>-1.5</v>
          </cell>
          <cell r="O563">
            <v>84.9</v>
          </cell>
          <cell r="P563">
            <v>7.2</v>
          </cell>
          <cell r="Q563" t="str">
            <v>-</v>
          </cell>
          <cell r="R563" t="str">
            <v>-</v>
          </cell>
          <cell r="S563">
            <v>1.1399999999999999</v>
          </cell>
          <cell r="T563">
            <v>0.61</v>
          </cell>
          <cell r="U563">
            <v>0.83</v>
          </cell>
          <cell r="V563">
            <v>-0.2</v>
          </cell>
          <cell r="W563">
            <v>151.6</v>
          </cell>
          <cell r="X563">
            <v>2.2000000000000002</v>
          </cell>
          <cell r="Y563">
            <v>94.2</v>
          </cell>
          <cell r="Z563">
            <v>0.3</v>
          </cell>
          <cell r="AA563">
            <v>155.19999999999999</v>
          </cell>
          <cell r="AB563">
            <v>-22.9</v>
          </cell>
          <cell r="AC563">
            <v>457</v>
          </cell>
          <cell r="AD563">
            <v>7.5</v>
          </cell>
        </row>
        <row r="564">
          <cell r="B564" t="str">
            <v>Ｐ一括分</v>
          </cell>
          <cell r="C564">
            <v>190.5</v>
          </cell>
          <cell r="D564">
            <v>-4</v>
          </cell>
          <cell r="E564">
            <v>106.8</v>
          </cell>
          <cell r="F564">
            <v>-2.7</v>
          </cell>
          <cell r="G564">
            <v>108.2</v>
          </cell>
          <cell r="H564">
            <v>-2.5</v>
          </cell>
          <cell r="I564">
            <v>102.4</v>
          </cell>
          <cell r="J564">
            <v>2.5</v>
          </cell>
          <cell r="K564">
            <v>102.6</v>
          </cell>
          <cell r="L564">
            <v>2</v>
          </cell>
          <cell r="M564">
            <v>94</v>
          </cell>
          <cell r="N564">
            <v>20.5</v>
          </cell>
          <cell r="O564">
            <v>114.6</v>
          </cell>
          <cell r="P564">
            <v>-0.7</v>
          </cell>
          <cell r="Q564" t="str">
            <v>-</v>
          </cell>
          <cell r="R564" t="str">
            <v>-</v>
          </cell>
          <cell r="S564">
            <v>1.29</v>
          </cell>
          <cell r="T564">
            <v>0.42</v>
          </cell>
          <cell r="U564">
            <v>1.25</v>
          </cell>
          <cell r="V564">
            <v>0.25</v>
          </cell>
          <cell r="W564">
            <v>177</v>
          </cell>
          <cell r="X564">
            <v>-7.1</v>
          </cell>
          <cell r="Y564">
            <v>99.3</v>
          </cell>
          <cell r="Z564">
            <v>-5.8</v>
          </cell>
          <cell r="AA564">
            <v>72.900000000000006</v>
          </cell>
          <cell r="AB564">
            <v>-9.1</v>
          </cell>
          <cell r="AC564">
            <v>570.70000000000005</v>
          </cell>
          <cell r="AD564">
            <v>-5</v>
          </cell>
        </row>
        <row r="565">
          <cell r="B565" t="str">
            <v>職業紹介・派遣業</v>
          </cell>
          <cell r="C565">
            <v>115.2</v>
          </cell>
          <cell r="D565">
            <v>2</v>
          </cell>
          <cell r="E565">
            <v>108.4</v>
          </cell>
          <cell r="F565">
            <v>3</v>
          </cell>
          <cell r="G565">
            <v>107</v>
          </cell>
          <cell r="H565">
            <v>2.5</v>
          </cell>
          <cell r="I565">
            <v>110</v>
          </cell>
          <cell r="J565">
            <v>8.6999999999999993</v>
          </cell>
          <cell r="K565">
            <v>110</v>
          </cell>
          <cell r="L565">
            <v>8.1</v>
          </cell>
          <cell r="M565">
            <v>109</v>
          </cell>
          <cell r="N565">
            <v>19.8</v>
          </cell>
          <cell r="O565">
            <v>113.7</v>
          </cell>
          <cell r="P565">
            <v>-10.3</v>
          </cell>
          <cell r="Q565" t="str">
            <v>-</v>
          </cell>
          <cell r="R565" t="str">
            <v>-</v>
          </cell>
          <cell r="S565">
            <v>5.5</v>
          </cell>
          <cell r="T565">
            <v>-0.85</v>
          </cell>
          <cell r="U565">
            <v>7.66</v>
          </cell>
          <cell r="V565">
            <v>0.71</v>
          </cell>
          <cell r="W565">
            <v>107.1</v>
          </cell>
          <cell r="X565">
            <v>-1.1000000000000001</v>
          </cell>
          <cell r="Y565">
            <v>100.7</v>
          </cell>
          <cell r="Z565">
            <v>-0.3</v>
          </cell>
          <cell r="AA565">
            <v>123</v>
          </cell>
          <cell r="AB565">
            <v>9</v>
          </cell>
          <cell r="AC565">
            <v>350.2</v>
          </cell>
          <cell r="AD565">
            <v>-8.1</v>
          </cell>
        </row>
        <row r="566">
          <cell r="B566" t="str">
            <v>その他の事業サービス</v>
          </cell>
          <cell r="C566" t="str">
            <v>-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>-</v>
          </cell>
          <cell r="S566" t="str">
            <v>-</v>
          </cell>
          <cell r="T566" t="str">
            <v>-</v>
          </cell>
          <cell r="U566" t="str">
            <v>-</v>
          </cell>
          <cell r="V566" t="str">
            <v>-</v>
          </cell>
          <cell r="W566" t="str">
            <v>-</v>
          </cell>
          <cell r="X566" t="str">
            <v>-</v>
          </cell>
          <cell r="Y566" t="str">
            <v>-</v>
          </cell>
          <cell r="Z566" t="str">
            <v>-</v>
          </cell>
          <cell r="AA566" t="str">
            <v>-</v>
          </cell>
          <cell r="AB566" t="str">
            <v>-</v>
          </cell>
          <cell r="AC566" t="str">
            <v>-</v>
          </cell>
          <cell r="AD566" t="str">
            <v>-</v>
          </cell>
        </row>
        <row r="567">
          <cell r="B567" t="str">
            <v>Ｒ一括分</v>
          </cell>
          <cell r="C567">
            <v>142.9</v>
          </cell>
          <cell r="D567">
            <v>6.4</v>
          </cell>
          <cell r="E567">
            <v>96.5</v>
          </cell>
          <cell r="F567">
            <v>8.1</v>
          </cell>
          <cell r="G567">
            <v>100.1</v>
          </cell>
          <cell r="H567">
            <v>10.5</v>
          </cell>
          <cell r="I567">
            <v>96.8</v>
          </cell>
          <cell r="J567">
            <v>-1.5</v>
          </cell>
          <cell r="K567">
            <v>98</v>
          </cell>
          <cell r="L567">
            <v>-0.9</v>
          </cell>
          <cell r="M567">
            <v>81.7</v>
          </cell>
          <cell r="N567">
            <v>-9.1999999999999993</v>
          </cell>
          <cell r="O567">
            <v>87.4</v>
          </cell>
          <cell r="P567">
            <v>-8.4</v>
          </cell>
          <cell r="Q567" t="str">
            <v>-</v>
          </cell>
          <cell r="R567" t="str">
            <v>-</v>
          </cell>
          <cell r="S567">
            <v>1.02</v>
          </cell>
          <cell r="T567">
            <v>-0.17</v>
          </cell>
          <cell r="U567">
            <v>0.94</v>
          </cell>
          <cell r="V567">
            <v>-0.61</v>
          </cell>
          <cell r="W567">
            <v>132.80000000000001</v>
          </cell>
          <cell r="X567">
            <v>3</v>
          </cell>
          <cell r="Y567">
            <v>89.7</v>
          </cell>
          <cell r="Z567">
            <v>4.7</v>
          </cell>
          <cell r="AA567">
            <v>59.3</v>
          </cell>
          <cell r="AB567">
            <v>-21.9</v>
          </cell>
          <cell r="AC567">
            <v>417.3</v>
          </cell>
          <cell r="AD567">
            <v>4.3</v>
          </cell>
        </row>
        <row r="568">
          <cell r="B568" t="str">
            <v>特掲産業１</v>
          </cell>
          <cell r="C568">
            <v>105.8</v>
          </cell>
          <cell r="D568">
            <v>-12.1</v>
          </cell>
          <cell r="E568">
            <v>77</v>
          </cell>
          <cell r="F568">
            <v>1.6</v>
          </cell>
          <cell r="G568">
            <v>80.900000000000006</v>
          </cell>
          <cell r="H568">
            <v>5.6</v>
          </cell>
          <cell r="I568">
            <v>104.2</v>
          </cell>
          <cell r="J568">
            <v>2.7</v>
          </cell>
          <cell r="K568">
            <v>106</v>
          </cell>
          <cell r="L568">
            <v>5.5</v>
          </cell>
          <cell r="M568">
            <v>54.7</v>
          </cell>
          <cell r="N568">
            <v>-58</v>
          </cell>
          <cell r="O568">
            <v>155.6</v>
          </cell>
          <cell r="P568">
            <v>9.6999999999999993</v>
          </cell>
          <cell r="Q568" t="str">
            <v>-</v>
          </cell>
          <cell r="R568" t="str">
            <v>-</v>
          </cell>
          <cell r="S568">
            <v>0</v>
          </cell>
          <cell r="T568">
            <v>0</v>
          </cell>
          <cell r="U568">
            <v>0</v>
          </cell>
          <cell r="V568">
            <v>-3.34</v>
          </cell>
          <cell r="W568">
            <v>98.3</v>
          </cell>
          <cell r="X568">
            <v>-14.9</v>
          </cell>
          <cell r="Y568">
            <v>71.599999999999994</v>
          </cell>
          <cell r="Z568">
            <v>-1.5</v>
          </cell>
          <cell r="AA568">
            <v>24.8</v>
          </cell>
          <cell r="AB568">
            <v>-61.9</v>
          </cell>
          <cell r="AC568">
            <v>239.5</v>
          </cell>
          <cell r="AD568">
            <v>-30.5</v>
          </cell>
        </row>
        <row r="569">
          <cell r="B569" t="str">
            <v>特掲産業２</v>
          </cell>
          <cell r="C569">
            <v>197.4</v>
          </cell>
          <cell r="D569">
            <v>49.3</v>
          </cell>
          <cell r="E569">
            <v>119.1</v>
          </cell>
          <cell r="F569">
            <v>13.4</v>
          </cell>
          <cell r="G569">
            <v>142.1</v>
          </cell>
          <cell r="H569">
            <v>9.6</v>
          </cell>
          <cell r="I569">
            <v>90.4</v>
          </cell>
          <cell r="J569">
            <v>3.4</v>
          </cell>
          <cell r="K569">
            <v>96.2</v>
          </cell>
          <cell r="L569">
            <v>-3.3</v>
          </cell>
          <cell r="M569">
            <v>50.6</v>
          </cell>
          <cell r="N569">
            <v>932.7</v>
          </cell>
          <cell r="O569">
            <v>80.900000000000006</v>
          </cell>
          <cell r="P569">
            <v>-23.8</v>
          </cell>
          <cell r="Q569" t="str">
            <v>-</v>
          </cell>
          <cell r="R569" t="str">
            <v>-</v>
          </cell>
          <cell r="S569">
            <v>0</v>
          </cell>
          <cell r="T569">
            <v>0</v>
          </cell>
          <cell r="U569">
            <v>0.15</v>
          </cell>
          <cell r="V569">
            <v>0.15</v>
          </cell>
          <cell r="W569">
            <v>183.5</v>
          </cell>
          <cell r="X569">
            <v>44.6</v>
          </cell>
          <cell r="Y569">
            <v>110.7</v>
          </cell>
          <cell r="Z569">
            <v>9.8000000000000007</v>
          </cell>
          <cell r="AA569">
            <v>25.2</v>
          </cell>
          <cell r="AB569">
            <v>482.2</v>
          </cell>
          <cell r="AC569">
            <v>136.5</v>
          </cell>
          <cell r="AD569">
            <v>115.6</v>
          </cell>
        </row>
        <row r="570">
          <cell r="B570" t="str">
            <v>特掲産業３</v>
          </cell>
          <cell r="C570" t="str">
            <v>-</v>
          </cell>
          <cell r="D570" t="str">
            <v>-</v>
          </cell>
          <cell r="E570" t="str">
            <v>-</v>
          </cell>
          <cell r="F570" t="str">
            <v>-</v>
          </cell>
          <cell r="G570" t="str">
            <v>-</v>
          </cell>
          <cell r="H570" t="str">
            <v>-</v>
          </cell>
          <cell r="I570" t="str">
            <v>-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>-</v>
          </cell>
          <cell r="S570" t="str">
            <v>-</v>
          </cell>
          <cell r="T570" t="str">
            <v>-</v>
          </cell>
          <cell r="U570" t="str">
            <v>-</v>
          </cell>
          <cell r="V570" t="str">
            <v>-</v>
          </cell>
          <cell r="W570" t="str">
            <v>-</v>
          </cell>
          <cell r="X570" t="str">
            <v>-</v>
          </cell>
          <cell r="Y570" t="str">
            <v>-</v>
          </cell>
          <cell r="Z570" t="str">
            <v>-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</row>
        <row r="571">
          <cell r="B571" t="str">
            <v>特掲産業４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>-</v>
          </cell>
          <cell r="S571" t="str">
            <v>-</v>
          </cell>
          <cell r="T571" t="str">
            <v>-</v>
          </cell>
          <cell r="U571" t="str">
            <v>-</v>
          </cell>
          <cell r="V571" t="str">
            <v>-</v>
          </cell>
          <cell r="W571" t="str">
            <v>-</v>
          </cell>
          <cell r="X571" t="str">
            <v>-</v>
          </cell>
          <cell r="Y571" t="str">
            <v>-</v>
          </cell>
          <cell r="Z571" t="str">
            <v>-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</row>
        <row r="572">
          <cell r="B572" t="str">
            <v>特掲産業５</v>
          </cell>
          <cell r="C572" t="str">
            <v>-</v>
          </cell>
          <cell r="D572" t="str">
            <v>-</v>
          </cell>
          <cell r="E572" t="str">
            <v>-</v>
          </cell>
          <cell r="F572" t="str">
            <v>-</v>
          </cell>
          <cell r="G572" t="str">
            <v>-</v>
          </cell>
          <cell r="H572" t="str">
            <v>-</v>
          </cell>
          <cell r="I572" t="str">
            <v>-</v>
          </cell>
          <cell r="J572" t="str">
            <v>-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>-</v>
          </cell>
          <cell r="S572" t="str">
            <v>-</v>
          </cell>
          <cell r="T572" t="str">
            <v>-</v>
          </cell>
          <cell r="U572" t="str">
            <v>-</v>
          </cell>
          <cell r="V572" t="str">
            <v>-</v>
          </cell>
          <cell r="W572" t="str">
            <v>-</v>
          </cell>
          <cell r="X572" t="str">
            <v>-</v>
          </cell>
          <cell r="Y572" t="str">
            <v>-</v>
          </cell>
          <cell r="Z572" t="str">
            <v>-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</row>
        <row r="573">
          <cell r="B573" t="str">
            <v>特掲積上産業１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  <cell r="J573" t="str">
            <v>-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>-</v>
          </cell>
          <cell r="S573" t="str">
            <v>-</v>
          </cell>
          <cell r="T573" t="str">
            <v>-</v>
          </cell>
          <cell r="U573" t="str">
            <v>-</v>
          </cell>
          <cell r="V573" t="str">
            <v>-</v>
          </cell>
          <cell r="W573" t="str">
            <v>-</v>
          </cell>
          <cell r="X573" t="str">
            <v>-</v>
          </cell>
          <cell r="Y573" t="str">
            <v>-</v>
          </cell>
          <cell r="Z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</row>
        <row r="574">
          <cell r="B574" t="str">
            <v>特掲積上産業２</v>
          </cell>
          <cell r="C574" t="str">
            <v>-</v>
          </cell>
          <cell r="D574" t="str">
            <v>-</v>
          </cell>
          <cell r="E574" t="str">
            <v>-</v>
          </cell>
          <cell r="F574" t="str">
            <v>-</v>
          </cell>
          <cell r="G574" t="str">
            <v>-</v>
          </cell>
          <cell r="H574" t="str">
            <v>-</v>
          </cell>
          <cell r="I574" t="str">
            <v>-</v>
          </cell>
          <cell r="J574" t="str">
            <v>-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>-</v>
          </cell>
          <cell r="S574" t="str">
            <v>-</v>
          </cell>
          <cell r="T574" t="str">
            <v>-</v>
          </cell>
          <cell r="U574" t="str">
            <v>-</v>
          </cell>
          <cell r="V574" t="str">
            <v>-</v>
          </cell>
          <cell r="W574" t="str">
            <v>-</v>
          </cell>
          <cell r="X574" t="str">
            <v>-</v>
          </cell>
          <cell r="Y574" t="str">
            <v>-</v>
          </cell>
          <cell r="Z574" t="str">
            <v>-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</row>
        <row r="582">
          <cell r="B582" t="str">
            <v>調査産業計</v>
          </cell>
          <cell r="C582">
            <v>115.4</v>
          </cell>
          <cell r="D582">
            <v>-8.3000000000000007</v>
          </cell>
          <cell r="E582">
            <v>101.5</v>
          </cell>
          <cell r="F582">
            <v>-7.4</v>
          </cell>
          <cell r="G582">
            <v>101.5</v>
          </cell>
          <cell r="H582">
            <v>-6.4</v>
          </cell>
          <cell r="I582">
            <v>94.3</v>
          </cell>
          <cell r="J582">
            <v>-8.8000000000000007</v>
          </cell>
          <cell r="K582">
            <v>93.9</v>
          </cell>
          <cell r="L582">
            <v>-8.1999999999999993</v>
          </cell>
          <cell r="M582">
            <v>117.6</v>
          </cell>
          <cell r="N582">
            <v>-25.9</v>
          </cell>
          <cell r="O582">
            <v>109.6</v>
          </cell>
          <cell r="P582">
            <v>12</v>
          </cell>
          <cell r="Q582" t="str">
            <v>-</v>
          </cell>
          <cell r="R582" t="str">
            <v>-</v>
          </cell>
          <cell r="S582">
            <v>4.0199999999999996</v>
          </cell>
          <cell r="T582">
            <v>0.11</v>
          </cell>
          <cell r="U582">
            <v>3.87</v>
          </cell>
          <cell r="V582">
            <v>1.34</v>
          </cell>
          <cell r="W582">
            <v>107.2</v>
          </cell>
          <cell r="X582">
            <v>-11.3</v>
          </cell>
          <cell r="Y582">
            <v>94.3</v>
          </cell>
          <cell r="Z582">
            <v>-10.4</v>
          </cell>
          <cell r="AA582">
            <v>102.2</v>
          </cell>
          <cell r="AB582">
            <v>-39.299999999999997</v>
          </cell>
          <cell r="AC582">
            <v>537.79999999999995</v>
          </cell>
          <cell r="AD582">
            <v>-13.3</v>
          </cell>
        </row>
        <row r="583">
          <cell r="B583" t="str">
            <v>鉱業，採石業，砂利採取業</v>
          </cell>
          <cell r="C583" t="str">
            <v>-</v>
          </cell>
          <cell r="D583" t="str">
            <v>-</v>
          </cell>
          <cell r="E583" t="str">
            <v>-</v>
          </cell>
          <cell r="F583" t="str">
            <v>-</v>
          </cell>
          <cell r="G583" t="str">
            <v>-</v>
          </cell>
          <cell r="H583" t="str">
            <v>-</v>
          </cell>
          <cell r="I583" t="str">
            <v>-</v>
          </cell>
          <cell r="J583" t="str">
            <v>-</v>
          </cell>
          <cell r="K583" t="str">
            <v>-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>-</v>
          </cell>
          <cell r="S583" t="str">
            <v>-</v>
          </cell>
          <cell r="T583" t="str">
            <v>-</v>
          </cell>
          <cell r="U583" t="str">
            <v>-</v>
          </cell>
          <cell r="V583" t="str">
            <v>-</v>
          </cell>
          <cell r="W583" t="str">
            <v>-</v>
          </cell>
          <cell r="X583" t="str">
            <v>-</v>
          </cell>
          <cell r="Y583" t="str">
            <v>-</v>
          </cell>
          <cell r="Z583" t="str">
            <v>-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</row>
        <row r="584">
          <cell r="B584" t="str">
            <v>建設業</v>
          </cell>
          <cell r="C584">
            <v>242.1</v>
          </cell>
          <cell r="D584">
            <v>19.100000000000001</v>
          </cell>
          <cell r="E584">
            <v>151.9</v>
          </cell>
          <cell r="F584">
            <v>11</v>
          </cell>
          <cell r="G584">
            <v>149.4</v>
          </cell>
          <cell r="H584">
            <v>10.3</v>
          </cell>
          <cell r="I584">
            <v>134.19999999999999</v>
          </cell>
          <cell r="J584">
            <v>8.1</v>
          </cell>
          <cell r="K584">
            <v>133</v>
          </cell>
          <cell r="L584">
            <v>8</v>
          </cell>
          <cell r="M584">
            <v>466.7</v>
          </cell>
          <cell r="N584">
            <v>16.7</v>
          </cell>
          <cell r="O584">
            <v>52.7</v>
          </cell>
          <cell r="P584">
            <v>24.9</v>
          </cell>
          <cell r="Q584" t="str">
            <v>-</v>
          </cell>
          <cell r="R584" t="str">
            <v>-</v>
          </cell>
          <cell r="S584">
            <v>0</v>
          </cell>
          <cell r="T584">
            <v>-0.51</v>
          </cell>
          <cell r="U584">
            <v>0</v>
          </cell>
          <cell r="V584">
            <v>0</v>
          </cell>
          <cell r="W584">
            <v>225</v>
          </cell>
          <cell r="X584">
            <v>15.4</v>
          </cell>
          <cell r="Y584">
            <v>141.19999999999999</v>
          </cell>
          <cell r="Z584">
            <v>7.5</v>
          </cell>
          <cell r="AA584">
            <v>522.70000000000005</v>
          </cell>
          <cell r="AB584">
            <v>51.2</v>
          </cell>
          <cell r="AC584">
            <v>1873.3</v>
          </cell>
          <cell r="AD584">
            <v>35.4</v>
          </cell>
        </row>
        <row r="585">
          <cell r="B585" t="str">
            <v>製造業</v>
          </cell>
          <cell r="C585">
            <v>116.8</v>
          </cell>
          <cell r="D585">
            <v>-9.4</v>
          </cell>
          <cell r="E585">
            <v>113.7</v>
          </cell>
          <cell r="F585">
            <v>-7</v>
          </cell>
          <cell r="G585">
            <v>113.9</v>
          </cell>
          <cell r="H585">
            <v>-5.6</v>
          </cell>
          <cell r="I585">
            <v>104.4</v>
          </cell>
          <cell r="J585">
            <v>-7.5</v>
          </cell>
          <cell r="K585">
            <v>104.8</v>
          </cell>
          <cell r="L585">
            <v>-6.8</v>
          </cell>
          <cell r="M585">
            <v>91.2</v>
          </cell>
          <cell r="N585">
            <v>-26.2</v>
          </cell>
          <cell r="O585">
            <v>105.8</v>
          </cell>
          <cell r="P585">
            <v>28.2</v>
          </cell>
          <cell r="Q585" t="str">
            <v>-</v>
          </cell>
          <cell r="R585" t="str">
            <v>-</v>
          </cell>
          <cell r="S585">
            <v>0.9</v>
          </cell>
          <cell r="T585">
            <v>-2.5</v>
          </cell>
          <cell r="U585">
            <v>2.2400000000000002</v>
          </cell>
          <cell r="V585">
            <v>-1.96</v>
          </cell>
          <cell r="W585">
            <v>108.6</v>
          </cell>
          <cell r="X585">
            <v>-12.2</v>
          </cell>
          <cell r="Y585">
            <v>105.7</v>
          </cell>
          <cell r="Z585">
            <v>-9.9</v>
          </cell>
          <cell r="AA585">
            <v>108.1</v>
          </cell>
          <cell r="AB585">
            <v>-43</v>
          </cell>
          <cell r="AC585">
            <v>192.2</v>
          </cell>
          <cell r="AD585">
            <v>-34.5</v>
          </cell>
        </row>
        <row r="586">
          <cell r="B586" t="str">
            <v>電気・ガス・熱供給・水道業</v>
          </cell>
          <cell r="C586">
            <v>173.5</v>
          </cell>
          <cell r="D586">
            <v>12.7</v>
          </cell>
          <cell r="E586">
            <v>94.1</v>
          </cell>
          <cell r="F586">
            <v>1.8</v>
          </cell>
          <cell r="G586">
            <v>94.1</v>
          </cell>
          <cell r="H586">
            <v>2.2000000000000002</v>
          </cell>
          <cell r="I586">
            <v>99.4</v>
          </cell>
          <cell r="J586">
            <v>10.8</v>
          </cell>
          <cell r="K586">
            <v>99.4</v>
          </cell>
          <cell r="L586">
            <v>10.8</v>
          </cell>
          <cell r="M586">
            <v>100</v>
          </cell>
          <cell r="N586">
            <v>0</v>
          </cell>
          <cell r="O586">
            <v>180</v>
          </cell>
          <cell r="P586">
            <v>-27.5</v>
          </cell>
          <cell r="Q586" t="str">
            <v>-</v>
          </cell>
          <cell r="R586" t="str">
            <v>-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161.19999999999999</v>
          </cell>
          <cell r="X586">
            <v>9.1</v>
          </cell>
          <cell r="Y586">
            <v>87.5</v>
          </cell>
          <cell r="Z586">
            <v>-1.4</v>
          </cell>
          <cell r="AA586">
            <v>73.599999999999994</v>
          </cell>
          <cell r="AB586">
            <v>-50.7</v>
          </cell>
          <cell r="AC586">
            <v>231.7</v>
          </cell>
          <cell r="AD586">
            <v>25.5</v>
          </cell>
        </row>
        <row r="587">
          <cell r="B587" t="str">
            <v>情報通信業</v>
          </cell>
          <cell r="C587">
            <v>88.6</v>
          </cell>
          <cell r="D587">
            <v>-36.799999999999997</v>
          </cell>
          <cell r="E587">
            <v>79.400000000000006</v>
          </cell>
          <cell r="F587">
            <v>-20.7</v>
          </cell>
          <cell r="G587">
            <v>80.7</v>
          </cell>
          <cell r="H587">
            <v>-11.8</v>
          </cell>
          <cell r="I587">
            <v>76.599999999999994</v>
          </cell>
          <cell r="J587">
            <v>-14.2</v>
          </cell>
          <cell r="K587">
            <v>77.400000000000006</v>
          </cell>
          <cell r="L587">
            <v>-7.9</v>
          </cell>
          <cell r="M587">
            <v>23.1</v>
          </cell>
          <cell r="N587">
            <v>-95.1</v>
          </cell>
          <cell r="O587">
            <v>20</v>
          </cell>
          <cell r="P587">
            <v>47.1</v>
          </cell>
          <cell r="Q587" t="str">
            <v>-</v>
          </cell>
          <cell r="R587" t="str">
            <v>-</v>
          </cell>
          <cell r="S587">
            <v>0.82</v>
          </cell>
          <cell r="T587">
            <v>0.82</v>
          </cell>
          <cell r="U587">
            <v>0.82</v>
          </cell>
          <cell r="V587">
            <v>0.82</v>
          </cell>
          <cell r="W587">
            <v>82.3</v>
          </cell>
          <cell r="X587">
            <v>-38.9</v>
          </cell>
          <cell r="Y587">
            <v>73.8</v>
          </cell>
          <cell r="Z587">
            <v>-23.2</v>
          </cell>
          <cell r="AA587">
            <v>20.9</v>
          </cell>
          <cell r="AB587">
            <v>-95.6</v>
          </cell>
          <cell r="AC587">
            <v>131.1</v>
          </cell>
          <cell r="AD587">
            <v>-73.3</v>
          </cell>
        </row>
        <row r="588">
          <cell r="B588" t="str">
            <v>運輸業，郵便業</v>
          </cell>
          <cell r="C588">
            <v>99.6</v>
          </cell>
          <cell r="D588">
            <v>-22</v>
          </cell>
          <cell r="E588">
            <v>94</v>
          </cell>
          <cell r="F588">
            <v>-11.9</v>
          </cell>
          <cell r="G588">
            <v>101.3</v>
          </cell>
          <cell r="H588">
            <v>-9.1999999999999993</v>
          </cell>
          <cell r="I588">
            <v>81.900000000000006</v>
          </cell>
          <cell r="J588">
            <v>-19.600000000000001</v>
          </cell>
          <cell r="K588">
            <v>86</v>
          </cell>
          <cell r="L588">
            <v>-17.399999999999999</v>
          </cell>
          <cell r="M588">
            <v>0</v>
          </cell>
          <cell r="N588">
            <v>-100</v>
          </cell>
          <cell r="O588">
            <v>28.1</v>
          </cell>
          <cell r="P588">
            <v>-49.4</v>
          </cell>
          <cell r="Q588" t="str">
            <v>-</v>
          </cell>
          <cell r="R588" t="str">
            <v>-</v>
          </cell>
          <cell r="S588">
            <v>0</v>
          </cell>
          <cell r="T588">
            <v>-9.02</v>
          </cell>
          <cell r="U588">
            <v>0</v>
          </cell>
          <cell r="V588">
            <v>-10.68</v>
          </cell>
          <cell r="W588">
            <v>92.6</v>
          </cell>
          <cell r="X588">
            <v>-24.5</v>
          </cell>
          <cell r="Y588">
            <v>87.4</v>
          </cell>
          <cell r="Z588">
            <v>-14.6</v>
          </cell>
          <cell r="AA588">
            <v>0</v>
          </cell>
          <cell r="AB588">
            <v>-100</v>
          </cell>
          <cell r="AC588">
            <v>154.30000000000001</v>
          </cell>
          <cell r="AD588">
            <v>-66.2</v>
          </cell>
        </row>
        <row r="589">
          <cell r="B589" t="str">
            <v>卸売業，小売業</v>
          </cell>
          <cell r="C589">
            <v>121.5</v>
          </cell>
          <cell r="D589">
            <v>-6.3</v>
          </cell>
          <cell r="E589">
            <v>107.5</v>
          </cell>
          <cell r="F589">
            <v>-4.0999999999999996</v>
          </cell>
          <cell r="G589">
            <v>106.2</v>
          </cell>
          <cell r="H589">
            <v>-3.8</v>
          </cell>
          <cell r="I589">
            <v>93.3</v>
          </cell>
          <cell r="J589">
            <v>-6.2</v>
          </cell>
          <cell r="K589">
            <v>91.6</v>
          </cell>
          <cell r="L589">
            <v>-6</v>
          </cell>
          <cell r="M589">
            <v>200</v>
          </cell>
          <cell r="N589">
            <v>-14.3</v>
          </cell>
          <cell r="O589">
            <v>131.4</v>
          </cell>
          <cell r="P589">
            <v>21.1</v>
          </cell>
          <cell r="Q589" t="str">
            <v>-</v>
          </cell>
          <cell r="R589" t="str">
            <v>-</v>
          </cell>
          <cell r="S589">
            <v>5.05</v>
          </cell>
          <cell r="T589">
            <v>1.49</v>
          </cell>
          <cell r="U589">
            <v>6.59</v>
          </cell>
          <cell r="V589">
            <v>2.88</v>
          </cell>
          <cell r="W589">
            <v>112.9</v>
          </cell>
          <cell r="X589">
            <v>-9.1999999999999993</v>
          </cell>
          <cell r="Y589">
            <v>99.9</v>
          </cell>
          <cell r="Z589">
            <v>-7.2</v>
          </cell>
          <cell r="AA589">
            <v>206.2</v>
          </cell>
          <cell r="AB589">
            <v>-13.6</v>
          </cell>
          <cell r="AC589">
            <v>957.2</v>
          </cell>
          <cell r="AD589">
            <v>-19</v>
          </cell>
        </row>
        <row r="590">
          <cell r="B590" t="str">
            <v>金融業，保険業</v>
          </cell>
          <cell r="C590">
            <v>128.80000000000001</v>
          </cell>
          <cell r="D590">
            <v>-0.6</v>
          </cell>
          <cell r="E590">
            <v>126.4</v>
          </cell>
          <cell r="F590">
            <v>5.9</v>
          </cell>
          <cell r="G590">
            <v>128.1</v>
          </cell>
          <cell r="H590">
            <v>8</v>
          </cell>
          <cell r="I590">
            <v>107.1</v>
          </cell>
          <cell r="J590">
            <v>8.1</v>
          </cell>
          <cell r="K590">
            <v>108.4</v>
          </cell>
          <cell r="L590">
            <v>10.5</v>
          </cell>
          <cell r="M590">
            <v>22.7</v>
          </cell>
          <cell r="N590">
            <v>-82.8</v>
          </cell>
          <cell r="O590">
            <v>239.4</v>
          </cell>
          <cell r="P590">
            <v>31</v>
          </cell>
          <cell r="Q590" t="str">
            <v>-</v>
          </cell>
          <cell r="R590" t="str">
            <v>-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119.7</v>
          </cell>
          <cell r="X590">
            <v>-3.8</v>
          </cell>
          <cell r="Y590">
            <v>117.5</v>
          </cell>
          <cell r="Z590">
            <v>2.5</v>
          </cell>
          <cell r="AA590">
            <v>10.4</v>
          </cell>
          <cell r="AB590">
            <v>-94.3</v>
          </cell>
          <cell r="AC590">
            <v>43.6</v>
          </cell>
          <cell r="AD590">
            <v>-61.3</v>
          </cell>
        </row>
        <row r="591">
          <cell r="B591" t="str">
            <v>不動産業，物品賃貸業</v>
          </cell>
          <cell r="C591">
            <v>140</v>
          </cell>
          <cell r="D591">
            <v>-15</v>
          </cell>
          <cell r="E591">
            <v>123.5</v>
          </cell>
          <cell r="F591">
            <v>-19.2</v>
          </cell>
          <cell r="G591">
            <v>124.2</v>
          </cell>
          <cell r="H591">
            <v>-19.2</v>
          </cell>
          <cell r="I591">
            <v>98.9</v>
          </cell>
          <cell r="J591">
            <v>-10.6</v>
          </cell>
          <cell r="K591">
            <v>100.1</v>
          </cell>
          <cell r="L591">
            <v>-8.8000000000000007</v>
          </cell>
          <cell r="M591">
            <v>23.1</v>
          </cell>
          <cell r="N591">
            <v>-85.7</v>
          </cell>
          <cell r="O591">
            <v>86.3</v>
          </cell>
          <cell r="P591">
            <v>-22.4</v>
          </cell>
          <cell r="Q591" t="str">
            <v>-</v>
          </cell>
          <cell r="R591" t="str">
            <v>-</v>
          </cell>
          <cell r="S591">
            <v>0.24</v>
          </cell>
          <cell r="T591">
            <v>0.14000000000000001</v>
          </cell>
          <cell r="U591">
            <v>8.2200000000000006</v>
          </cell>
          <cell r="V591">
            <v>4.07</v>
          </cell>
          <cell r="W591">
            <v>130.1</v>
          </cell>
          <cell r="X591">
            <v>-17.7</v>
          </cell>
          <cell r="Y591">
            <v>114.8</v>
          </cell>
          <cell r="Z591">
            <v>-21.7</v>
          </cell>
          <cell r="AA591">
            <v>98.8</v>
          </cell>
          <cell r="AB591">
            <v>-19.5</v>
          </cell>
          <cell r="AC591">
            <v>2116.5</v>
          </cell>
          <cell r="AD591">
            <v>36.9</v>
          </cell>
        </row>
        <row r="592">
          <cell r="B592" t="str">
            <v>学術研究，専門・技術サービス業</v>
          </cell>
          <cell r="C592">
            <v>142.6</v>
          </cell>
          <cell r="D592">
            <v>32.9</v>
          </cell>
          <cell r="E592">
            <v>101.2</v>
          </cell>
          <cell r="F592">
            <v>-2.7</v>
          </cell>
          <cell r="G592">
            <v>102.2</v>
          </cell>
          <cell r="H592">
            <v>-2.7</v>
          </cell>
          <cell r="I592">
            <v>86.2</v>
          </cell>
          <cell r="J592">
            <v>-5.0999999999999996</v>
          </cell>
          <cell r="K592">
            <v>81.900000000000006</v>
          </cell>
          <cell r="L592">
            <v>-8</v>
          </cell>
          <cell r="M592">
            <v>280</v>
          </cell>
          <cell r="N592">
            <v>62.8</v>
          </cell>
          <cell r="O592">
            <v>73.599999999999994</v>
          </cell>
          <cell r="P592">
            <v>-34.6</v>
          </cell>
          <cell r="Q592" t="str">
            <v>-</v>
          </cell>
          <cell r="R592" t="str">
            <v>-</v>
          </cell>
          <cell r="S592">
            <v>0.11</v>
          </cell>
          <cell r="T592">
            <v>-4.55</v>
          </cell>
          <cell r="U592">
            <v>0.21</v>
          </cell>
          <cell r="V592">
            <v>0.21</v>
          </cell>
          <cell r="W592">
            <v>132.5</v>
          </cell>
          <cell r="X592">
            <v>28.6</v>
          </cell>
          <cell r="Y592">
            <v>94.1</v>
          </cell>
          <cell r="Z592">
            <v>-5.7</v>
          </cell>
          <cell r="AA592">
            <v>56.9</v>
          </cell>
          <cell r="AB592">
            <v>-8</v>
          </cell>
          <cell r="AC592">
            <v>322</v>
          </cell>
          <cell r="AD592">
            <v>393.4</v>
          </cell>
        </row>
        <row r="593">
          <cell r="B593" t="str">
            <v>宿泊業，飲食サービス業</v>
          </cell>
          <cell r="C593">
            <v>96.2</v>
          </cell>
          <cell r="D593">
            <v>-23.8</v>
          </cell>
          <cell r="E593">
            <v>95</v>
          </cell>
          <cell r="F593">
            <v>-24.3</v>
          </cell>
          <cell r="G593">
            <v>95.6</v>
          </cell>
          <cell r="H593">
            <v>-24.1</v>
          </cell>
          <cell r="I593">
            <v>88.5</v>
          </cell>
          <cell r="J593">
            <v>-23.6</v>
          </cell>
          <cell r="K593">
            <v>88.2</v>
          </cell>
          <cell r="L593">
            <v>-22.5</v>
          </cell>
          <cell r="M593">
            <v>100</v>
          </cell>
          <cell r="N593">
            <v>-53.3</v>
          </cell>
          <cell r="O593">
            <v>134.30000000000001</v>
          </cell>
          <cell r="P593">
            <v>32.700000000000003</v>
          </cell>
          <cell r="Q593" t="str">
            <v>-</v>
          </cell>
          <cell r="R593" t="str">
            <v>-</v>
          </cell>
          <cell r="S593">
            <v>6.06</v>
          </cell>
          <cell r="T593">
            <v>0.16</v>
          </cell>
          <cell r="U593">
            <v>4.62</v>
          </cell>
          <cell r="V593">
            <v>3.22</v>
          </cell>
          <cell r="W593">
            <v>89.4</v>
          </cell>
          <cell r="X593">
            <v>-26.2</v>
          </cell>
          <cell r="Y593">
            <v>88.3</v>
          </cell>
          <cell r="Z593">
            <v>-26.7</v>
          </cell>
          <cell r="AA593">
            <v>63.1</v>
          </cell>
          <cell r="AB593">
            <v>-38.9</v>
          </cell>
          <cell r="AC593">
            <v>160.6</v>
          </cell>
          <cell r="AD593">
            <v>10.4</v>
          </cell>
        </row>
        <row r="594">
          <cell r="B594" t="str">
            <v>生活関連サービス業，娯楽業</v>
          </cell>
          <cell r="C594">
            <v>134.6</v>
          </cell>
          <cell r="D594">
            <v>23.8</v>
          </cell>
          <cell r="E594">
            <v>87.2</v>
          </cell>
          <cell r="F594">
            <v>-6.7</v>
          </cell>
          <cell r="G594">
            <v>87.7</v>
          </cell>
          <cell r="H594">
            <v>-7</v>
          </cell>
          <cell r="I594">
            <v>82.2</v>
          </cell>
          <cell r="J594">
            <v>-18.7</v>
          </cell>
          <cell r="K594">
            <v>80.099999999999994</v>
          </cell>
          <cell r="L594">
            <v>-19.399999999999999</v>
          </cell>
          <cell r="M594">
            <v>287.5</v>
          </cell>
          <cell r="N594">
            <v>4.5</v>
          </cell>
          <cell r="O594">
            <v>56.5</v>
          </cell>
          <cell r="P594">
            <v>-16.8</v>
          </cell>
          <cell r="Q594" t="str">
            <v>-</v>
          </cell>
          <cell r="R594" t="str">
            <v>-</v>
          </cell>
          <cell r="S594">
            <v>1.87</v>
          </cell>
          <cell r="T594">
            <v>0.85</v>
          </cell>
          <cell r="U594">
            <v>1.75</v>
          </cell>
          <cell r="V594">
            <v>-1.96</v>
          </cell>
          <cell r="W594">
            <v>125.1</v>
          </cell>
          <cell r="X594">
            <v>19.899999999999999</v>
          </cell>
          <cell r="Y594">
            <v>81</v>
          </cell>
          <cell r="Z594">
            <v>-9.6999999999999993</v>
          </cell>
          <cell r="AA594">
            <v>72.599999999999994</v>
          </cell>
          <cell r="AB594">
            <v>4</v>
          </cell>
          <cell r="AC594">
            <v>9404.9</v>
          </cell>
          <cell r="AD594">
            <v>206.8</v>
          </cell>
        </row>
        <row r="595">
          <cell r="B595" t="str">
            <v>教育，学習支援業</v>
          </cell>
          <cell r="C595">
            <v>140.6</v>
          </cell>
          <cell r="D595">
            <v>-15.9</v>
          </cell>
          <cell r="E595">
            <v>114.3</v>
          </cell>
          <cell r="F595">
            <v>-2.2000000000000002</v>
          </cell>
          <cell r="G595">
            <v>114.6</v>
          </cell>
          <cell r="H595">
            <v>-2.1</v>
          </cell>
          <cell r="I595">
            <v>112.8</v>
          </cell>
          <cell r="J595">
            <v>-11.3</v>
          </cell>
          <cell r="K595">
            <v>113.1</v>
          </cell>
          <cell r="L595">
            <v>-11.2</v>
          </cell>
          <cell r="M595">
            <v>50</v>
          </cell>
          <cell r="N595">
            <v>-33.299999999999997</v>
          </cell>
          <cell r="O595">
            <v>125.5</v>
          </cell>
          <cell r="P595">
            <v>37.5</v>
          </cell>
          <cell r="Q595" t="str">
            <v>-</v>
          </cell>
          <cell r="R595" t="str">
            <v>-</v>
          </cell>
          <cell r="S595">
            <v>2.59</v>
          </cell>
          <cell r="T595">
            <v>2.2599999999999998</v>
          </cell>
          <cell r="U595">
            <v>0.36</v>
          </cell>
          <cell r="V595">
            <v>-2.4500000000000002</v>
          </cell>
          <cell r="W595">
            <v>130.69999999999999</v>
          </cell>
          <cell r="X595">
            <v>-18.600000000000001</v>
          </cell>
          <cell r="Y595">
            <v>106.2</v>
          </cell>
          <cell r="Z595">
            <v>-5.3</v>
          </cell>
          <cell r="AA595">
            <v>53.3</v>
          </cell>
          <cell r="AB595">
            <v>-36.4</v>
          </cell>
          <cell r="AC595">
            <v>405.4</v>
          </cell>
          <cell r="AD595">
            <v>-44.7</v>
          </cell>
        </row>
        <row r="596">
          <cell r="B596" t="str">
            <v>医療，福祉</v>
          </cell>
          <cell r="C596">
            <v>121.7</v>
          </cell>
          <cell r="D596">
            <v>0.2</v>
          </cell>
          <cell r="E596">
            <v>100.4</v>
          </cell>
          <cell r="F596">
            <v>3.3</v>
          </cell>
          <cell r="G596">
            <v>100</v>
          </cell>
          <cell r="H596">
            <v>6.3</v>
          </cell>
          <cell r="I596">
            <v>99.2</v>
          </cell>
          <cell r="J596">
            <v>1.1000000000000001</v>
          </cell>
          <cell r="K596">
            <v>99.5</v>
          </cell>
          <cell r="L596">
            <v>1.4</v>
          </cell>
          <cell r="M596">
            <v>69.2</v>
          </cell>
          <cell r="N596">
            <v>-25</v>
          </cell>
          <cell r="O596">
            <v>85.1</v>
          </cell>
          <cell r="P596">
            <v>-10.6</v>
          </cell>
          <cell r="Q596" t="str">
            <v>-</v>
          </cell>
          <cell r="R596" t="str">
            <v>-</v>
          </cell>
          <cell r="S596">
            <v>3.01</v>
          </cell>
          <cell r="T596">
            <v>-1.83</v>
          </cell>
          <cell r="U596">
            <v>1.02</v>
          </cell>
          <cell r="V596">
            <v>0.7</v>
          </cell>
          <cell r="W596">
            <v>113.1</v>
          </cell>
          <cell r="X596">
            <v>-3</v>
          </cell>
          <cell r="Y596">
            <v>93.3</v>
          </cell>
          <cell r="Z596">
            <v>0</v>
          </cell>
          <cell r="AA596">
            <v>118.9</v>
          </cell>
          <cell r="AB596">
            <v>-55.1</v>
          </cell>
          <cell r="AC596">
            <v>436.5</v>
          </cell>
          <cell r="AD596">
            <v>-9</v>
          </cell>
        </row>
        <row r="597">
          <cell r="B597" t="str">
            <v>複合サービス事業</v>
          </cell>
          <cell r="C597">
            <v>142.9</v>
          </cell>
          <cell r="D597">
            <v>-12.8</v>
          </cell>
          <cell r="E597">
            <v>113.6</v>
          </cell>
          <cell r="F597">
            <v>-6.7</v>
          </cell>
          <cell r="G597">
            <v>116.2</v>
          </cell>
          <cell r="H597">
            <v>-6.7</v>
          </cell>
          <cell r="I597">
            <v>111.3</v>
          </cell>
          <cell r="J597">
            <v>9.8000000000000007</v>
          </cell>
          <cell r="K597">
            <v>113.5</v>
          </cell>
          <cell r="L597">
            <v>9.6</v>
          </cell>
          <cell r="M597">
            <v>29</v>
          </cell>
          <cell r="N597">
            <v>28.3</v>
          </cell>
          <cell r="O597">
            <v>125.6</v>
          </cell>
          <cell r="P597">
            <v>-39.700000000000003</v>
          </cell>
          <cell r="Q597" t="str">
            <v>-</v>
          </cell>
          <cell r="R597" t="str">
            <v>-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132.80000000000001</v>
          </cell>
          <cell r="X597">
            <v>-15.5</v>
          </cell>
          <cell r="Y597">
            <v>105.6</v>
          </cell>
          <cell r="Z597">
            <v>-9.6</v>
          </cell>
          <cell r="AA597">
            <v>27.5</v>
          </cell>
          <cell r="AB597">
            <v>26.6</v>
          </cell>
          <cell r="AC597">
            <v>336.4</v>
          </cell>
          <cell r="AD597">
            <v>-26.9</v>
          </cell>
        </row>
        <row r="598">
          <cell r="B598" t="str">
            <v>サービス業（他に分類されないもの）</v>
          </cell>
          <cell r="C598">
            <v>103.7</v>
          </cell>
          <cell r="D598">
            <v>5.5</v>
          </cell>
          <cell r="E598">
            <v>99.6</v>
          </cell>
          <cell r="F598">
            <v>1</v>
          </cell>
          <cell r="G598">
            <v>100.9</v>
          </cell>
          <cell r="H598">
            <v>2.7</v>
          </cell>
          <cell r="I598">
            <v>92.4</v>
          </cell>
          <cell r="J598">
            <v>-2.9</v>
          </cell>
          <cell r="K598">
            <v>93.6</v>
          </cell>
          <cell r="L598">
            <v>-1.6</v>
          </cell>
          <cell r="M598">
            <v>58.1</v>
          </cell>
          <cell r="N598">
            <v>-40</v>
          </cell>
          <cell r="O598">
            <v>107.3</v>
          </cell>
          <cell r="P598">
            <v>6.9</v>
          </cell>
          <cell r="Q598" t="str">
            <v>-</v>
          </cell>
          <cell r="R598" t="str">
            <v>-</v>
          </cell>
          <cell r="S598">
            <v>3.8</v>
          </cell>
          <cell r="T598">
            <v>0.27</v>
          </cell>
          <cell r="U598">
            <v>2.66</v>
          </cell>
          <cell r="V598">
            <v>-1.77</v>
          </cell>
          <cell r="W598">
            <v>96.4</v>
          </cell>
          <cell r="X598">
            <v>2.2000000000000002</v>
          </cell>
          <cell r="Y598">
            <v>92.6</v>
          </cell>
          <cell r="Z598">
            <v>-2.1</v>
          </cell>
          <cell r="AA598">
            <v>63.4</v>
          </cell>
          <cell r="AB598">
            <v>-41.5</v>
          </cell>
          <cell r="AC598">
            <v>228.4</v>
          </cell>
          <cell r="AD598">
            <v>150.30000000000001</v>
          </cell>
        </row>
        <row r="599">
          <cell r="B599" t="str">
            <v>食料品・たばこ</v>
          </cell>
          <cell r="C599">
            <v>105.1</v>
          </cell>
          <cell r="D599">
            <v>-14.6</v>
          </cell>
          <cell r="E599">
            <v>105.1</v>
          </cell>
          <cell r="F599">
            <v>-12.8</v>
          </cell>
          <cell r="G599">
            <v>105.9</v>
          </cell>
          <cell r="H599">
            <v>-10.9</v>
          </cell>
          <cell r="I599">
            <v>96.3</v>
          </cell>
          <cell r="J599">
            <v>-12.2</v>
          </cell>
          <cell r="K599">
            <v>97.4</v>
          </cell>
          <cell r="L599">
            <v>-11.2</v>
          </cell>
          <cell r="M599">
            <v>71.7</v>
          </cell>
          <cell r="N599">
            <v>-35.299999999999997</v>
          </cell>
          <cell r="O599">
            <v>107.3</v>
          </cell>
          <cell r="P599">
            <v>12.4</v>
          </cell>
          <cell r="Q599" t="str">
            <v>-</v>
          </cell>
          <cell r="R599" t="str">
            <v>-</v>
          </cell>
          <cell r="S599">
            <v>0.56999999999999995</v>
          </cell>
          <cell r="T599">
            <v>-3.66</v>
          </cell>
          <cell r="U599">
            <v>2.2999999999999998</v>
          </cell>
          <cell r="V599">
            <v>-2.99</v>
          </cell>
          <cell r="W599">
            <v>97.7</v>
          </cell>
          <cell r="X599">
            <v>-17.2</v>
          </cell>
          <cell r="Y599">
            <v>97.7</v>
          </cell>
          <cell r="Z599">
            <v>-15.5</v>
          </cell>
          <cell r="AA599">
            <v>77.5</v>
          </cell>
          <cell r="AB599">
            <v>-56.4</v>
          </cell>
          <cell r="AC599">
            <v>69.5</v>
          </cell>
          <cell r="AD599">
            <v>-43.9</v>
          </cell>
        </row>
        <row r="600">
          <cell r="B600" t="str">
            <v>繊維工業</v>
          </cell>
          <cell r="C600">
            <v>145.19999999999999</v>
          </cell>
          <cell r="D600">
            <v>36.9</v>
          </cell>
          <cell r="E600">
            <v>150.19999999999999</v>
          </cell>
          <cell r="F600">
            <v>47.7</v>
          </cell>
          <cell r="G600">
            <v>148.80000000000001</v>
          </cell>
          <cell r="H600">
            <v>46.6</v>
          </cell>
          <cell r="I600">
            <v>130.69999999999999</v>
          </cell>
          <cell r="J600">
            <v>26.2</v>
          </cell>
          <cell r="K600">
            <v>128.5</v>
          </cell>
          <cell r="L600">
            <v>23.6</v>
          </cell>
          <cell r="M600">
            <v>560</v>
          </cell>
          <cell r="N600">
            <v>2700</v>
          </cell>
          <cell r="O600">
            <v>117.6</v>
          </cell>
          <cell r="P600">
            <v>509.3</v>
          </cell>
          <cell r="Q600" t="str">
            <v>-</v>
          </cell>
          <cell r="R600" t="str">
            <v>-</v>
          </cell>
          <cell r="S600">
            <v>4.01</v>
          </cell>
          <cell r="T600">
            <v>-2.5099999999999998</v>
          </cell>
          <cell r="U600">
            <v>0</v>
          </cell>
          <cell r="V600">
            <v>0</v>
          </cell>
          <cell r="W600">
            <v>134.9</v>
          </cell>
          <cell r="X600">
            <v>32.5</v>
          </cell>
          <cell r="Y600">
            <v>139.6</v>
          </cell>
          <cell r="Z600">
            <v>43</v>
          </cell>
          <cell r="AA600">
            <v>355.1</v>
          </cell>
          <cell r="AB600">
            <v>162.69999999999999</v>
          </cell>
          <cell r="AC600">
            <v>48</v>
          </cell>
          <cell r="AD600">
            <v>-57.8</v>
          </cell>
        </row>
        <row r="601">
          <cell r="B601" t="str">
            <v>木材・木製品</v>
          </cell>
          <cell r="C601">
            <v>207.3</v>
          </cell>
          <cell r="D601">
            <v>-21.3</v>
          </cell>
          <cell r="E601">
            <v>184.5</v>
          </cell>
          <cell r="F601">
            <v>-9.4</v>
          </cell>
          <cell r="G601">
            <v>185.5</v>
          </cell>
          <cell r="H601">
            <v>-10.8</v>
          </cell>
          <cell r="I601">
            <v>169.3</v>
          </cell>
          <cell r="J601">
            <v>-4.5999999999999996</v>
          </cell>
          <cell r="K601">
            <v>168.8</v>
          </cell>
          <cell r="L601">
            <v>-6.4</v>
          </cell>
          <cell r="M601">
            <v>200</v>
          </cell>
          <cell r="N601">
            <v>2097.8000000000002</v>
          </cell>
          <cell r="O601">
            <v>280.5</v>
          </cell>
          <cell r="P601">
            <v>192.8</v>
          </cell>
          <cell r="Q601" t="str">
            <v>-</v>
          </cell>
          <cell r="R601" t="str">
            <v>-</v>
          </cell>
          <cell r="S601">
            <v>2.83</v>
          </cell>
          <cell r="T601">
            <v>0.67</v>
          </cell>
          <cell r="U601">
            <v>4.17</v>
          </cell>
          <cell r="V601">
            <v>-0.16</v>
          </cell>
          <cell r="W601">
            <v>192.7</v>
          </cell>
          <cell r="X601">
            <v>-23.7</v>
          </cell>
          <cell r="Y601">
            <v>171.5</v>
          </cell>
          <cell r="Z601">
            <v>-12.3</v>
          </cell>
          <cell r="AA601">
            <v>135.80000000000001</v>
          </cell>
          <cell r="AB601">
            <v>42500</v>
          </cell>
          <cell r="AC601">
            <v>304.60000000000002</v>
          </cell>
          <cell r="AD601">
            <v>-56.7</v>
          </cell>
        </row>
        <row r="602">
          <cell r="B602" t="str">
            <v>家具・装備品</v>
          </cell>
          <cell r="C602" t="str">
            <v>-</v>
          </cell>
          <cell r="D602" t="str">
            <v>-</v>
          </cell>
          <cell r="E602" t="str">
            <v>-</v>
          </cell>
          <cell r="F602" t="str">
            <v>-</v>
          </cell>
          <cell r="G602" t="str">
            <v>-</v>
          </cell>
          <cell r="H602" t="str">
            <v>-</v>
          </cell>
          <cell r="I602" t="str">
            <v>-</v>
          </cell>
          <cell r="J602" t="str">
            <v>-</v>
          </cell>
          <cell r="K602" t="str">
            <v>-</v>
          </cell>
          <cell r="L602" t="str">
            <v>-</v>
          </cell>
          <cell r="M602" t="str">
            <v>-</v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>-</v>
          </cell>
          <cell r="S602" t="str">
            <v>-</v>
          </cell>
          <cell r="T602" t="str">
            <v>-</v>
          </cell>
          <cell r="U602" t="str">
            <v>-</v>
          </cell>
          <cell r="V602" t="str">
            <v>-</v>
          </cell>
          <cell r="W602" t="str">
            <v>-</v>
          </cell>
          <cell r="X602" t="str">
            <v>-</v>
          </cell>
          <cell r="Y602" t="str">
            <v>-</v>
          </cell>
          <cell r="Z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</row>
        <row r="603">
          <cell r="B603" t="str">
            <v>パルプ・紙</v>
          </cell>
          <cell r="C603">
            <v>86.8</v>
          </cell>
          <cell r="D603">
            <v>9.9</v>
          </cell>
          <cell r="E603">
            <v>94.2</v>
          </cell>
          <cell r="F603">
            <v>5.4</v>
          </cell>
          <cell r="G603">
            <v>94</v>
          </cell>
          <cell r="H603">
            <v>5</v>
          </cell>
          <cell r="I603">
            <v>110</v>
          </cell>
          <cell r="J603">
            <v>-0.8</v>
          </cell>
          <cell r="K603">
            <v>110.4</v>
          </cell>
          <cell r="L603">
            <v>-1.1000000000000001</v>
          </cell>
          <cell r="M603">
            <v>10.7</v>
          </cell>
          <cell r="N603">
            <v>0</v>
          </cell>
          <cell r="O603">
            <v>0</v>
          </cell>
          <cell r="P603">
            <v>0</v>
          </cell>
          <cell r="Q603" t="str">
            <v>-</v>
          </cell>
          <cell r="R603" t="str">
            <v>-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80.7</v>
          </cell>
          <cell r="X603">
            <v>6.5</v>
          </cell>
          <cell r="Y603">
            <v>87.5</v>
          </cell>
          <cell r="Z603">
            <v>2</v>
          </cell>
          <cell r="AA603">
            <v>50.7</v>
          </cell>
          <cell r="AB603">
            <v>0</v>
          </cell>
          <cell r="AC603">
            <v>13.1</v>
          </cell>
          <cell r="AD603">
            <v>68.8</v>
          </cell>
        </row>
        <row r="604">
          <cell r="B604" t="str">
            <v>印刷・同関連業</v>
          </cell>
          <cell r="C604">
            <v>76.3</v>
          </cell>
          <cell r="D604">
            <v>-26.2</v>
          </cell>
          <cell r="E604">
            <v>74.900000000000006</v>
          </cell>
          <cell r="F604">
            <v>-19.8</v>
          </cell>
          <cell r="G604">
            <v>76.400000000000006</v>
          </cell>
          <cell r="H604">
            <v>-20.3</v>
          </cell>
          <cell r="I604">
            <v>78</v>
          </cell>
          <cell r="J604">
            <v>-7.4</v>
          </cell>
          <cell r="K604">
            <v>80</v>
          </cell>
          <cell r="L604">
            <v>-7.3</v>
          </cell>
          <cell r="M604">
            <v>0</v>
          </cell>
          <cell r="N604">
            <v>-100</v>
          </cell>
          <cell r="O604">
            <v>86.7</v>
          </cell>
          <cell r="P604">
            <v>-52.7</v>
          </cell>
          <cell r="Q604" t="str">
            <v>-</v>
          </cell>
          <cell r="R604" t="str">
            <v>-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70.900000000000006</v>
          </cell>
          <cell r="X604">
            <v>-28.5</v>
          </cell>
          <cell r="Y604">
            <v>69.599999999999994</v>
          </cell>
          <cell r="Z604">
            <v>-22.3</v>
          </cell>
          <cell r="AA604">
            <v>19.3</v>
          </cell>
          <cell r="AB604">
            <v>591.20000000000005</v>
          </cell>
          <cell r="AC604">
            <v>21.2</v>
          </cell>
          <cell r="AD604">
            <v>-48.3</v>
          </cell>
        </row>
        <row r="605">
          <cell r="B605" t="str">
            <v>化学、石油・石炭</v>
          </cell>
          <cell r="C605">
            <v>163</v>
          </cell>
          <cell r="D605">
            <v>125.8</v>
          </cell>
          <cell r="E605">
            <v>131.69999999999999</v>
          </cell>
          <cell r="F605">
            <v>110.4</v>
          </cell>
          <cell r="G605">
            <v>135.69999999999999</v>
          </cell>
          <cell r="H605">
            <v>114.4</v>
          </cell>
          <cell r="I605">
            <v>116.7</v>
          </cell>
          <cell r="J605">
            <v>61.4</v>
          </cell>
          <cell r="K605">
            <v>117.3</v>
          </cell>
          <cell r="L605">
            <v>63.1</v>
          </cell>
          <cell r="M605">
            <v>18.2</v>
          </cell>
          <cell r="N605">
            <v>-80</v>
          </cell>
          <cell r="O605">
            <v>44.9</v>
          </cell>
          <cell r="P605">
            <v>-31.2</v>
          </cell>
          <cell r="Q605" t="str">
            <v>-</v>
          </cell>
          <cell r="R605" t="str">
            <v>-</v>
          </cell>
          <cell r="S605">
            <v>0</v>
          </cell>
          <cell r="T605">
            <v>0</v>
          </cell>
          <cell r="U605">
            <v>55.77</v>
          </cell>
          <cell r="V605">
            <v>52.74</v>
          </cell>
          <cell r="W605">
            <v>151.5</v>
          </cell>
          <cell r="X605">
            <v>118.6</v>
          </cell>
          <cell r="Y605">
            <v>122.4</v>
          </cell>
          <cell r="Z605">
            <v>103.7</v>
          </cell>
          <cell r="AA605">
            <v>3.4</v>
          </cell>
          <cell r="AB605">
            <v>-89.8</v>
          </cell>
          <cell r="AC605">
            <v>88.5</v>
          </cell>
          <cell r="AD605">
            <v>186.9</v>
          </cell>
        </row>
        <row r="606">
          <cell r="B606" t="str">
            <v>プラスチック製品</v>
          </cell>
          <cell r="C606">
            <v>137.6</v>
          </cell>
          <cell r="D606">
            <v>-42.5</v>
          </cell>
          <cell r="E606">
            <v>137.9</v>
          </cell>
          <cell r="F606">
            <v>-32</v>
          </cell>
          <cell r="G606">
            <v>136.1</v>
          </cell>
          <cell r="H606">
            <v>-26.5</v>
          </cell>
          <cell r="I606">
            <v>160.1</v>
          </cell>
          <cell r="J606">
            <v>-20.7</v>
          </cell>
          <cell r="K606">
            <v>159.6</v>
          </cell>
          <cell r="L606">
            <v>-16.7</v>
          </cell>
          <cell r="M606">
            <v>200</v>
          </cell>
          <cell r="N606">
            <v>-86.2</v>
          </cell>
          <cell r="O606">
            <v>620</v>
          </cell>
          <cell r="P606">
            <v>741.2</v>
          </cell>
          <cell r="Q606" t="str">
            <v>-</v>
          </cell>
          <cell r="R606" t="str">
            <v>-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127.9</v>
          </cell>
          <cell r="X606">
            <v>-44.3</v>
          </cell>
          <cell r="Y606">
            <v>128.19999999999999</v>
          </cell>
          <cell r="Z606">
            <v>-34.1</v>
          </cell>
          <cell r="AA606">
            <v>340</v>
          </cell>
          <cell r="AB606">
            <v>-86.1</v>
          </cell>
          <cell r="AC606">
            <v>33.5</v>
          </cell>
          <cell r="AD606">
            <v>-83.4</v>
          </cell>
        </row>
        <row r="607">
          <cell r="B607" t="str">
            <v>ゴム製品</v>
          </cell>
          <cell r="C607">
            <v>120</v>
          </cell>
          <cell r="D607">
            <v>-0.7</v>
          </cell>
          <cell r="E607">
            <v>122.7</v>
          </cell>
          <cell r="F607">
            <v>-1.6</v>
          </cell>
          <cell r="G607">
            <v>120</v>
          </cell>
          <cell r="H607">
            <v>-3.9</v>
          </cell>
          <cell r="I607">
            <v>156.5</v>
          </cell>
          <cell r="J607">
            <v>23.9</v>
          </cell>
          <cell r="K607">
            <v>154</v>
          </cell>
          <cell r="L607">
            <v>21.9</v>
          </cell>
          <cell r="M607">
            <v>428.6</v>
          </cell>
          <cell r="N607">
            <v>400.1</v>
          </cell>
          <cell r="O607">
            <v>41.4</v>
          </cell>
          <cell r="P607">
            <v>-3.5</v>
          </cell>
          <cell r="Q607" t="str">
            <v>-</v>
          </cell>
          <cell r="R607" t="str">
            <v>-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111.5</v>
          </cell>
          <cell r="X607">
            <v>-3.8</v>
          </cell>
          <cell r="Y607">
            <v>114</v>
          </cell>
          <cell r="Z607">
            <v>-4.8</v>
          </cell>
          <cell r="AA607">
            <v>429.2</v>
          </cell>
          <cell r="AB607">
            <v>493.2</v>
          </cell>
          <cell r="AC607">
            <v>46.4</v>
          </cell>
          <cell r="AD607">
            <v>13.5</v>
          </cell>
        </row>
        <row r="608">
          <cell r="B608" t="str">
            <v>窯業・土石製品</v>
          </cell>
          <cell r="C608">
            <v>153.80000000000001</v>
          </cell>
          <cell r="D608">
            <v>40.700000000000003</v>
          </cell>
          <cell r="E608">
            <v>103.2</v>
          </cell>
          <cell r="F608">
            <v>19.899999999999999</v>
          </cell>
          <cell r="G608">
            <v>103.1</v>
          </cell>
          <cell r="H608">
            <v>18.100000000000001</v>
          </cell>
          <cell r="I608">
            <v>97</v>
          </cell>
          <cell r="J608">
            <v>12.5</v>
          </cell>
          <cell r="K608">
            <v>96.6</v>
          </cell>
          <cell r="L608">
            <v>10.9</v>
          </cell>
          <cell r="M608">
            <v>116.7</v>
          </cell>
          <cell r="N608">
            <v>105.8</v>
          </cell>
          <cell r="O608">
            <v>21.9</v>
          </cell>
          <cell r="P608">
            <v>-6</v>
          </cell>
          <cell r="Q608" t="str">
            <v>-</v>
          </cell>
          <cell r="R608" t="str">
            <v>-</v>
          </cell>
          <cell r="S608">
            <v>4.3499999999999996</v>
          </cell>
          <cell r="T608">
            <v>4.3499999999999996</v>
          </cell>
          <cell r="U608">
            <v>0</v>
          </cell>
          <cell r="V608">
            <v>0</v>
          </cell>
          <cell r="W608">
            <v>142.9</v>
          </cell>
          <cell r="X608">
            <v>36.200000000000003</v>
          </cell>
          <cell r="Y608">
            <v>95.9</v>
          </cell>
          <cell r="Z608">
            <v>16.100000000000001</v>
          </cell>
          <cell r="AA608">
            <v>105</v>
          </cell>
          <cell r="AB608">
            <v>111.2</v>
          </cell>
          <cell r="AC608">
            <v>1213.7</v>
          </cell>
          <cell r="AD608">
            <v>109.3</v>
          </cell>
        </row>
        <row r="609">
          <cell r="B609" t="str">
            <v>鉄鋼業</v>
          </cell>
          <cell r="C609" t="str">
            <v>-</v>
          </cell>
          <cell r="D609" t="str">
            <v>-</v>
          </cell>
          <cell r="E609" t="str">
            <v>-</v>
          </cell>
          <cell r="F609" t="str">
            <v>-</v>
          </cell>
          <cell r="G609" t="str">
            <v>-</v>
          </cell>
          <cell r="H609" t="str">
            <v>-</v>
          </cell>
          <cell r="I609" t="str">
            <v>-</v>
          </cell>
          <cell r="J609" t="str">
            <v>-</v>
          </cell>
          <cell r="K609" t="str">
            <v>-</v>
          </cell>
          <cell r="L609" t="str">
            <v>-</v>
          </cell>
          <cell r="M609" t="str">
            <v>-</v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>-</v>
          </cell>
          <cell r="S609" t="str">
            <v>-</v>
          </cell>
          <cell r="T609" t="str">
            <v>-</v>
          </cell>
          <cell r="U609" t="str">
            <v>-</v>
          </cell>
          <cell r="V609" t="str">
            <v>-</v>
          </cell>
          <cell r="W609" t="str">
            <v>-</v>
          </cell>
          <cell r="X609" t="str">
            <v>-</v>
          </cell>
          <cell r="Y609" t="str">
            <v>-</v>
          </cell>
          <cell r="Z609" t="str">
            <v>-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</row>
        <row r="610">
          <cell r="B610" t="str">
            <v>非鉄金属製造業</v>
          </cell>
          <cell r="C610" t="str">
            <v>-</v>
          </cell>
          <cell r="D610" t="str">
            <v>-</v>
          </cell>
          <cell r="E610" t="str">
            <v>-</v>
          </cell>
          <cell r="F610" t="str">
            <v>-</v>
          </cell>
          <cell r="G610" t="str">
            <v>-</v>
          </cell>
          <cell r="H610" t="str">
            <v>-</v>
          </cell>
          <cell r="I610" t="str">
            <v>-</v>
          </cell>
          <cell r="J610" t="str">
            <v>-</v>
          </cell>
          <cell r="K610" t="str">
            <v>-</v>
          </cell>
          <cell r="L610" t="str">
            <v>-</v>
          </cell>
          <cell r="M610" t="str">
            <v>-</v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>-</v>
          </cell>
          <cell r="S610" t="str">
            <v>-</v>
          </cell>
          <cell r="T610" t="str">
            <v>-</v>
          </cell>
          <cell r="U610" t="str">
            <v>-</v>
          </cell>
          <cell r="V610" t="str">
            <v>-</v>
          </cell>
          <cell r="W610" t="str">
            <v>-</v>
          </cell>
          <cell r="X610" t="str">
            <v>-</v>
          </cell>
          <cell r="Y610" t="str">
            <v>-</v>
          </cell>
          <cell r="Z610" t="str">
            <v>-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</row>
        <row r="611">
          <cell r="B611" t="str">
            <v>金属製品製造業</v>
          </cell>
          <cell r="C611">
            <v>163</v>
          </cell>
          <cell r="D611">
            <v>-0.5</v>
          </cell>
          <cell r="E611">
            <v>151.69999999999999</v>
          </cell>
          <cell r="F611">
            <v>5.3</v>
          </cell>
          <cell r="G611">
            <v>148.6</v>
          </cell>
          <cell r="H611">
            <v>4.9000000000000004</v>
          </cell>
          <cell r="I611">
            <v>128</v>
          </cell>
          <cell r="J611">
            <v>0.5</v>
          </cell>
          <cell r="K611">
            <v>123.5</v>
          </cell>
          <cell r="L611">
            <v>-0.1</v>
          </cell>
          <cell r="M611">
            <v>1700</v>
          </cell>
          <cell r="N611">
            <v>21.4</v>
          </cell>
          <cell r="O611">
            <v>652.9</v>
          </cell>
          <cell r="P611">
            <v>3.9</v>
          </cell>
          <cell r="Q611" t="str">
            <v>-</v>
          </cell>
          <cell r="R611" t="str">
            <v>-</v>
          </cell>
          <cell r="S611">
            <v>0.66</v>
          </cell>
          <cell r="T611">
            <v>-2.52</v>
          </cell>
          <cell r="U611">
            <v>0</v>
          </cell>
          <cell r="V611">
            <v>-3.18</v>
          </cell>
          <cell r="W611">
            <v>151.5</v>
          </cell>
          <cell r="X611">
            <v>-3.6</v>
          </cell>
          <cell r="Y611">
            <v>141</v>
          </cell>
          <cell r="Z611">
            <v>2</v>
          </cell>
          <cell r="AA611">
            <v>342.5</v>
          </cell>
          <cell r="AB611">
            <v>19.3</v>
          </cell>
          <cell r="AC611">
            <v>96.2</v>
          </cell>
          <cell r="AD611">
            <v>-35</v>
          </cell>
        </row>
        <row r="612">
          <cell r="B612" t="str">
            <v>はん用機械器具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>-</v>
          </cell>
          <cell r="S612" t="str">
            <v>-</v>
          </cell>
          <cell r="T612" t="str">
            <v>-</v>
          </cell>
          <cell r="U612" t="str">
            <v>-</v>
          </cell>
          <cell r="V612" t="str">
            <v>-</v>
          </cell>
          <cell r="W612" t="str">
            <v>-</v>
          </cell>
          <cell r="X612" t="str">
            <v>-</v>
          </cell>
          <cell r="Y612" t="str">
            <v>-</v>
          </cell>
          <cell r="Z612" t="str">
            <v>-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</row>
        <row r="613">
          <cell r="B613" t="str">
            <v>生産用機械器具</v>
          </cell>
          <cell r="C613" t="str">
            <v>-</v>
          </cell>
          <cell r="D613" t="str">
            <v>-</v>
          </cell>
          <cell r="E613" t="str">
            <v>-</v>
          </cell>
          <cell r="F613" t="str">
            <v>-</v>
          </cell>
          <cell r="G613" t="str">
            <v>-</v>
          </cell>
          <cell r="H613" t="str">
            <v>-</v>
          </cell>
          <cell r="I613" t="str">
            <v>-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>-</v>
          </cell>
          <cell r="S613" t="str">
            <v>-</v>
          </cell>
          <cell r="T613" t="str">
            <v>-</v>
          </cell>
          <cell r="U613" t="str">
            <v>-</v>
          </cell>
          <cell r="V613" t="str">
            <v>-</v>
          </cell>
          <cell r="W613" t="str">
            <v>-</v>
          </cell>
          <cell r="X613" t="str">
            <v>-</v>
          </cell>
          <cell r="Y613" t="str">
            <v>-</v>
          </cell>
          <cell r="Z613" t="str">
            <v>-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</row>
        <row r="614">
          <cell r="B614" t="str">
            <v>業務用機械器具</v>
          </cell>
          <cell r="C614">
            <v>157.9</v>
          </cell>
          <cell r="D614">
            <v>22.1</v>
          </cell>
          <cell r="E614">
            <v>110.4</v>
          </cell>
          <cell r="F614">
            <v>-20.9</v>
          </cell>
          <cell r="G614">
            <v>110.4</v>
          </cell>
          <cell r="H614">
            <v>-19.600000000000001</v>
          </cell>
          <cell r="I614">
            <v>108</v>
          </cell>
          <cell r="J614">
            <v>-7.1</v>
          </cell>
          <cell r="K614">
            <v>108</v>
          </cell>
          <cell r="L614">
            <v>-5.5</v>
          </cell>
          <cell r="M614">
            <v>0</v>
          </cell>
          <cell r="N614">
            <v>0</v>
          </cell>
          <cell r="O614">
            <v>29</v>
          </cell>
          <cell r="P614">
            <v>-71.2</v>
          </cell>
          <cell r="Q614" t="str">
            <v>-</v>
          </cell>
          <cell r="R614" t="str">
            <v>-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146.69999999999999</v>
          </cell>
          <cell r="X614">
            <v>18.2</v>
          </cell>
          <cell r="Y614">
            <v>102.6</v>
          </cell>
          <cell r="Z614">
            <v>-23.4</v>
          </cell>
          <cell r="AA614">
            <v>0</v>
          </cell>
          <cell r="AB614">
            <v>-100</v>
          </cell>
          <cell r="AC614">
            <v>113.6</v>
          </cell>
          <cell r="AD614">
            <v>4356.3999999999996</v>
          </cell>
        </row>
        <row r="615">
          <cell r="B615" t="str">
            <v>電子・デバイス</v>
          </cell>
          <cell r="C615">
            <v>82.7</v>
          </cell>
          <cell r="D615">
            <v>-7.6</v>
          </cell>
          <cell r="E615">
            <v>85</v>
          </cell>
          <cell r="F615">
            <v>-5.7</v>
          </cell>
          <cell r="G615">
            <v>86.1</v>
          </cell>
          <cell r="H615">
            <v>-5.2</v>
          </cell>
          <cell r="I615">
            <v>81.8</v>
          </cell>
          <cell r="J615">
            <v>-9.6999999999999993</v>
          </cell>
          <cell r="K615">
            <v>82.7</v>
          </cell>
          <cell r="L615">
            <v>-9.3000000000000007</v>
          </cell>
          <cell r="M615">
            <v>15.4</v>
          </cell>
          <cell r="N615">
            <v>-66.7</v>
          </cell>
          <cell r="O615">
            <v>214</v>
          </cell>
          <cell r="P615">
            <v>49.7</v>
          </cell>
          <cell r="Q615" t="str">
            <v>-</v>
          </cell>
          <cell r="R615" t="str">
            <v>-</v>
          </cell>
          <cell r="S615">
            <v>0</v>
          </cell>
          <cell r="T615">
            <v>0</v>
          </cell>
          <cell r="U615">
            <v>1.48</v>
          </cell>
          <cell r="V615">
            <v>0.75</v>
          </cell>
          <cell r="W615">
            <v>76.900000000000006</v>
          </cell>
          <cell r="X615">
            <v>-10.5</v>
          </cell>
          <cell r="Y615">
            <v>79</v>
          </cell>
          <cell r="Z615">
            <v>-8.6999999999999993</v>
          </cell>
          <cell r="AA615">
            <v>14.5</v>
          </cell>
          <cell r="AB615">
            <v>-66</v>
          </cell>
          <cell r="AC615">
            <v>0.2</v>
          </cell>
          <cell r="AD615">
            <v>-99.2</v>
          </cell>
        </row>
        <row r="616">
          <cell r="B616" t="str">
            <v>電気機械器具</v>
          </cell>
          <cell r="C616">
            <v>100.6</v>
          </cell>
          <cell r="D616">
            <v>22.8</v>
          </cell>
          <cell r="E616">
            <v>98.2</v>
          </cell>
          <cell r="F616">
            <v>19.8</v>
          </cell>
          <cell r="G616">
            <v>98.4</v>
          </cell>
          <cell r="H616">
            <v>20.100000000000001</v>
          </cell>
          <cell r="I616">
            <v>88.6</v>
          </cell>
          <cell r="J616">
            <v>6.5</v>
          </cell>
          <cell r="K616">
            <v>88.9</v>
          </cell>
          <cell r="L616">
            <v>7.1</v>
          </cell>
          <cell r="M616">
            <v>0</v>
          </cell>
          <cell r="N616">
            <v>-100</v>
          </cell>
          <cell r="O616">
            <v>5.8</v>
          </cell>
          <cell r="P616">
            <v>13.7</v>
          </cell>
          <cell r="Q616" t="str">
            <v>-</v>
          </cell>
          <cell r="R616" t="str">
            <v>-</v>
          </cell>
          <cell r="S616">
            <v>0</v>
          </cell>
          <cell r="T616">
            <v>0</v>
          </cell>
          <cell r="U616">
            <v>0</v>
          </cell>
          <cell r="V616">
            <v>-2.7</v>
          </cell>
          <cell r="W616">
            <v>93.5</v>
          </cell>
          <cell r="X616">
            <v>19</v>
          </cell>
          <cell r="Y616">
            <v>91.3</v>
          </cell>
          <cell r="Z616">
            <v>16</v>
          </cell>
          <cell r="AA616">
            <v>0</v>
          </cell>
          <cell r="AB616">
            <v>-100</v>
          </cell>
          <cell r="AC616">
            <v>275.2</v>
          </cell>
          <cell r="AD616">
            <v>0</v>
          </cell>
        </row>
        <row r="617">
          <cell r="B617" t="str">
            <v>情報通信機械器具</v>
          </cell>
          <cell r="C617" t="str">
            <v>-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-</v>
          </cell>
          <cell r="H617" t="str">
            <v>-</v>
          </cell>
          <cell r="I617" t="str">
            <v>-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>-</v>
          </cell>
          <cell r="S617" t="str">
            <v>-</v>
          </cell>
          <cell r="T617" t="str">
            <v>-</v>
          </cell>
          <cell r="U617" t="str">
            <v>-</v>
          </cell>
          <cell r="V617" t="str">
            <v>-</v>
          </cell>
          <cell r="W617" t="str">
            <v>-</v>
          </cell>
          <cell r="X617" t="str">
            <v>-</v>
          </cell>
          <cell r="Y617" t="str">
            <v>-</v>
          </cell>
          <cell r="Z617" t="str">
            <v>-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</row>
        <row r="618">
          <cell r="B618" t="str">
            <v>輸送用機械器具</v>
          </cell>
          <cell r="C618">
            <v>71.400000000000006</v>
          </cell>
          <cell r="D618">
            <v>-17.899999999999999</v>
          </cell>
          <cell r="E618">
            <v>74.3</v>
          </cell>
          <cell r="F618">
            <v>-16</v>
          </cell>
          <cell r="G618">
            <v>74.599999999999994</v>
          </cell>
          <cell r="H618">
            <v>-17.100000000000001</v>
          </cell>
          <cell r="I618">
            <v>78.5</v>
          </cell>
          <cell r="J618">
            <v>-22.5</v>
          </cell>
          <cell r="K618">
            <v>79.2</v>
          </cell>
          <cell r="L618">
            <v>-23.3</v>
          </cell>
          <cell r="M618">
            <v>37.5</v>
          </cell>
          <cell r="N618">
            <v>792.9</v>
          </cell>
          <cell r="O618">
            <v>37.299999999999997</v>
          </cell>
          <cell r="P618">
            <v>349.4</v>
          </cell>
          <cell r="Q618" t="str">
            <v>-</v>
          </cell>
          <cell r="R618" t="str">
            <v>-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66.400000000000006</v>
          </cell>
          <cell r="X618">
            <v>-20.5</v>
          </cell>
          <cell r="Y618">
            <v>69.099999999999994</v>
          </cell>
          <cell r="Z618">
            <v>-18.5</v>
          </cell>
          <cell r="AA618">
            <v>49.9</v>
          </cell>
          <cell r="AB618">
            <v>704.2</v>
          </cell>
          <cell r="AC618">
            <v>0</v>
          </cell>
          <cell r="AD618">
            <v>-100</v>
          </cell>
        </row>
        <row r="619">
          <cell r="B619" t="str">
            <v>その他の製造業</v>
          </cell>
          <cell r="C619">
            <v>115.5</v>
          </cell>
          <cell r="D619">
            <v>-10.5</v>
          </cell>
          <cell r="E619">
            <v>117.9</v>
          </cell>
          <cell r="F619">
            <v>-1.8</v>
          </cell>
          <cell r="G619">
            <v>120.6</v>
          </cell>
          <cell r="H619">
            <v>0.6</v>
          </cell>
          <cell r="I619">
            <v>107.4</v>
          </cell>
          <cell r="J619">
            <v>-7.5</v>
          </cell>
          <cell r="K619">
            <v>109</v>
          </cell>
          <cell r="L619">
            <v>-5.3</v>
          </cell>
          <cell r="M619">
            <v>0</v>
          </cell>
          <cell r="N619">
            <v>-100</v>
          </cell>
          <cell r="O619">
            <v>34.700000000000003</v>
          </cell>
          <cell r="P619">
            <v>-63.9</v>
          </cell>
          <cell r="Q619" t="str">
            <v>-</v>
          </cell>
          <cell r="R619" t="str">
            <v>-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107.3</v>
          </cell>
          <cell r="X619">
            <v>-13.4</v>
          </cell>
          <cell r="Y619">
            <v>109.6</v>
          </cell>
          <cell r="Z619">
            <v>-4.9000000000000004</v>
          </cell>
          <cell r="AA619">
            <v>0</v>
          </cell>
          <cell r="AB619">
            <v>-100</v>
          </cell>
          <cell r="AC619">
            <v>0</v>
          </cell>
          <cell r="AD619">
            <v>-100</v>
          </cell>
        </row>
        <row r="620">
          <cell r="B620" t="str">
            <v>Ｅ一括分１</v>
          </cell>
          <cell r="C620">
            <v>170.5</v>
          </cell>
          <cell r="D620">
            <v>56.6</v>
          </cell>
          <cell r="E620">
            <v>161.30000000000001</v>
          </cell>
          <cell r="F620">
            <v>34</v>
          </cell>
          <cell r="G620">
            <v>153.5</v>
          </cell>
          <cell r="H620">
            <v>27.5</v>
          </cell>
          <cell r="I620">
            <v>143</v>
          </cell>
          <cell r="J620">
            <v>-11.4</v>
          </cell>
          <cell r="K620">
            <v>133.1</v>
          </cell>
          <cell r="L620">
            <v>-17.5</v>
          </cell>
          <cell r="M620">
            <v>9400</v>
          </cell>
          <cell r="N620">
            <v>0</v>
          </cell>
          <cell r="O620">
            <v>60.2</v>
          </cell>
          <cell r="P620">
            <v>826.2</v>
          </cell>
          <cell r="Q620" t="str">
            <v>-</v>
          </cell>
          <cell r="R620" t="str">
            <v>-</v>
          </cell>
          <cell r="S620">
            <v>0</v>
          </cell>
          <cell r="T620">
            <v>0</v>
          </cell>
          <cell r="U620">
            <v>2.78</v>
          </cell>
          <cell r="V620">
            <v>2.78</v>
          </cell>
          <cell r="W620">
            <v>158.5</v>
          </cell>
          <cell r="X620">
            <v>51.7</v>
          </cell>
          <cell r="Y620">
            <v>149.9</v>
          </cell>
          <cell r="Z620">
            <v>29.8</v>
          </cell>
          <cell r="AA620">
            <v>3193.8</v>
          </cell>
          <cell r="AB620">
            <v>0</v>
          </cell>
          <cell r="AC620">
            <v>85.5</v>
          </cell>
          <cell r="AD620">
            <v>0</v>
          </cell>
        </row>
        <row r="621">
          <cell r="B621" t="str">
            <v>Ｅ一括分２</v>
          </cell>
          <cell r="C621" t="str">
            <v>-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-</v>
          </cell>
          <cell r="H621" t="str">
            <v>-</v>
          </cell>
          <cell r="I621" t="str">
            <v>-</v>
          </cell>
          <cell r="J621" t="str">
            <v>-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>-</v>
          </cell>
          <cell r="S621" t="str">
            <v>-</v>
          </cell>
          <cell r="T621" t="str">
            <v>-</v>
          </cell>
          <cell r="U621" t="str">
            <v>-</v>
          </cell>
          <cell r="V621" t="str">
            <v>-</v>
          </cell>
          <cell r="W621" t="str">
            <v>-</v>
          </cell>
          <cell r="X621" t="str">
            <v>-</v>
          </cell>
          <cell r="Y621" t="str">
            <v>-</v>
          </cell>
          <cell r="Z621" t="str">
            <v>-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</row>
        <row r="622">
          <cell r="B622" t="str">
            <v>Ｅ一括分３</v>
          </cell>
          <cell r="C622" t="str">
            <v>-</v>
          </cell>
          <cell r="D622" t="str">
            <v>-</v>
          </cell>
          <cell r="E622" t="str">
            <v>-</v>
          </cell>
          <cell r="F622" t="str">
            <v>-</v>
          </cell>
          <cell r="G622" t="str">
            <v>-</v>
          </cell>
          <cell r="H622" t="str">
            <v>-</v>
          </cell>
          <cell r="I622" t="str">
            <v>-</v>
          </cell>
          <cell r="J622" t="str">
            <v>-</v>
          </cell>
          <cell r="K622" t="str">
            <v>-</v>
          </cell>
          <cell r="L622" t="str">
            <v>-</v>
          </cell>
          <cell r="M622" t="str">
            <v>-</v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T622" t="str">
            <v>-</v>
          </cell>
          <cell r="U622" t="str">
            <v>-</v>
          </cell>
          <cell r="V622" t="str">
            <v>-</v>
          </cell>
          <cell r="W622" t="str">
            <v>-</v>
          </cell>
          <cell r="X622" t="str">
            <v>-</v>
          </cell>
          <cell r="Y622" t="str">
            <v>-</v>
          </cell>
          <cell r="Z622" t="str">
            <v>-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</row>
        <row r="623">
          <cell r="B623" t="str">
            <v>卸売業</v>
          </cell>
          <cell r="C623">
            <v>372.6</v>
          </cell>
          <cell r="D623">
            <v>48.1</v>
          </cell>
          <cell r="E623">
            <v>221</v>
          </cell>
          <cell r="F623">
            <v>46.8</v>
          </cell>
          <cell r="G623">
            <v>221.6</v>
          </cell>
          <cell r="H623">
            <v>48.8</v>
          </cell>
          <cell r="I623">
            <v>153.30000000000001</v>
          </cell>
          <cell r="J623">
            <v>25.6</v>
          </cell>
          <cell r="K623">
            <v>153.6</v>
          </cell>
          <cell r="L623">
            <v>27.3</v>
          </cell>
          <cell r="M623">
            <v>75</v>
          </cell>
          <cell r="N623">
            <v>-83.3</v>
          </cell>
          <cell r="O623">
            <v>34.4</v>
          </cell>
          <cell r="P623">
            <v>7.2</v>
          </cell>
          <cell r="Q623" t="str">
            <v>-</v>
          </cell>
          <cell r="R623" t="str">
            <v>-</v>
          </cell>
          <cell r="S623">
            <v>0</v>
          </cell>
          <cell r="T623">
            <v>0</v>
          </cell>
          <cell r="U623">
            <v>1.96</v>
          </cell>
          <cell r="V623">
            <v>0.8</v>
          </cell>
          <cell r="W623">
            <v>346.3</v>
          </cell>
          <cell r="X623">
            <v>43.4</v>
          </cell>
          <cell r="Y623">
            <v>205.4</v>
          </cell>
          <cell r="Z623">
            <v>42.2</v>
          </cell>
          <cell r="AA623">
            <v>85.4</v>
          </cell>
          <cell r="AB623">
            <v>-82.3</v>
          </cell>
          <cell r="AC623">
            <v>3384.6</v>
          </cell>
          <cell r="AD623">
            <v>49.8</v>
          </cell>
        </row>
        <row r="624">
          <cell r="B624" t="str">
            <v>小売業</v>
          </cell>
          <cell r="C624">
            <v>109.9</v>
          </cell>
          <cell r="D624">
            <v>-10.9</v>
          </cell>
          <cell r="E624">
            <v>102.4</v>
          </cell>
          <cell r="F624">
            <v>-7.1</v>
          </cell>
          <cell r="G624">
            <v>101.1</v>
          </cell>
          <cell r="H624">
            <v>-6.9</v>
          </cell>
          <cell r="I624">
            <v>90.9</v>
          </cell>
          <cell r="J624">
            <v>-7.9</v>
          </cell>
          <cell r="K624">
            <v>89.3</v>
          </cell>
          <cell r="L624">
            <v>-7.7</v>
          </cell>
          <cell r="M624">
            <v>182.4</v>
          </cell>
          <cell r="N624">
            <v>-13.9</v>
          </cell>
          <cell r="O624">
            <v>147.19999999999999</v>
          </cell>
          <cell r="P624">
            <v>21.9</v>
          </cell>
          <cell r="Q624" t="str">
            <v>-</v>
          </cell>
          <cell r="R624" t="str">
            <v>-</v>
          </cell>
          <cell r="S624">
            <v>5.29</v>
          </cell>
          <cell r="T624">
            <v>1.54</v>
          </cell>
          <cell r="U624">
            <v>6.81</v>
          </cell>
          <cell r="V624">
            <v>2.96</v>
          </cell>
          <cell r="W624">
            <v>102.1</v>
          </cell>
          <cell r="X624">
            <v>-13.7</v>
          </cell>
          <cell r="Y624">
            <v>95.2</v>
          </cell>
          <cell r="Z624">
            <v>-10</v>
          </cell>
          <cell r="AA624">
            <v>193.9</v>
          </cell>
          <cell r="AB624">
            <v>-11.5</v>
          </cell>
          <cell r="AC624">
            <v>641.9</v>
          </cell>
          <cell r="AD624">
            <v>-39.5</v>
          </cell>
        </row>
        <row r="625">
          <cell r="B625" t="str">
            <v>宿泊業</v>
          </cell>
          <cell r="C625">
            <v>112.5</v>
          </cell>
          <cell r="D625">
            <v>-4.7</v>
          </cell>
          <cell r="E625">
            <v>100.7</v>
          </cell>
          <cell r="F625">
            <v>-7.6</v>
          </cell>
          <cell r="G625">
            <v>98.6</v>
          </cell>
          <cell r="H625">
            <v>-6.3</v>
          </cell>
          <cell r="I625">
            <v>106.6</v>
          </cell>
          <cell r="J625">
            <v>-12.6</v>
          </cell>
          <cell r="K625">
            <v>103.1</v>
          </cell>
          <cell r="L625">
            <v>-13</v>
          </cell>
          <cell r="M625">
            <v>278.60000000000002</v>
          </cell>
          <cell r="N625">
            <v>-4.9000000000000004</v>
          </cell>
          <cell r="O625">
            <v>93.7</v>
          </cell>
          <cell r="P625">
            <v>22.8</v>
          </cell>
          <cell r="Q625" t="str">
            <v>-</v>
          </cell>
          <cell r="R625" t="str">
            <v>-</v>
          </cell>
          <cell r="S625">
            <v>4.32</v>
          </cell>
          <cell r="T625">
            <v>4.32</v>
          </cell>
          <cell r="U625">
            <v>3.5</v>
          </cell>
          <cell r="V625">
            <v>1.05</v>
          </cell>
          <cell r="W625">
            <v>104.6</v>
          </cell>
          <cell r="X625">
            <v>-7.7</v>
          </cell>
          <cell r="Y625">
            <v>93.6</v>
          </cell>
          <cell r="Z625">
            <v>-10.5</v>
          </cell>
          <cell r="AA625">
            <v>297.10000000000002</v>
          </cell>
          <cell r="AB625">
            <v>-36</v>
          </cell>
          <cell r="AC625">
            <v>238.4</v>
          </cell>
          <cell r="AD625">
            <v>22</v>
          </cell>
        </row>
        <row r="626">
          <cell r="B626" t="str">
            <v>Ｍ一括分</v>
          </cell>
          <cell r="C626">
            <v>95.6</v>
          </cell>
          <cell r="D626">
            <v>-26.2</v>
          </cell>
          <cell r="E626">
            <v>96</v>
          </cell>
          <cell r="F626">
            <v>-26.3</v>
          </cell>
          <cell r="G626">
            <v>97.1</v>
          </cell>
          <cell r="H626">
            <v>-26.1</v>
          </cell>
          <cell r="I626">
            <v>87.2</v>
          </cell>
          <cell r="J626">
            <v>-24.8</v>
          </cell>
          <cell r="K626">
            <v>87.2</v>
          </cell>
          <cell r="L626">
            <v>-23.5</v>
          </cell>
          <cell r="M626">
            <v>85.7</v>
          </cell>
          <cell r="N626">
            <v>-58.6</v>
          </cell>
          <cell r="O626">
            <v>140.80000000000001</v>
          </cell>
          <cell r="P626">
            <v>34</v>
          </cell>
          <cell r="Q626" t="str">
            <v>-</v>
          </cell>
          <cell r="R626" t="str">
            <v>-</v>
          </cell>
          <cell r="S626">
            <v>6.25</v>
          </cell>
          <cell r="T626">
            <v>-0.38</v>
          </cell>
          <cell r="U626">
            <v>4.74</v>
          </cell>
          <cell r="V626">
            <v>3.47</v>
          </cell>
          <cell r="W626">
            <v>88.8</v>
          </cell>
          <cell r="X626">
            <v>-28.6</v>
          </cell>
          <cell r="Y626">
            <v>89.2</v>
          </cell>
          <cell r="Z626">
            <v>-28.6</v>
          </cell>
          <cell r="AA626">
            <v>44.2</v>
          </cell>
          <cell r="AB626">
            <v>-37.5</v>
          </cell>
          <cell r="AC626">
            <v>2.2000000000000002</v>
          </cell>
          <cell r="AD626">
            <v>0</v>
          </cell>
        </row>
        <row r="627">
          <cell r="B627" t="str">
            <v>医療業</v>
          </cell>
          <cell r="C627">
            <v>111.7</v>
          </cell>
          <cell r="D627">
            <v>7.4</v>
          </cell>
          <cell r="E627">
            <v>88.2</v>
          </cell>
          <cell r="F627">
            <v>5.8</v>
          </cell>
          <cell r="G627">
            <v>87.7</v>
          </cell>
          <cell r="H627">
            <v>11.9</v>
          </cell>
          <cell r="I627">
            <v>98.2</v>
          </cell>
          <cell r="J627">
            <v>2.8</v>
          </cell>
          <cell r="K627">
            <v>98.5</v>
          </cell>
          <cell r="L627">
            <v>3.6</v>
          </cell>
          <cell r="M627">
            <v>76.5</v>
          </cell>
          <cell r="N627">
            <v>-34.9</v>
          </cell>
          <cell r="O627">
            <v>97.4</v>
          </cell>
          <cell r="P627">
            <v>-16.8</v>
          </cell>
          <cell r="Q627" t="str">
            <v>-</v>
          </cell>
          <cell r="R627" t="str">
            <v>-</v>
          </cell>
          <cell r="S627">
            <v>0.57999999999999996</v>
          </cell>
          <cell r="T627">
            <v>-0.72</v>
          </cell>
          <cell r="U627">
            <v>1.52</v>
          </cell>
          <cell r="V627">
            <v>1.1200000000000001</v>
          </cell>
          <cell r="W627">
            <v>103.8</v>
          </cell>
          <cell r="X627">
            <v>4</v>
          </cell>
          <cell r="Y627">
            <v>82</v>
          </cell>
          <cell r="Z627">
            <v>2.5</v>
          </cell>
          <cell r="AA627">
            <v>113.7</v>
          </cell>
          <cell r="AB627">
            <v>-64</v>
          </cell>
          <cell r="AC627">
            <v>313</v>
          </cell>
          <cell r="AD627">
            <v>12</v>
          </cell>
        </row>
        <row r="628">
          <cell r="B628" t="str">
            <v>Ｐ一括分</v>
          </cell>
          <cell r="C628">
            <v>115.8</v>
          </cell>
          <cell r="D628">
            <v>-5.6</v>
          </cell>
          <cell r="E628">
            <v>101.5</v>
          </cell>
          <cell r="F628">
            <v>2.6</v>
          </cell>
          <cell r="G628">
            <v>101.6</v>
          </cell>
          <cell r="H628">
            <v>2.2999999999999998</v>
          </cell>
          <cell r="I628">
            <v>96.5</v>
          </cell>
          <cell r="J628">
            <v>0.6</v>
          </cell>
          <cell r="K628">
            <v>96.9</v>
          </cell>
          <cell r="L628">
            <v>0.5</v>
          </cell>
          <cell r="M628">
            <v>60</v>
          </cell>
          <cell r="N628">
            <v>20</v>
          </cell>
          <cell r="O628">
            <v>78.900000000000006</v>
          </cell>
          <cell r="P628">
            <v>-4.9000000000000004</v>
          </cell>
          <cell r="Q628" t="str">
            <v>-</v>
          </cell>
          <cell r="R628" t="str">
            <v>-</v>
          </cell>
          <cell r="S628">
            <v>5.08</v>
          </cell>
          <cell r="T628">
            <v>-3.27</v>
          </cell>
          <cell r="U628">
            <v>0.59</v>
          </cell>
          <cell r="V628">
            <v>0.34</v>
          </cell>
          <cell r="W628">
            <v>107.6</v>
          </cell>
          <cell r="X628">
            <v>-8.6999999999999993</v>
          </cell>
          <cell r="Y628">
            <v>94.3</v>
          </cell>
          <cell r="Z628">
            <v>-0.6</v>
          </cell>
          <cell r="AA628">
            <v>96.6</v>
          </cell>
          <cell r="AB628">
            <v>27.2</v>
          </cell>
          <cell r="AC628">
            <v>388.7</v>
          </cell>
          <cell r="AD628">
            <v>-32.6</v>
          </cell>
        </row>
        <row r="629">
          <cell r="B629" t="str">
            <v>職業紹介・派遣業</v>
          </cell>
          <cell r="C629">
            <v>115.3</v>
          </cell>
          <cell r="D629">
            <v>13.7</v>
          </cell>
          <cell r="E629">
            <v>115.2</v>
          </cell>
          <cell r="F629">
            <v>13.9</v>
          </cell>
          <cell r="G629">
            <v>115.9</v>
          </cell>
          <cell r="H629">
            <v>15.3</v>
          </cell>
          <cell r="I629">
            <v>100.6</v>
          </cell>
          <cell r="J629">
            <v>9.5</v>
          </cell>
          <cell r="K629">
            <v>100.4</v>
          </cell>
          <cell r="L629">
            <v>9.8000000000000007</v>
          </cell>
          <cell r="M629">
            <v>103.7</v>
          </cell>
          <cell r="N629">
            <v>-3.4</v>
          </cell>
          <cell r="O629">
            <v>96.6</v>
          </cell>
          <cell r="P629">
            <v>-36.5</v>
          </cell>
          <cell r="Q629" t="str">
            <v>-</v>
          </cell>
          <cell r="R629" t="str">
            <v>-</v>
          </cell>
          <cell r="S629">
            <v>7.52</v>
          </cell>
          <cell r="T629">
            <v>-1.66</v>
          </cell>
          <cell r="U629">
            <v>9.6300000000000008</v>
          </cell>
          <cell r="V629">
            <v>4.55</v>
          </cell>
          <cell r="W629">
            <v>107.2</v>
          </cell>
          <cell r="X629">
            <v>10.199999999999999</v>
          </cell>
          <cell r="Y629">
            <v>107.1</v>
          </cell>
          <cell r="Z629">
            <v>10.4</v>
          </cell>
          <cell r="AA629">
            <v>94.9</v>
          </cell>
          <cell r="AB629">
            <v>-20.3</v>
          </cell>
          <cell r="AC629">
            <v>158.4</v>
          </cell>
          <cell r="AD629">
            <v>-20.399999999999999</v>
          </cell>
        </row>
        <row r="630">
          <cell r="B630" t="str">
            <v>その他の事業サービス</v>
          </cell>
          <cell r="C630" t="str">
            <v>-</v>
          </cell>
          <cell r="D630" t="str">
            <v>-</v>
          </cell>
          <cell r="E630" t="str">
            <v>-</v>
          </cell>
          <cell r="F630" t="str">
            <v>-</v>
          </cell>
          <cell r="G630" t="str">
            <v>-</v>
          </cell>
          <cell r="H630" t="str">
            <v>-</v>
          </cell>
          <cell r="I630" t="str">
            <v>-</v>
          </cell>
          <cell r="J630" t="str">
            <v>-</v>
          </cell>
          <cell r="K630" t="str">
            <v>-</v>
          </cell>
          <cell r="L630" t="str">
            <v>-</v>
          </cell>
          <cell r="M630" t="str">
            <v>-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-</v>
          </cell>
          <cell r="S630" t="str">
            <v>-</v>
          </cell>
          <cell r="T630" t="str">
            <v>-</v>
          </cell>
          <cell r="U630" t="str">
            <v>-</v>
          </cell>
          <cell r="V630" t="str">
            <v>-</v>
          </cell>
          <cell r="W630" t="str">
            <v>-</v>
          </cell>
          <cell r="X630" t="str">
            <v>-</v>
          </cell>
          <cell r="Y630" t="str">
            <v>-</v>
          </cell>
          <cell r="Z630" t="str">
            <v>-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</row>
        <row r="631">
          <cell r="B631" t="str">
            <v>Ｒ一括分</v>
          </cell>
          <cell r="C631">
            <v>102.3</v>
          </cell>
          <cell r="D631">
            <v>5.7</v>
          </cell>
          <cell r="E631">
            <v>97.6</v>
          </cell>
          <cell r="F631">
            <v>0.7</v>
          </cell>
          <cell r="G631">
            <v>99</v>
          </cell>
          <cell r="H631">
            <v>2.5</v>
          </cell>
          <cell r="I631">
            <v>91.5</v>
          </cell>
          <cell r="J631">
            <v>-3.9</v>
          </cell>
          <cell r="K631">
            <v>92.9</v>
          </cell>
          <cell r="L631">
            <v>-2.4</v>
          </cell>
          <cell r="M631">
            <v>51.6</v>
          </cell>
          <cell r="N631">
            <v>-46.7</v>
          </cell>
          <cell r="O631">
            <v>108.8</v>
          </cell>
          <cell r="P631">
            <v>17</v>
          </cell>
          <cell r="Q631" t="str">
            <v>-</v>
          </cell>
          <cell r="R631" t="str">
            <v>-</v>
          </cell>
          <cell r="S631">
            <v>3.31</v>
          </cell>
          <cell r="T631">
            <v>1.01</v>
          </cell>
          <cell r="U631">
            <v>1.74</v>
          </cell>
          <cell r="V631">
            <v>-2.5499999999999998</v>
          </cell>
          <cell r="W631">
            <v>95.1</v>
          </cell>
          <cell r="X631">
            <v>2.4</v>
          </cell>
          <cell r="Y631">
            <v>90.7</v>
          </cell>
          <cell r="Z631">
            <v>-2.5</v>
          </cell>
          <cell r="AA631">
            <v>58.6</v>
          </cell>
          <cell r="AB631">
            <v>-43.5</v>
          </cell>
          <cell r="AC631">
            <v>188.9</v>
          </cell>
          <cell r="AD631">
            <v>138.30000000000001</v>
          </cell>
        </row>
        <row r="632">
          <cell r="B632" t="str">
            <v>特掲産業１</v>
          </cell>
          <cell r="C632">
            <v>50</v>
          </cell>
          <cell r="D632">
            <v>-49.6</v>
          </cell>
          <cell r="E632">
            <v>50.2</v>
          </cell>
          <cell r="F632">
            <v>-41.5</v>
          </cell>
          <cell r="G632">
            <v>52.7</v>
          </cell>
          <cell r="H632">
            <v>-39.200000000000003</v>
          </cell>
          <cell r="I632">
            <v>66.3</v>
          </cell>
          <cell r="J632">
            <v>-36</v>
          </cell>
          <cell r="K632">
            <v>65.400000000000006</v>
          </cell>
          <cell r="L632">
            <v>-34.9</v>
          </cell>
          <cell r="M632">
            <v>155.6</v>
          </cell>
          <cell r="N632">
            <v>-62.2</v>
          </cell>
          <cell r="O632">
            <v>43.4</v>
          </cell>
          <cell r="P632">
            <v>-46</v>
          </cell>
          <cell r="Q632" t="str">
            <v>-</v>
          </cell>
          <cell r="R632" t="str">
            <v>-</v>
          </cell>
          <cell r="S632">
            <v>2.83</v>
          </cell>
          <cell r="T632">
            <v>1.66</v>
          </cell>
          <cell r="U632">
            <v>2.68</v>
          </cell>
          <cell r="V632">
            <v>2.0299999999999998</v>
          </cell>
          <cell r="W632">
            <v>46.5</v>
          </cell>
          <cell r="X632">
            <v>-51.2</v>
          </cell>
          <cell r="Y632">
            <v>46.7</v>
          </cell>
          <cell r="Z632">
            <v>-43.3</v>
          </cell>
          <cell r="AA632">
            <v>6.3</v>
          </cell>
          <cell r="AB632">
            <v>-91</v>
          </cell>
          <cell r="AC632">
            <v>0</v>
          </cell>
          <cell r="AD632">
            <v>-100</v>
          </cell>
        </row>
        <row r="633">
          <cell r="B633" t="str">
            <v>特掲産業２</v>
          </cell>
          <cell r="C633">
            <v>166</v>
          </cell>
          <cell r="D633">
            <v>0</v>
          </cell>
          <cell r="E633">
            <v>139.69999999999999</v>
          </cell>
          <cell r="F633">
            <v>0</v>
          </cell>
          <cell r="G633">
            <v>141.4</v>
          </cell>
          <cell r="H633">
            <v>0</v>
          </cell>
          <cell r="I633">
            <v>120.3</v>
          </cell>
          <cell r="J633">
            <v>0</v>
          </cell>
          <cell r="K633">
            <v>122.9</v>
          </cell>
          <cell r="L633">
            <v>0</v>
          </cell>
          <cell r="M633">
            <v>2.2000000000000002</v>
          </cell>
          <cell r="N633">
            <v>0</v>
          </cell>
          <cell r="O633">
            <v>197.5</v>
          </cell>
          <cell r="P633">
            <v>0</v>
          </cell>
          <cell r="Q633" t="str">
            <v>-</v>
          </cell>
          <cell r="R633" t="str">
            <v>-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154.30000000000001</v>
          </cell>
          <cell r="X633">
            <v>0</v>
          </cell>
          <cell r="Y633">
            <v>129.80000000000001</v>
          </cell>
          <cell r="Z633">
            <v>0</v>
          </cell>
          <cell r="AA633">
            <v>17.7</v>
          </cell>
          <cell r="AB633">
            <v>0</v>
          </cell>
          <cell r="AC633">
            <v>82.2</v>
          </cell>
          <cell r="AD633">
            <v>0</v>
          </cell>
        </row>
        <row r="634">
          <cell r="B634" t="str">
            <v>特掲産業３</v>
          </cell>
          <cell r="C634" t="str">
            <v>-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-</v>
          </cell>
          <cell r="H634" t="str">
            <v>-</v>
          </cell>
          <cell r="I634" t="str">
            <v>-</v>
          </cell>
          <cell r="J634" t="str">
            <v>-</v>
          </cell>
          <cell r="K634" t="str">
            <v>-</v>
          </cell>
          <cell r="L634" t="str">
            <v>-</v>
          </cell>
          <cell r="M634" t="str">
            <v>-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T634" t="str">
            <v>-</v>
          </cell>
          <cell r="U634" t="str">
            <v>-</v>
          </cell>
          <cell r="V634" t="str">
            <v>-</v>
          </cell>
          <cell r="W634" t="str">
            <v>-</v>
          </cell>
          <cell r="X634" t="str">
            <v>-</v>
          </cell>
          <cell r="Y634" t="str">
            <v>-</v>
          </cell>
          <cell r="Z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</row>
        <row r="635">
          <cell r="B635" t="str">
            <v>特掲産業４</v>
          </cell>
          <cell r="C635" t="str">
            <v>-</v>
          </cell>
          <cell r="D635" t="str">
            <v>-</v>
          </cell>
          <cell r="E635" t="str">
            <v>-</v>
          </cell>
          <cell r="F635" t="str">
            <v>-</v>
          </cell>
          <cell r="G635" t="str">
            <v>-</v>
          </cell>
          <cell r="H635" t="str">
            <v>-</v>
          </cell>
          <cell r="I635" t="str">
            <v>-</v>
          </cell>
          <cell r="J635" t="str">
            <v>-</v>
          </cell>
          <cell r="K635" t="str">
            <v>-</v>
          </cell>
          <cell r="L635" t="str">
            <v>-</v>
          </cell>
          <cell r="M635" t="str">
            <v>-</v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>-</v>
          </cell>
          <cell r="S635" t="str">
            <v>-</v>
          </cell>
          <cell r="T635" t="str">
            <v>-</v>
          </cell>
          <cell r="U635" t="str">
            <v>-</v>
          </cell>
          <cell r="V635" t="str">
            <v>-</v>
          </cell>
          <cell r="W635" t="str">
            <v>-</v>
          </cell>
          <cell r="X635" t="str">
            <v>-</v>
          </cell>
          <cell r="Y635" t="str">
            <v>-</v>
          </cell>
          <cell r="Z635" t="str">
            <v>-</v>
          </cell>
          <cell r="AA635" t="str">
            <v>-</v>
          </cell>
          <cell r="AB635" t="str">
            <v>-</v>
          </cell>
          <cell r="AC635" t="str">
            <v>-</v>
          </cell>
          <cell r="AD635" t="str">
            <v>-</v>
          </cell>
        </row>
        <row r="636">
          <cell r="B636" t="str">
            <v>特掲産業５</v>
          </cell>
          <cell r="C636" t="str">
            <v>-</v>
          </cell>
          <cell r="D636" t="str">
            <v>-</v>
          </cell>
          <cell r="E636" t="str">
            <v>-</v>
          </cell>
          <cell r="F636" t="str">
            <v>-</v>
          </cell>
          <cell r="G636" t="str">
            <v>-</v>
          </cell>
          <cell r="H636" t="str">
            <v>-</v>
          </cell>
          <cell r="I636" t="str">
            <v>-</v>
          </cell>
          <cell r="J636" t="str">
            <v>-</v>
          </cell>
          <cell r="K636" t="str">
            <v>-</v>
          </cell>
          <cell r="L636" t="str">
            <v>-</v>
          </cell>
          <cell r="M636" t="str">
            <v>-</v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-</v>
          </cell>
          <cell r="S636" t="str">
            <v>-</v>
          </cell>
          <cell r="T636" t="str">
            <v>-</v>
          </cell>
          <cell r="U636" t="str">
            <v>-</v>
          </cell>
          <cell r="V636" t="str">
            <v>-</v>
          </cell>
          <cell r="W636" t="str">
            <v>-</v>
          </cell>
          <cell r="X636" t="str">
            <v>-</v>
          </cell>
          <cell r="Y636" t="str">
            <v>-</v>
          </cell>
          <cell r="Z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</row>
        <row r="637">
          <cell r="B637" t="str">
            <v>特掲積上産業１</v>
          </cell>
          <cell r="C637" t="str">
            <v>-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-</v>
          </cell>
          <cell r="H637" t="str">
            <v>-</v>
          </cell>
          <cell r="I637" t="str">
            <v>-</v>
          </cell>
          <cell r="J637" t="str">
            <v>-</v>
          </cell>
          <cell r="K637" t="str">
            <v>-</v>
          </cell>
          <cell r="L637" t="str">
            <v>-</v>
          </cell>
          <cell r="M637" t="str">
            <v>-</v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>-</v>
          </cell>
          <cell r="S637" t="str">
            <v>-</v>
          </cell>
          <cell r="T637" t="str">
            <v>-</v>
          </cell>
          <cell r="U637" t="str">
            <v>-</v>
          </cell>
          <cell r="V637" t="str">
            <v>-</v>
          </cell>
          <cell r="W637" t="str">
            <v>-</v>
          </cell>
          <cell r="X637" t="str">
            <v>-</v>
          </cell>
          <cell r="Y637" t="str">
            <v>-</v>
          </cell>
          <cell r="Z637" t="str">
            <v>-</v>
          </cell>
          <cell r="AA637" t="str">
            <v>-</v>
          </cell>
          <cell r="AB637" t="str">
            <v>-</v>
          </cell>
          <cell r="AC637" t="str">
            <v>-</v>
          </cell>
          <cell r="AD637" t="str">
            <v>-</v>
          </cell>
        </row>
        <row r="638">
          <cell r="B638" t="str">
            <v>特掲積上産業２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  <cell r="J638" t="str">
            <v>-</v>
          </cell>
          <cell r="K638" t="str">
            <v>-</v>
          </cell>
          <cell r="L638" t="str">
            <v>-</v>
          </cell>
          <cell r="M638" t="str">
            <v>-</v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>-</v>
          </cell>
          <cell r="S638" t="str">
            <v>-</v>
          </cell>
          <cell r="T638" t="str">
            <v>-</v>
          </cell>
          <cell r="U638" t="str">
            <v>-</v>
          </cell>
          <cell r="V638" t="str">
            <v>-</v>
          </cell>
          <cell r="W638" t="str">
            <v>-</v>
          </cell>
          <cell r="X638" t="str">
            <v>-</v>
          </cell>
          <cell r="Y638" t="str">
            <v>-</v>
          </cell>
          <cell r="Z638" t="str">
            <v>-</v>
          </cell>
          <cell r="AA638" t="str">
            <v>-</v>
          </cell>
          <cell r="AB638" t="str">
            <v>-</v>
          </cell>
          <cell r="AC638" t="str">
            <v>-</v>
          </cell>
          <cell r="AD638" t="str">
            <v>-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H9">
            <v>363283</v>
          </cell>
          <cell r="I9">
            <v>110273</v>
          </cell>
          <cell r="J9">
            <v>30.4</v>
          </cell>
        </row>
        <row r="10">
          <cell r="H10">
            <v>20832</v>
          </cell>
          <cell r="I10">
            <v>986</v>
          </cell>
          <cell r="J10">
            <v>4.7</v>
          </cell>
        </row>
        <row r="11">
          <cell r="H11">
            <v>49541</v>
          </cell>
          <cell r="I11">
            <v>8516</v>
          </cell>
          <cell r="J11">
            <v>17.2</v>
          </cell>
        </row>
        <row r="12">
          <cell r="H12">
            <v>2119</v>
          </cell>
          <cell r="I12">
            <v>171</v>
          </cell>
          <cell r="J12">
            <v>8.1</v>
          </cell>
        </row>
        <row r="13">
          <cell r="H13">
            <v>4864</v>
          </cell>
          <cell r="I13">
            <v>243</v>
          </cell>
          <cell r="J13">
            <v>5</v>
          </cell>
        </row>
        <row r="14">
          <cell r="H14">
            <v>17080</v>
          </cell>
          <cell r="I14">
            <v>602</v>
          </cell>
          <cell r="J14">
            <v>3.5</v>
          </cell>
        </row>
        <row r="15">
          <cell r="H15">
            <v>70474</v>
          </cell>
          <cell r="I15">
            <v>34345</v>
          </cell>
          <cell r="J15">
            <v>48.7</v>
          </cell>
        </row>
        <row r="16">
          <cell r="H16">
            <v>8589</v>
          </cell>
          <cell r="I16">
            <v>1094</v>
          </cell>
          <cell r="J16">
            <v>12.7</v>
          </cell>
        </row>
        <row r="17">
          <cell r="H17">
            <v>3070</v>
          </cell>
          <cell r="I17">
            <v>1544</v>
          </cell>
          <cell r="J17">
            <v>50.3</v>
          </cell>
        </row>
        <row r="18">
          <cell r="H18">
            <v>6199</v>
          </cell>
          <cell r="I18">
            <v>941</v>
          </cell>
          <cell r="J18">
            <v>15.2</v>
          </cell>
        </row>
        <row r="19">
          <cell r="H19">
            <v>29674</v>
          </cell>
          <cell r="I19">
            <v>25580</v>
          </cell>
          <cell r="J19">
            <v>86.2</v>
          </cell>
        </row>
        <row r="20">
          <cell r="H20">
            <v>10299</v>
          </cell>
          <cell r="I20">
            <v>4127</v>
          </cell>
          <cell r="J20">
            <v>40.1</v>
          </cell>
        </row>
        <row r="21">
          <cell r="H21">
            <v>28334</v>
          </cell>
          <cell r="I21">
            <v>5731</v>
          </cell>
          <cell r="J21">
            <v>20.2</v>
          </cell>
        </row>
        <row r="22">
          <cell r="H22">
            <v>83123</v>
          </cell>
          <cell r="I22">
            <v>19443</v>
          </cell>
          <cell r="J22">
            <v>23.4</v>
          </cell>
        </row>
        <row r="23">
          <cell r="H23">
            <v>4638</v>
          </cell>
          <cell r="I23">
            <v>343</v>
          </cell>
          <cell r="J23">
            <v>7.4</v>
          </cell>
        </row>
        <row r="24">
          <cell r="H24">
            <v>24447</v>
          </cell>
          <cell r="I24">
            <v>6607</v>
          </cell>
          <cell r="J24">
            <v>27</v>
          </cell>
        </row>
        <row r="47">
          <cell r="H47">
            <v>186213</v>
          </cell>
          <cell r="I47">
            <v>45820</v>
          </cell>
          <cell r="J47">
            <v>24.6</v>
          </cell>
        </row>
        <row r="48">
          <cell r="H48">
            <v>6294</v>
          </cell>
          <cell r="I48">
            <v>66</v>
          </cell>
          <cell r="J48">
            <v>1</v>
          </cell>
        </row>
        <row r="49">
          <cell r="H49">
            <v>37402</v>
          </cell>
          <cell r="I49">
            <v>3962</v>
          </cell>
          <cell r="J49">
            <v>10.6</v>
          </cell>
        </row>
        <row r="50">
          <cell r="H50">
            <v>2119</v>
          </cell>
          <cell r="I50">
            <v>171</v>
          </cell>
          <cell r="J50">
            <v>8.1</v>
          </cell>
        </row>
        <row r="51">
          <cell r="H51">
            <v>3726</v>
          </cell>
          <cell r="I51">
            <v>156</v>
          </cell>
          <cell r="J51">
            <v>4.2</v>
          </cell>
        </row>
        <row r="52">
          <cell r="H52">
            <v>10590</v>
          </cell>
          <cell r="I52">
            <v>534</v>
          </cell>
          <cell r="J52">
            <v>5</v>
          </cell>
        </row>
        <row r="53">
          <cell r="H53">
            <v>22732</v>
          </cell>
          <cell r="I53">
            <v>13735</v>
          </cell>
          <cell r="J53">
            <v>60.4</v>
          </cell>
        </row>
        <row r="54">
          <cell r="H54">
            <v>3336</v>
          </cell>
          <cell r="I54">
            <v>11</v>
          </cell>
          <cell r="J54">
            <v>0.3</v>
          </cell>
        </row>
        <row r="55">
          <cell r="H55">
            <v>1221</v>
          </cell>
          <cell r="I55">
            <v>339</v>
          </cell>
          <cell r="J55">
            <v>27.8</v>
          </cell>
        </row>
        <row r="56">
          <cell r="H56">
            <v>1760</v>
          </cell>
          <cell r="I56">
            <v>126</v>
          </cell>
          <cell r="J56">
            <v>7.2</v>
          </cell>
        </row>
        <row r="57">
          <cell r="H57">
            <v>8222</v>
          </cell>
          <cell r="I57">
            <v>6846</v>
          </cell>
          <cell r="J57">
            <v>83.3</v>
          </cell>
        </row>
        <row r="58">
          <cell r="H58" t="str">
            <v>x</v>
          </cell>
          <cell r="I58" t="str">
            <v>x</v>
          </cell>
          <cell r="J58" t="str">
            <v>x</v>
          </cell>
        </row>
        <row r="59">
          <cell r="H59">
            <v>16532</v>
          </cell>
          <cell r="I59">
            <v>2985</v>
          </cell>
          <cell r="J59">
            <v>18.100000000000001</v>
          </cell>
        </row>
        <row r="60">
          <cell r="H60">
            <v>48084</v>
          </cell>
          <cell r="I60">
            <v>10017</v>
          </cell>
          <cell r="J60">
            <v>20.8</v>
          </cell>
        </row>
        <row r="61">
          <cell r="H61">
            <v>2923</v>
          </cell>
          <cell r="I61">
            <v>145</v>
          </cell>
          <cell r="J61">
            <v>5</v>
          </cell>
        </row>
        <row r="62">
          <cell r="H62">
            <v>17129</v>
          </cell>
          <cell r="I62">
            <v>5456</v>
          </cell>
          <cell r="J62">
            <v>31.9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DFA7-35D6-4EBB-B30E-0423099F7A50}">
  <sheetPr codeName="Sheet1"/>
  <dimension ref="B1:L51"/>
  <sheetViews>
    <sheetView showGridLines="0" view="pageBreakPreview" topLeftCell="A37" zoomScale="70" zoomScaleNormal="70" zoomScaleSheetLayoutView="70" workbookViewId="0">
      <selection activeCell="O12" sqref="O12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産業別にみた常用雇用の動き（"&amp;[1]設定!D8&amp;DBCS([1]設定!E8)&amp;"年"&amp;DBCS([1]設定!F8)&amp;"月）"</f>
        <v>表５　産業別にみた常用雇用の動き（令和５年１月）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1</v>
      </c>
      <c r="D4" s="7"/>
      <c r="E4" s="8"/>
      <c r="F4" s="8"/>
      <c r="G4" s="8"/>
      <c r="H4" s="8"/>
      <c r="I4" s="8"/>
      <c r="J4" s="8"/>
      <c r="K4" s="6" t="s">
        <v>2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4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8</v>
      </c>
      <c r="L6" s="50" t="s">
        <v>9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IF($C8="","",[2]第５表!H9)</f>
        <v>353533</v>
      </c>
      <c r="D9" s="25">
        <f>IF($C8="","",IF([1]設定!$H23="",INDEX([1]指数!$C$326:$AD$382,MATCH([1]設定!$D23,[1]指数!$B$326:$B$382,0),14),[1]設定!$H23))</f>
        <v>1.8</v>
      </c>
      <c r="E9" s="26">
        <f>IF(C9="x","x",C9-G9)</f>
        <v>249731</v>
      </c>
      <c r="F9" s="25">
        <f>IF($B9="","",IF([1]設定!$H23="",INDEX([1]指数!$C$518:$AD$574,MATCH([1]設定!$D23,[1]指数!$B$518:$B$574,0),14),[1]設定!$H23))</f>
        <v>-3.1</v>
      </c>
      <c r="G9" s="24">
        <f>IF($C8="","",[2]第５表!I9)</f>
        <v>103802</v>
      </c>
      <c r="H9" s="25">
        <f>IF($B9="","",IF([1]設定!$H23="",INDEX([1]指数!$C$582:$AD$638,MATCH([1]設定!$D23,[1]指数!$B$582:$B$638,0),14),[1]設定!$H23))</f>
        <v>16</v>
      </c>
      <c r="I9" s="27">
        <f>IF($C8="","",[2]第５表!J9)</f>
        <v>29.4</v>
      </c>
      <c r="J9" s="25">
        <f>IF($C8="","",IF([1]設定!$H23="",INDEX([1]指数!$C$326:$AD$382,MATCH([1]設定!$D23,[1]指数!$B$326:$B$382,0),16),[1]設定!$H23))</f>
        <v>3.6</v>
      </c>
      <c r="K9" s="28">
        <f>IF($C8="","",IF([1]設定!$H23="",INDEX([1]指数!$C$326:$AD$382,MATCH([1]設定!$D23,[1]指数!$B$326:$B$382,0),17),[1]設定!$H23))</f>
        <v>1.43</v>
      </c>
      <c r="L9" s="28">
        <f>IF($C8="","",IF([1]設定!$H23="",INDEX([1]指数!$C$326:$AD$382,MATCH([1]設定!$D23,[1]指数!$B$326:$B$382,0),19),[1]設定!$H23))</f>
        <v>1.54</v>
      </c>
    </row>
    <row r="10" spans="2:12" ht="30" customHeight="1" x14ac:dyDescent="0.45">
      <c r="B10" s="23" t="s">
        <v>15</v>
      </c>
      <c r="C10" s="24">
        <f>IF($C9="","",[2]第５表!H10)</f>
        <v>20539</v>
      </c>
      <c r="D10" s="25">
        <f>IF($C9="","",IF([1]設定!$H24="",INDEX([1]指数!$C$326:$AD$382,MATCH([1]設定!$D24,[1]指数!$B$326:$B$382,0),14),[1]設定!$H24))</f>
        <v>2</v>
      </c>
      <c r="E10" s="26">
        <f>IF(C10="x","x",C10-G10)</f>
        <v>19652</v>
      </c>
      <c r="F10" s="25">
        <f>IF($B10="","",IF([1]設定!$H24="",INDEX([1]指数!$C$518:$AD$574,MATCH([1]設定!$D24,[1]指数!$B$518:$B$574,0),14),[1]設定!$H24))</f>
        <v>0.7</v>
      </c>
      <c r="G10" s="24">
        <f>IF($C9="","",[2]第５表!I10)</f>
        <v>887</v>
      </c>
      <c r="H10" s="25">
        <f>IF($B10="","",IF([1]設定!$H24="",INDEX([1]指数!$C$582:$AD$638,MATCH([1]設定!$D24,[1]指数!$B$582:$B$638,0),14),[1]設定!$H24))</f>
        <v>42.8</v>
      </c>
      <c r="I10" s="27">
        <f>IF($C9="","",[2]第５表!J10)</f>
        <v>4.3</v>
      </c>
      <c r="J10" s="25">
        <f>IF($C9="","",IF([1]設定!$H24="",INDEX([1]指数!$C$326:$AD$382,MATCH([1]設定!$D24,[1]指数!$B$326:$B$382,0),16),[1]設定!$H24))</f>
        <v>1.2</v>
      </c>
      <c r="K10" s="28">
        <f>IF($C9="","",IF([1]設定!$H24="",INDEX([1]指数!$C$326:$AD$382,MATCH([1]設定!$D24,[1]指数!$B$326:$B$382,0),17),[1]設定!$H24))</f>
        <v>0.5</v>
      </c>
      <c r="L10" s="28">
        <f>IF($C9="","",IF([1]設定!$H24="",INDEX([1]指数!$C$326:$AD$382,MATCH([1]設定!$D24,[1]指数!$B$326:$B$382,0),19),[1]設定!$H24))</f>
        <v>0.39</v>
      </c>
    </row>
    <row r="11" spans="2:12" ht="30" customHeight="1" x14ac:dyDescent="0.45">
      <c r="B11" s="23" t="s">
        <v>16</v>
      </c>
      <c r="C11" s="24">
        <f>IF($C10="","",[2]第５表!H11)</f>
        <v>48234</v>
      </c>
      <c r="D11" s="25">
        <f>IF($C10="","",IF([1]設定!$H25="",INDEX([1]指数!$C$326:$AD$382,MATCH([1]設定!$D25,[1]指数!$B$326:$B$382,0),14),[1]設定!$H25))</f>
        <v>-2.7</v>
      </c>
      <c r="E11" s="26">
        <f t="shared" ref="E11:E24" si="0">IF(C11="x","x",C11-G11)</f>
        <v>40650</v>
      </c>
      <c r="F11" s="25">
        <f>IF($B11="","",IF([1]設定!$H25="",INDEX([1]指数!$C$518:$AD$574,MATCH([1]設定!$D25,[1]指数!$B$518:$B$574,0),14),[1]設定!$H25))</f>
        <v>-5.5</v>
      </c>
      <c r="G11" s="24">
        <f>IF($C10="","",[2]第５表!I11)</f>
        <v>7584</v>
      </c>
      <c r="H11" s="25">
        <f>IF($B11="","",IF([1]設定!$H25="",INDEX([1]指数!$C$582:$AD$638,MATCH([1]設定!$D25,[1]指数!$B$582:$B$638,0),14),[1]設定!$H25))</f>
        <v>14.5</v>
      </c>
      <c r="I11" s="27">
        <f>IF($C10="","",[2]第５表!J11)</f>
        <v>15.7</v>
      </c>
      <c r="J11" s="25">
        <f>IF($C10="","",IF([1]設定!$H25="",INDEX([1]指数!$C$326:$AD$382,MATCH([1]設定!$D25,[1]指数!$B$326:$B$382,0),16),[1]設定!$H25))</f>
        <v>2.4</v>
      </c>
      <c r="K11" s="28">
        <f>IF($C10="","",IF([1]設定!$H25="",INDEX([1]指数!$C$326:$AD$382,MATCH([1]設定!$D25,[1]指数!$B$326:$B$382,0),17),[1]設定!$H25))</f>
        <v>1.57</v>
      </c>
      <c r="L11" s="28">
        <f>IF($C10="","",IF([1]設定!$H25="",INDEX([1]指数!$C$326:$AD$382,MATCH([1]設定!$D25,[1]指数!$B$326:$B$382,0),19),[1]設定!$H25))</f>
        <v>1.47</v>
      </c>
    </row>
    <row r="12" spans="2:12" ht="30" customHeight="1" x14ac:dyDescent="0.45">
      <c r="B12" s="23" t="s">
        <v>17</v>
      </c>
      <c r="C12" s="24">
        <f>IF($C11="","",[2]第５表!H12)</f>
        <v>2911</v>
      </c>
      <c r="D12" s="25">
        <f>IF($C11="","",IF([1]設定!$H26="",INDEX([1]指数!$C$326:$AD$382,MATCH([1]設定!$D26,[1]指数!$B$326:$B$382,0),14),[1]設定!$H26))</f>
        <v>-2</v>
      </c>
      <c r="E12" s="26">
        <f t="shared" si="0"/>
        <v>2785</v>
      </c>
      <c r="F12" s="25">
        <f>IF($B12="","",IF([1]設定!$H26="",INDEX([1]指数!$C$518:$AD$574,MATCH([1]設定!$D26,[1]指数!$B$518:$B$574,0),14),[1]設定!$H26))</f>
        <v>1.7</v>
      </c>
      <c r="G12" s="24">
        <f>IF($C11="","",[2]第５表!I12)</f>
        <v>126</v>
      </c>
      <c r="H12" s="25">
        <f>IF($B12="","",IF([1]設定!$H26="",INDEX([1]指数!$C$582:$AD$638,MATCH([1]設定!$D26,[1]指数!$B$582:$B$638,0),14),[1]設定!$H26))</f>
        <v>-46.2</v>
      </c>
      <c r="I12" s="27">
        <f>IF($C11="","",[2]第５表!J12)</f>
        <v>4.3</v>
      </c>
      <c r="J12" s="25">
        <f>IF($C11="","",IF([1]設定!$H26="",INDEX([1]指数!$C$326:$AD$382,MATCH([1]設定!$D26,[1]指数!$B$326:$B$382,0),16),[1]設定!$H26))</f>
        <v>-3.6</v>
      </c>
      <c r="K12" s="28">
        <f>IF($C11="","",IF([1]設定!$H26="",INDEX([1]指数!$C$326:$AD$382,MATCH([1]設定!$D26,[1]指数!$B$326:$B$382,0),17),[1]設定!$H26))</f>
        <v>0.14000000000000001</v>
      </c>
      <c r="L12" s="28">
        <f>IF($C11="","",IF([1]設定!$H26="",INDEX([1]指数!$C$326:$AD$382,MATCH([1]設定!$D26,[1]指数!$B$326:$B$382,0),19),[1]設定!$H26))</f>
        <v>7.0000000000000007E-2</v>
      </c>
    </row>
    <row r="13" spans="2:12" ht="30" customHeight="1" x14ac:dyDescent="0.45">
      <c r="B13" s="23" t="s">
        <v>18</v>
      </c>
      <c r="C13" s="24">
        <f>IF($C12="","",[2]第５表!H13)</f>
        <v>5004</v>
      </c>
      <c r="D13" s="25">
        <f>IF($C12="","",IF([1]設定!$H27="",INDEX([1]指数!$C$326:$AD$382,MATCH([1]設定!$D27,[1]指数!$B$326:$B$382,0),14),[1]設定!$H27))</f>
        <v>-3.8</v>
      </c>
      <c r="E13" s="26">
        <f t="shared" si="0"/>
        <v>4798</v>
      </c>
      <c r="F13" s="25">
        <f>IF($B13="","",IF([1]設定!$H27="",INDEX([1]指数!$C$518:$AD$574,MATCH([1]設定!$D27,[1]指数!$B$518:$B$574,0),14),[1]設定!$H27))</f>
        <v>-4.7</v>
      </c>
      <c r="G13" s="24">
        <f>IF($C12="","",[2]第５表!I13)</f>
        <v>206</v>
      </c>
      <c r="H13" s="25">
        <f>IF($B13="","",IF([1]設定!$H27="",INDEX([1]指数!$C$582:$AD$638,MATCH([1]設定!$D27,[1]指数!$B$582:$B$638,0),14),[1]設定!$H27))</f>
        <v>26.1</v>
      </c>
      <c r="I13" s="27">
        <f>IF($C12="","",[2]第５表!J13)</f>
        <v>4.0999999999999996</v>
      </c>
      <c r="J13" s="25">
        <f>IF($C12="","",IF([1]設定!$H27="",INDEX([1]指数!$C$326:$AD$382,MATCH([1]設定!$D27,[1]指数!$B$326:$B$382,0),16),[1]設定!$H27))</f>
        <v>1</v>
      </c>
      <c r="K13" s="28">
        <f>IF($C12="","",IF([1]設定!$H27="",INDEX([1]指数!$C$326:$AD$382,MATCH([1]設定!$D27,[1]指数!$B$326:$B$382,0),17),[1]設定!$H27))</f>
        <v>0.22</v>
      </c>
      <c r="L13" s="28">
        <f>IF($C12="","",IF([1]設定!$H27="",INDEX([1]指数!$C$326:$AD$382,MATCH([1]設定!$D27,[1]指数!$B$326:$B$382,0),19),[1]設定!$H27))</f>
        <v>0.85</v>
      </c>
    </row>
    <row r="14" spans="2:12" ht="30" customHeight="1" x14ac:dyDescent="0.45">
      <c r="B14" s="23" t="s">
        <v>19</v>
      </c>
      <c r="C14" s="24">
        <f>IF($C13="","",[2]第５表!H14)</f>
        <v>17118</v>
      </c>
      <c r="D14" s="25">
        <f>IF($C13="","",IF([1]設定!$H28="",INDEX([1]指数!$C$326:$AD$382,MATCH([1]設定!$D28,[1]指数!$B$326:$B$382,0),14),[1]設定!$H28))</f>
        <v>-3.4</v>
      </c>
      <c r="E14" s="26">
        <f t="shared" si="0"/>
        <v>15938</v>
      </c>
      <c r="F14" s="25">
        <f>IF($B14="","",IF([1]設定!$H28="",INDEX([1]指数!$C$518:$AD$574,MATCH([1]設定!$D28,[1]指数!$B$518:$B$574,0),14),[1]設定!$H28))</f>
        <v>-0.1</v>
      </c>
      <c r="G14" s="24">
        <f>IF($C13="","",[2]第５表!I14)</f>
        <v>1180</v>
      </c>
      <c r="H14" s="25">
        <f>IF($B14="","",IF([1]設定!$H28="",INDEX([1]指数!$C$582:$AD$638,MATCH([1]設定!$D28,[1]指数!$B$582:$B$638,0),14),[1]設定!$H28))</f>
        <v>-33</v>
      </c>
      <c r="I14" s="27">
        <f>IF($C13="","",[2]第５表!J14)</f>
        <v>6.9</v>
      </c>
      <c r="J14" s="25">
        <f>IF($C13="","",IF([1]設定!$H28="",INDEX([1]指数!$C$326:$AD$382,MATCH([1]設定!$D28,[1]指数!$B$326:$B$382,0),16),[1]設定!$H28))</f>
        <v>-3</v>
      </c>
      <c r="K14" s="28">
        <f>IF($C13="","",IF([1]設定!$H28="",INDEX([1]指数!$C$326:$AD$382,MATCH([1]設定!$D28,[1]指数!$B$326:$B$382,0),17),[1]設定!$H28))</f>
        <v>0.13</v>
      </c>
      <c r="L14" s="28">
        <f>IF($C13="","",IF([1]設定!$H28="",INDEX([1]指数!$C$326:$AD$382,MATCH([1]設定!$D28,[1]指数!$B$326:$B$382,0),19),[1]設定!$H28))</f>
        <v>0.52</v>
      </c>
    </row>
    <row r="15" spans="2:12" ht="30" customHeight="1" x14ac:dyDescent="0.45">
      <c r="B15" s="23" t="s">
        <v>20</v>
      </c>
      <c r="C15" s="24">
        <f>IF($C14="","",[2]第５表!H15)</f>
        <v>66789</v>
      </c>
      <c r="D15" s="25">
        <f>IF($C14="","",IF([1]設定!$H29="",INDEX([1]指数!$C$326:$AD$382,MATCH([1]設定!$D29,[1]指数!$B$326:$B$382,0),14),[1]設定!$H29))</f>
        <v>3.2</v>
      </c>
      <c r="E15" s="26">
        <f t="shared" si="0"/>
        <v>36572</v>
      </c>
      <c r="F15" s="25">
        <f>IF($B15="","",IF([1]設定!$H29="",INDEX([1]指数!$C$518:$AD$574,MATCH([1]設定!$D29,[1]指数!$B$518:$B$574,0),14),[1]設定!$H29))</f>
        <v>-7.3</v>
      </c>
      <c r="G15" s="24">
        <f>IF($C14="","",[2]第５表!I15)</f>
        <v>30217</v>
      </c>
      <c r="H15" s="25">
        <f>IF($B15="","",IF([1]設定!$H29="",INDEX([1]指数!$C$582:$AD$638,MATCH([1]設定!$D29,[1]指数!$B$582:$B$638,0),14),[1]設定!$H29))</f>
        <v>19.5</v>
      </c>
      <c r="I15" s="27">
        <f>IF($C14="","",[2]第５表!J15)</f>
        <v>45.2</v>
      </c>
      <c r="J15" s="25">
        <f>IF($C14="","",IF([1]設定!$H29="",INDEX([1]指数!$C$326:$AD$382,MATCH([1]設定!$D29,[1]指数!$B$326:$B$382,0),16),[1]設定!$H29))</f>
        <v>6.1</v>
      </c>
      <c r="K15" s="28">
        <f>IF($C14="","",IF([1]設定!$H29="",INDEX([1]指数!$C$326:$AD$382,MATCH([1]設定!$D29,[1]指数!$B$326:$B$382,0),17),[1]設定!$H29))</f>
        <v>2.1800000000000002</v>
      </c>
      <c r="L15" s="28">
        <f>IF($C14="","",IF([1]設定!$H29="",INDEX([1]指数!$C$326:$AD$382,MATCH([1]設定!$D29,[1]指数!$B$326:$B$382,0),19),[1]設定!$H29))</f>
        <v>1.21</v>
      </c>
    </row>
    <row r="16" spans="2:12" ht="30" customHeight="1" x14ac:dyDescent="0.45">
      <c r="B16" s="23" t="s">
        <v>21</v>
      </c>
      <c r="C16" s="24">
        <f>IF($C15="","",[2]第５表!H16)</f>
        <v>8515</v>
      </c>
      <c r="D16" s="25">
        <f>IF($C15="","",IF([1]設定!$H30="",INDEX([1]指数!$C$326:$AD$382,MATCH([1]設定!$D30,[1]指数!$B$326:$B$382,0),14),[1]設定!$H30))</f>
        <v>0.3</v>
      </c>
      <c r="E16" s="26">
        <f t="shared" si="0"/>
        <v>7834</v>
      </c>
      <c r="F16" s="25">
        <f>IF($B16="","",IF([1]設定!$H30="",INDEX([1]指数!$C$518:$AD$574,MATCH([1]設定!$D30,[1]指数!$B$518:$B$574,0),14),[1]設定!$H30))</f>
        <v>0.4</v>
      </c>
      <c r="G16" s="24">
        <f>IF($C15="","",[2]第５表!I16)</f>
        <v>681</v>
      </c>
      <c r="H16" s="25">
        <f>IF($B16="","",IF([1]設定!$H30="",INDEX([1]指数!$C$582:$AD$638,MATCH([1]設定!$D30,[1]指数!$B$582:$B$638,0),14),[1]設定!$H30))</f>
        <v>-1.5</v>
      </c>
      <c r="I16" s="27">
        <f>IF($C15="","",[2]第５表!J16)</f>
        <v>8</v>
      </c>
      <c r="J16" s="25">
        <f>IF($C15="","",IF([1]設定!$H30="",INDEX([1]指数!$C$326:$AD$382,MATCH([1]設定!$D30,[1]指数!$B$326:$B$382,0),16),[1]設定!$H30))</f>
        <v>-0.1</v>
      </c>
      <c r="K16" s="28">
        <f>IF($C15="","",IF([1]設定!$H30="",INDEX([1]指数!$C$326:$AD$382,MATCH([1]設定!$D30,[1]指数!$B$326:$B$382,0),17),[1]設定!$H30))</f>
        <v>1.0900000000000001</v>
      </c>
      <c r="L16" s="28">
        <f>IF($C15="","",IF([1]設定!$H30="",INDEX([1]指数!$C$326:$AD$382,MATCH([1]設定!$D30,[1]指数!$B$326:$B$382,0),19),[1]設定!$H30))</f>
        <v>0.93</v>
      </c>
    </row>
    <row r="17" spans="2:12" ht="30" customHeight="1" x14ac:dyDescent="0.45">
      <c r="B17" s="23" t="s">
        <v>22</v>
      </c>
      <c r="C17" s="24">
        <f>IF($C16="","",[2]第５表!H17)</f>
        <v>3026</v>
      </c>
      <c r="D17" s="25">
        <f>IF($C16="","",IF([1]設定!$H31="",INDEX([1]指数!$C$326:$AD$382,MATCH([1]設定!$D31,[1]指数!$B$326:$B$382,0),14),[1]設定!$H31))</f>
        <v>-9.6999999999999993</v>
      </c>
      <c r="E17" s="26">
        <f t="shared" si="0"/>
        <v>1265</v>
      </c>
      <c r="F17" s="25">
        <f>IF($B17="","",IF([1]設定!$H31="",INDEX([1]指数!$C$518:$AD$574,MATCH([1]設定!$D31,[1]指数!$B$518:$B$574,0),14),[1]設定!$H31))</f>
        <v>-50.7</v>
      </c>
      <c r="G17" s="24">
        <f>IF($C16="","",[2]第５表!I17)</f>
        <v>1761</v>
      </c>
      <c r="H17" s="25">
        <f>IF($B17="","",IF([1]設定!$H31="",INDEX([1]指数!$C$582:$AD$638,MATCH([1]設定!$D31,[1]指数!$B$582:$B$638,0),14),[1]設定!$H31))</f>
        <v>124.1</v>
      </c>
      <c r="I17" s="27">
        <f>IF($C16="","",[2]第５表!J17)</f>
        <v>58.2</v>
      </c>
      <c r="J17" s="25">
        <f>IF($C16="","",IF([1]設定!$H31="",INDEX([1]指数!$C$326:$AD$382,MATCH([1]設定!$D31,[1]指数!$B$326:$B$382,0),16),[1]設定!$H31))</f>
        <v>34.700000000000003</v>
      </c>
      <c r="K17" s="28">
        <f>IF($C16="","",IF([1]設定!$H31="",INDEX([1]指数!$C$326:$AD$382,MATCH([1]設定!$D31,[1]指数!$B$326:$B$382,0),17),[1]設定!$H31))</f>
        <v>0</v>
      </c>
      <c r="L17" s="28">
        <f>IF($C16="","",IF([1]設定!$H31="",INDEX([1]指数!$C$326:$AD$382,MATCH([1]設定!$D31,[1]指数!$B$326:$B$382,0),19),[1]設定!$H31))</f>
        <v>0.13</v>
      </c>
    </row>
    <row r="18" spans="2:12" ht="30" customHeight="1" x14ac:dyDescent="0.45">
      <c r="B18" s="23" t="s">
        <v>23</v>
      </c>
      <c r="C18" s="24">
        <f>IF($C17="","",[2]第５表!H18)</f>
        <v>6124</v>
      </c>
      <c r="D18" s="25">
        <f>IF($C17="","",IF([1]設定!$H32="",INDEX([1]指数!$C$326:$AD$382,MATCH([1]設定!$D32,[1]指数!$B$326:$B$382,0),14),[1]設定!$H32))</f>
        <v>4.2</v>
      </c>
      <c r="E18" s="26">
        <f t="shared" si="0"/>
        <v>5480</v>
      </c>
      <c r="F18" s="25">
        <f>IF($B18="","",IF([1]設定!$H32="",INDEX([1]指数!$C$518:$AD$574,MATCH([1]設定!$D32,[1]指数!$B$518:$B$574,0),14),[1]設定!$H32))</f>
        <v>16.7</v>
      </c>
      <c r="G18" s="24">
        <f>IF($C17="","",[2]第５表!I18)</f>
        <v>644</v>
      </c>
      <c r="H18" s="25">
        <f>IF($B18="","",IF([1]設定!$H32="",INDEX([1]指数!$C$582:$AD$638,MATCH([1]設定!$D32,[1]指数!$B$582:$B$638,0),14),[1]設定!$H32))</f>
        <v>-45.3</v>
      </c>
      <c r="I18" s="27">
        <f>IF($C17="","",[2]第５表!J18)</f>
        <v>10.5</v>
      </c>
      <c r="J18" s="25">
        <f>IF($C17="","",IF([1]設定!$H32="",INDEX([1]指数!$C$326:$AD$382,MATCH([1]設定!$D32,[1]指数!$B$326:$B$382,0),16),[1]設定!$H32))</f>
        <v>-9.6</v>
      </c>
      <c r="K18" s="28">
        <f>IF($C17="","",IF([1]設定!$H32="",INDEX([1]指数!$C$326:$AD$382,MATCH([1]設定!$D32,[1]指数!$B$326:$B$382,0),17),[1]設定!$H32))</f>
        <v>1.02</v>
      </c>
      <c r="L18" s="28">
        <f>IF($C17="","",IF([1]設定!$H32="",INDEX([1]指数!$C$326:$AD$382,MATCH([1]設定!$D32,[1]指数!$B$326:$B$382,0),19),[1]設定!$H32))</f>
        <v>0.16</v>
      </c>
    </row>
    <row r="19" spans="2:12" ht="30" customHeight="1" x14ac:dyDescent="0.45">
      <c r="B19" s="23" t="s">
        <v>24</v>
      </c>
      <c r="C19" s="24">
        <f>IF($C18="","",[2]第５表!H19)</f>
        <v>23858</v>
      </c>
      <c r="D19" s="25">
        <f>IF($C18="","",IF([1]設定!$H33="",INDEX([1]指数!$C$326:$AD$382,MATCH([1]設定!$D33,[1]指数!$B$326:$B$382,0),14),[1]設定!$H33))</f>
        <v>16.5</v>
      </c>
      <c r="E19" s="26">
        <f t="shared" si="0"/>
        <v>2645</v>
      </c>
      <c r="F19" s="25">
        <f>IF($B19="","",IF([1]設定!$H33="",INDEX([1]指数!$C$518:$AD$574,MATCH([1]設定!$D33,[1]指数!$B$518:$B$574,0),14),[1]設定!$H33))</f>
        <v>-44.1</v>
      </c>
      <c r="G19" s="24">
        <f>IF($C18="","",[2]第５表!I19)</f>
        <v>21213</v>
      </c>
      <c r="H19" s="25">
        <f>IF($B19="","",IF([1]設定!$H33="",INDEX([1]指数!$C$582:$AD$638,MATCH([1]設定!$D33,[1]指数!$B$582:$B$638,0),14),[1]設定!$H33))</f>
        <v>34.9</v>
      </c>
      <c r="I19" s="27">
        <f>IF($C18="","",[2]第５表!J19)</f>
        <v>88.9</v>
      </c>
      <c r="J19" s="25">
        <f>IF($C18="","",IF([1]設定!$H33="",INDEX([1]指数!$C$326:$AD$382,MATCH([1]設定!$D33,[1]指数!$B$326:$B$382,0),16),[1]設定!$H33))</f>
        <v>12</v>
      </c>
      <c r="K19" s="28">
        <f>IF($C18="","",IF([1]設定!$H33="",INDEX([1]指数!$C$326:$AD$382,MATCH([1]設定!$D33,[1]指数!$B$326:$B$382,0),17),[1]設定!$H33))</f>
        <v>2.65</v>
      </c>
      <c r="L19" s="28">
        <f>IF($C18="","",IF([1]設定!$H33="",INDEX([1]指数!$C$326:$AD$382,MATCH([1]設定!$D33,[1]指数!$B$326:$B$382,0),19),[1]設定!$H33))</f>
        <v>4.51</v>
      </c>
    </row>
    <row r="20" spans="2:12" ht="30" customHeight="1" x14ac:dyDescent="0.45">
      <c r="B20" s="23" t="s">
        <v>25</v>
      </c>
      <c r="C20" s="24">
        <f>IF($C19="","",[2]第５表!H20)</f>
        <v>10649</v>
      </c>
      <c r="D20" s="25">
        <f>IF($C19="","",IF([1]設定!$H34="",INDEX([1]指数!$C$326:$AD$382,MATCH([1]設定!$D34,[1]指数!$B$326:$B$382,0),14),[1]設定!$H34))</f>
        <v>1.4</v>
      </c>
      <c r="E20" s="26">
        <f t="shared" si="0"/>
        <v>5215</v>
      </c>
      <c r="F20" s="25">
        <f>IF($B20="","",IF([1]設定!$H34="",INDEX([1]指数!$C$518:$AD$574,MATCH([1]設定!$D34,[1]指数!$B$518:$B$574,0),14),[1]設定!$H34))</f>
        <v>-9.6999999999999993</v>
      </c>
      <c r="G20" s="24">
        <f>IF($C19="","",[2]第５表!I20)</f>
        <v>5434</v>
      </c>
      <c r="H20" s="25">
        <f>IF($B20="","",IF([1]設定!$H34="",INDEX([1]指数!$C$582:$AD$638,MATCH([1]設定!$D34,[1]指数!$B$582:$B$638,0),14),[1]設定!$H34))</f>
        <v>14.8</v>
      </c>
      <c r="I20" s="27">
        <f>IF($C19="","",[2]第５表!J20)</f>
        <v>51</v>
      </c>
      <c r="J20" s="25">
        <f>IF($C19="","",IF([1]設定!$H34="",INDEX([1]指数!$C$326:$AD$382,MATCH([1]設定!$D34,[1]指数!$B$326:$B$382,0),16),[1]設定!$H34))</f>
        <v>6</v>
      </c>
      <c r="K20" s="28">
        <f>IF($C19="","",IF([1]設定!$H34="",INDEX([1]指数!$C$326:$AD$382,MATCH([1]設定!$D34,[1]指数!$B$326:$B$382,0),17),[1]設定!$H34))</f>
        <v>1.74</v>
      </c>
      <c r="L20" s="28">
        <f>IF($C19="","",IF([1]設定!$H34="",INDEX([1]指数!$C$326:$AD$382,MATCH([1]設定!$D34,[1]指数!$B$326:$B$382,0),19),[1]設定!$H34))</f>
        <v>1.25</v>
      </c>
    </row>
    <row r="21" spans="2:12" ht="30" customHeight="1" x14ac:dyDescent="0.45">
      <c r="B21" s="23" t="s">
        <v>26</v>
      </c>
      <c r="C21" s="24">
        <f>IF($C20="","",[2]第５表!H21)</f>
        <v>27384</v>
      </c>
      <c r="D21" s="25">
        <f>IF($C20="","",IF([1]設定!$H35="",INDEX([1]指数!$C$326:$AD$382,MATCH([1]設定!$D35,[1]指数!$B$326:$B$382,0),14),[1]設定!$H35))</f>
        <v>3.2</v>
      </c>
      <c r="E21" s="26">
        <f t="shared" si="0"/>
        <v>21551</v>
      </c>
      <c r="F21" s="25">
        <f>IF($B21="","",IF([1]設定!$H35="",INDEX([1]指数!$C$518:$AD$574,MATCH([1]設定!$D35,[1]指数!$B$518:$B$574,0),14),[1]設定!$H35))</f>
        <v>-3.1</v>
      </c>
      <c r="G21" s="24">
        <f>IF($C20="","",[2]第５表!I21)</f>
        <v>5833</v>
      </c>
      <c r="H21" s="25">
        <f>IF($B21="","",IF([1]設定!$H35="",INDEX([1]指数!$C$582:$AD$638,MATCH([1]設定!$D35,[1]指数!$B$582:$B$638,0),14),[1]設定!$H35))</f>
        <v>36.200000000000003</v>
      </c>
      <c r="I21" s="27">
        <f>IF($C20="","",[2]第５表!J21)</f>
        <v>21.3</v>
      </c>
      <c r="J21" s="25">
        <f>IF($C20="","",IF([1]設定!$H35="",INDEX([1]指数!$C$326:$AD$382,MATCH([1]設定!$D35,[1]指数!$B$326:$B$382,0),16),[1]設定!$H35))</f>
        <v>5.2</v>
      </c>
      <c r="K21" s="28">
        <f>IF($C20="","",IF([1]設定!$H35="",INDEX([1]指数!$C$326:$AD$382,MATCH([1]設定!$D35,[1]指数!$B$326:$B$382,0),17),[1]設定!$H35))</f>
        <v>0.43</v>
      </c>
      <c r="L21" s="28">
        <f>IF($C20="","",IF([1]設定!$H35="",INDEX([1]指数!$C$326:$AD$382,MATCH([1]設定!$D35,[1]指数!$B$326:$B$382,0),19),[1]設定!$H35))</f>
        <v>1.02</v>
      </c>
    </row>
    <row r="22" spans="2:12" ht="30" customHeight="1" x14ac:dyDescent="0.45">
      <c r="B22" s="23" t="s">
        <v>27</v>
      </c>
      <c r="C22" s="24">
        <f>IF($C21="","",[2]第５表!H22)</f>
        <v>83253</v>
      </c>
      <c r="D22" s="25">
        <f>IF($C21="","",IF([1]設定!$H36="",INDEX([1]指数!$C$326:$AD$382,MATCH([1]設定!$D36,[1]指数!$B$326:$B$382,0),14),[1]設定!$H36))</f>
        <v>3</v>
      </c>
      <c r="E22" s="26">
        <f t="shared" si="0"/>
        <v>62503</v>
      </c>
      <c r="F22" s="25">
        <f>IF($B22="","",IF([1]設定!$H36="",INDEX([1]指数!$C$518:$AD$574,MATCH([1]設定!$D36,[1]指数!$B$518:$B$574,0),14),[1]設定!$H36))</f>
        <v>3.8</v>
      </c>
      <c r="G22" s="24">
        <f>IF($C21="","",[2]第５表!I22)</f>
        <v>20750</v>
      </c>
      <c r="H22" s="25">
        <f>IF($B22="","",IF([1]設定!$H36="",INDEX([1]指数!$C$582:$AD$638,MATCH([1]設定!$D36,[1]指数!$B$582:$B$638,0),14),[1]設定!$H36))</f>
        <v>1</v>
      </c>
      <c r="I22" s="27">
        <f>IF($C21="","",[2]第５表!J22)</f>
        <v>24.9</v>
      </c>
      <c r="J22" s="25">
        <f>IF($C21="","",IF([1]設定!$H36="",INDEX([1]指数!$C$326:$AD$382,MATCH([1]設定!$D36,[1]指数!$B$326:$B$382,0),16),[1]設定!$H36))</f>
        <v>-0.5</v>
      </c>
      <c r="K22" s="28">
        <f>IF($C21="","",IF([1]設定!$H36="",INDEX([1]指数!$C$326:$AD$382,MATCH([1]設定!$D36,[1]指数!$B$326:$B$382,0),17),[1]設定!$H36))</f>
        <v>1.02</v>
      </c>
      <c r="L22" s="28">
        <f>IF($C21="","",IF([1]設定!$H36="",INDEX([1]指数!$C$326:$AD$382,MATCH([1]設定!$D36,[1]指数!$B$326:$B$382,0),19),[1]設定!$H36))</f>
        <v>1.52</v>
      </c>
    </row>
    <row r="23" spans="2:12" ht="30" customHeight="1" x14ac:dyDescent="0.45">
      <c r="B23" s="23" t="s">
        <v>28</v>
      </c>
      <c r="C23" s="24">
        <f>IF($C22="","",[2]第５表!H23)</f>
        <v>4471</v>
      </c>
      <c r="D23" s="25">
        <f>IF($C22="","",IF([1]設定!$H37="",INDEX([1]指数!$C$326:$AD$382,MATCH([1]設定!$D37,[1]指数!$B$326:$B$382,0),14),[1]設定!$H37))</f>
        <v>-2.5</v>
      </c>
      <c r="E23" s="26">
        <f t="shared" si="0"/>
        <v>3941</v>
      </c>
      <c r="F23" s="25">
        <f>IF($B23="","",IF([1]設定!$H37="",INDEX([1]指数!$C$518:$AD$574,MATCH([1]設定!$D37,[1]指数!$B$518:$B$574,0),14),[1]設定!$H37))</f>
        <v>-4.5999999999999996</v>
      </c>
      <c r="G23" s="24">
        <f>IF($C22="","",[2]第５表!I23)</f>
        <v>530</v>
      </c>
      <c r="H23" s="25">
        <f>IF($B23="","",IF([1]設定!$H37="",INDEX([1]指数!$C$582:$AD$638,MATCH([1]設定!$D37,[1]指数!$B$582:$B$638,0),14),[1]設定!$H37))</f>
        <v>17.2</v>
      </c>
      <c r="I23" s="27">
        <f>IF($C22="","",[2]第５表!J23)</f>
        <v>11.9</v>
      </c>
      <c r="J23" s="25">
        <f>IF($C22="","",IF([1]設定!$H37="",INDEX([1]指数!$C$326:$AD$382,MATCH([1]設定!$D37,[1]指数!$B$326:$B$382,0),16),[1]設定!$H37))</f>
        <v>2</v>
      </c>
      <c r="K23" s="28">
        <f>IF($C22="","",IF([1]設定!$H37="",INDEX([1]指数!$C$326:$AD$382,MATCH([1]設定!$D37,[1]指数!$B$326:$B$382,0),17),[1]設定!$H37))</f>
        <v>0.28999999999999998</v>
      </c>
      <c r="L23" s="28">
        <f>IF($C22="","",IF([1]設定!$H37="",INDEX([1]指数!$C$326:$AD$382,MATCH([1]設定!$D37,[1]指数!$B$326:$B$382,0),19),[1]設定!$H37))</f>
        <v>0.34</v>
      </c>
    </row>
    <row r="24" spans="2:12" ht="30" customHeight="1" x14ac:dyDescent="0.45">
      <c r="B24" s="29" t="s">
        <v>29</v>
      </c>
      <c r="C24" s="30">
        <f>IF($C23="","",[2]第５表!H24)</f>
        <v>25658</v>
      </c>
      <c r="D24" s="31">
        <f>IF($C23="","",IF([1]設定!$H38="",INDEX([1]指数!$C$326:$AD$382,MATCH([1]設定!$D38,[1]指数!$B$326:$B$382,0),14),[1]設定!$H38))</f>
        <v>-2.8</v>
      </c>
      <c r="E24" s="32">
        <f t="shared" si="0"/>
        <v>18902</v>
      </c>
      <c r="F24" s="31">
        <f>IF($B24="","",IF([1]設定!$H38="",INDEX([1]指数!$C$518:$AD$574,MATCH([1]設定!$D38,[1]指数!$B$518:$B$574,0),14),[1]設定!$H38))</f>
        <v>-5.4</v>
      </c>
      <c r="G24" s="30">
        <f>IF($C23="","",[2]第５表!I24)</f>
        <v>6756</v>
      </c>
      <c r="H24" s="31">
        <f>IF($B24="","",IF([1]設定!$H38="",INDEX([1]指数!$C$582:$AD$638,MATCH([1]設定!$D38,[1]指数!$B$582:$B$638,0),14),[1]設定!$H38))</f>
        <v>5.4</v>
      </c>
      <c r="I24" s="33">
        <f>IF($C23="","",[2]第５表!J24)</f>
        <v>26.3</v>
      </c>
      <c r="J24" s="31">
        <f>IF($C23="","",IF([1]設定!$H38="",INDEX([1]指数!$C$326:$AD$382,MATCH([1]設定!$D38,[1]指数!$B$326:$B$382,0),16),[1]設定!$H38))</f>
        <v>2</v>
      </c>
      <c r="K24" s="34">
        <f>IF($C23="","",IF([1]設定!$H38="",INDEX([1]指数!$C$326:$AD$382,MATCH([1]設定!$D38,[1]指数!$B$326:$B$382,0),17),[1]設定!$H38))</f>
        <v>2.96</v>
      </c>
      <c r="L24" s="34">
        <f>IF($C23="","",IF([1]設定!$H38="",INDEX([1]指数!$C$326:$AD$382,MATCH([1]設定!$D38,[1]指数!$B$326:$B$382,0),19),[1]設定!$H38))</f>
        <v>3.18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IF($C31="","",[2]第５表!H47)</f>
        <v>185181</v>
      </c>
      <c r="D32" s="25">
        <f>IF($C31="","",IF([1]設定!$I23="",INDEX([1]指数!$C$6:$AD$62,MATCH([1]設定!$D23,[1]指数!$B$6:$B$62,0),14),[1]設定!$I23))</f>
        <v>-0.4</v>
      </c>
      <c r="E32" s="26">
        <f>IF(C32="x","x",C32-G32)</f>
        <v>139084</v>
      </c>
      <c r="F32" s="25">
        <f>IF($B32="","",IF([1]設定!$I23="",INDEX([1]指数!$C$198:$AD$254,MATCH([1]設定!$D23,[1]指数!$B$198:$B$254,0),14),[1]設定!$I23))</f>
        <v>-1.1000000000000001</v>
      </c>
      <c r="G32" s="24">
        <f>IF($C31="","",[2]第５表!I47)</f>
        <v>46097</v>
      </c>
      <c r="H32" s="25">
        <f>IF($B32="","",IF([1]設定!$I23="",INDEX([1]指数!$C$262:$AD$318,MATCH([1]設定!$D23,[1]指数!$B$262:$B$318,0),14),[1]設定!$I23))</f>
        <v>1.9</v>
      </c>
      <c r="I32" s="27">
        <f>IF($C31="","",+[2]第５表!J47)</f>
        <v>24.9</v>
      </c>
      <c r="J32" s="25">
        <f>IF($C31="","",IF([1]設定!$I23="",INDEX([1]指数!$C$6:$AD$62,MATCH([1]設定!$D23,[1]指数!$B$6:$B$62,0),16),[1]設定!$I23))</f>
        <v>0.6</v>
      </c>
      <c r="K32" s="28">
        <f>IF($C31="","",IF([1]設定!$I23="",INDEX([1]指数!$C$6:$AD$62,MATCH([1]設定!$D23,[1]指数!$B$6:$B$62,0),17),[1]設定!$I23))</f>
        <v>0.91</v>
      </c>
      <c r="L32" s="28">
        <f>IF($C31="","",IF([1]設定!$I23="",INDEX([1]指数!$C$6:$AD$62,MATCH([1]設定!$D23,[1]指数!$B$6:$B$62,0),19),[1]設定!$I23))</f>
        <v>1.29</v>
      </c>
    </row>
    <row r="33" spans="2:12" ht="30" customHeight="1" x14ac:dyDescent="0.45">
      <c r="B33" s="23" t="s">
        <v>15</v>
      </c>
      <c r="C33" s="24">
        <f>IF($C32="","",[2]第５表!H48)</f>
        <v>6001</v>
      </c>
      <c r="D33" s="25">
        <f>IF($C32="","",IF([1]設定!$I24="",INDEX([1]指数!$C$6:$AD$62,MATCH([1]設定!$D24,[1]指数!$B$6:$B$62,0),14),[1]設定!$I24))</f>
        <v>3.3</v>
      </c>
      <c r="E33" s="26">
        <f>IF(C33="x","x",C33-G33)</f>
        <v>5856</v>
      </c>
      <c r="F33" s="25">
        <f>IF($B33="","",IF([1]設定!$I24="",INDEX([1]指数!$C$198:$AD$254,MATCH([1]設定!$D24,[1]指数!$B$198:$B$254,0),14),[1]設定!$I24))</f>
        <v>2.7</v>
      </c>
      <c r="G33" s="24">
        <f>IF($C32="","",[2]第５表!I48)</f>
        <v>145</v>
      </c>
      <c r="H33" s="25">
        <f>IF($B33="","",IF([1]設定!$I24="",INDEX([1]指数!$C$262:$AD$318,MATCH([1]設定!$D24,[1]指数!$B$262:$B$318,0),14),[1]設定!$I24))</f>
        <v>36.9</v>
      </c>
      <c r="I33" s="27">
        <f>IF($C32="","",+[2]第５表!J48)</f>
        <v>2.4</v>
      </c>
      <c r="J33" s="25">
        <f>IF($C32="","",IF([1]設定!$I24="",INDEX([1]指数!$C$6:$AD$62,MATCH([1]設定!$D24,[1]指数!$B$6:$B$62,0),16),[1]設定!$I24))</f>
        <v>0.6</v>
      </c>
      <c r="K33" s="28">
        <f>IF($C32="","",IF([1]設定!$I24="",INDEX([1]指数!$C$6:$AD$62,MATCH([1]設定!$D24,[1]指数!$B$6:$B$62,0),17),[1]設定!$I24))</f>
        <v>0.43</v>
      </c>
      <c r="L33" s="28">
        <f>IF($C32="","",IF([1]設定!$I24="",INDEX([1]指数!$C$6:$AD$62,MATCH([1]設定!$D24,[1]指数!$B$6:$B$62,0),19),[1]設定!$I24))</f>
        <v>1.32</v>
      </c>
    </row>
    <row r="34" spans="2:12" ht="30" customHeight="1" x14ac:dyDescent="0.45">
      <c r="B34" s="23" t="s">
        <v>16</v>
      </c>
      <c r="C34" s="24">
        <f>IF($C33="","",[2]第５表!H49)</f>
        <v>37175</v>
      </c>
      <c r="D34" s="25">
        <f>IF($C33="","",IF([1]設定!$I25="",INDEX([1]指数!$C$6:$AD$62,MATCH([1]設定!$D25,[1]指数!$B$6:$B$62,0),14),[1]設定!$I25))</f>
        <v>-3.3</v>
      </c>
      <c r="E34" s="26">
        <f t="shared" ref="E34:E47" si="1">IF(C34="x","x",C34-G34)</f>
        <v>33430</v>
      </c>
      <c r="F34" s="25">
        <f>IF($B34="","",IF([1]設定!$I25="",INDEX([1]指数!$C$198:$AD$254,MATCH([1]設定!$D25,[1]指数!$B$198:$B$254,0),14),[1]設定!$I25))</f>
        <v>-3.5</v>
      </c>
      <c r="G34" s="24">
        <f>IF($C33="","",[2]第５表!I49)</f>
        <v>3745</v>
      </c>
      <c r="H34" s="25">
        <f>IF($B34="","",IF([1]設定!$I25="",INDEX([1]指数!$C$262:$AD$318,MATCH([1]設定!$D25,[1]指数!$B$262:$B$318,0),14),[1]設定!$I25))</f>
        <v>-1.6</v>
      </c>
      <c r="I34" s="27">
        <f>IF($C33="","",+[2]第５表!J49)</f>
        <v>10.1</v>
      </c>
      <c r="J34" s="25">
        <f>IF($C33="","",IF([1]設定!$I25="",INDEX([1]指数!$C$6:$AD$62,MATCH([1]設定!$D25,[1]指数!$B$6:$B$62,0),16),[1]設定!$I25))</f>
        <v>0.2</v>
      </c>
      <c r="K34" s="28">
        <f>IF($C33="","",IF([1]設定!$I25="",INDEX([1]指数!$C$6:$AD$62,MATCH([1]設定!$D25,[1]指数!$B$6:$B$62,0),17),[1]設定!$I25))</f>
        <v>0.68</v>
      </c>
      <c r="L34" s="28">
        <f>IF($C33="","",IF([1]設定!$I25="",INDEX([1]指数!$C$6:$AD$62,MATCH([1]設定!$D25,[1]指数!$B$6:$B$62,0),19),[1]設定!$I25))</f>
        <v>1.33</v>
      </c>
    </row>
    <row r="35" spans="2:12" ht="30" customHeight="1" x14ac:dyDescent="0.45">
      <c r="B35" s="23" t="s">
        <v>17</v>
      </c>
      <c r="C35" s="24">
        <f>IF($C34="","",[2]第５表!H50)</f>
        <v>2115</v>
      </c>
      <c r="D35" s="25">
        <f>IF($C34="","",IF([1]設定!$I26="",INDEX([1]指数!$C$6:$AD$62,MATCH([1]設定!$D26,[1]指数!$B$6:$B$62,0),14),[1]設定!$I26))</f>
        <v>-2.7</v>
      </c>
      <c r="E35" s="26">
        <f t="shared" si="1"/>
        <v>1989</v>
      </c>
      <c r="F35" s="25">
        <f>IF($B35="","",IF([1]設定!$I26="",INDEX([1]指数!$C$198:$AD$254,MATCH([1]設定!$D26,[1]指数!$B$198:$B$254,0),14),[1]設定!$I26))</f>
        <v>2.2000000000000002</v>
      </c>
      <c r="G35" s="24">
        <f>IF($C34="","",[2]第５表!I50)</f>
        <v>126</v>
      </c>
      <c r="H35" s="25">
        <f>IF($B35="","",IF([1]設定!$I26="",INDEX([1]指数!$C$262:$AD$318,MATCH([1]設定!$D26,[1]指数!$B$262:$B$318,0),14),[1]設定!$I26))</f>
        <v>-44.4</v>
      </c>
      <c r="I35" s="27">
        <f>IF($C34="","",+[2]第５表!J50)</f>
        <v>6</v>
      </c>
      <c r="J35" s="25">
        <f>IF($C34="","",IF([1]設定!$I26="",INDEX([1]指数!$C$6:$AD$62,MATCH([1]設定!$D26,[1]指数!$B$6:$B$62,0),16),[1]設定!$I26))</f>
        <v>-4.4000000000000004</v>
      </c>
      <c r="K35" s="28">
        <f>IF($C34="","",IF([1]設定!$I26="",INDEX([1]指数!$C$6:$AD$62,MATCH([1]設定!$D26,[1]指数!$B$6:$B$62,0),17),[1]設定!$I26))</f>
        <v>0.19</v>
      </c>
      <c r="L35" s="28">
        <f>IF($C34="","",IF([1]設定!$I26="",INDEX([1]指数!$C$6:$AD$62,MATCH([1]設定!$D26,[1]指数!$B$6:$B$62,0),19),[1]設定!$I26))</f>
        <v>0.09</v>
      </c>
    </row>
    <row r="36" spans="2:12" ht="30" customHeight="1" x14ac:dyDescent="0.45">
      <c r="B36" s="23" t="s">
        <v>18</v>
      </c>
      <c r="C36" s="24">
        <f>IF($C35="","",[2]第５表!H51)</f>
        <v>3803</v>
      </c>
      <c r="D36" s="25">
        <f>IF($C35="","",IF([1]設定!$I27="",INDEX([1]指数!$C$6:$AD$62,MATCH([1]設定!$D27,[1]指数!$B$6:$B$62,0),14),[1]設定!$I27))</f>
        <v>-3.3</v>
      </c>
      <c r="E36" s="26">
        <f t="shared" si="1"/>
        <v>3647</v>
      </c>
      <c r="F36" s="25">
        <f>IF($B36="","",IF([1]設定!$I27="",INDEX([1]指数!$C$198:$AD$254,MATCH([1]設定!$D27,[1]指数!$B$198:$B$254,0),14),[1]設定!$I27))</f>
        <v>-3.2</v>
      </c>
      <c r="G36" s="24">
        <f>IF($C35="","",[2]第５表!I51)</f>
        <v>156</v>
      </c>
      <c r="H36" s="25">
        <f>IF($B36="","",IF([1]設定!$I27="",INDEX([1]指数!$C$262:$AD$318,MATCH([1]設定!$D27,[1]指数!$B$262:$B$318,0),14),[1]設定!$I27))</f>
        <v>-4.2</v>
      </c>
      <c r="I36" s="27">
        <f>IF($C35="","",+[2]第５表!J51)</f>
        <v>4.0999999999999996</v>
      </c>
      <c r="J36" s="25">
        <f>IF($C35="","",IF([1]設定!$I27="",INDEX([1]指数!$C$6:$AD$62,MATCH([1]設定!$D27,[1]指数!$B$6:$B$62,0),16),[1]設定!$I27))</f>
        <v>0</v>
      </c>
      <c r="K36" s="28">
        <f>IF($C35="","",IF([1]設定!$I27="",INDEX([1]指数!$C$6:$AD$62,MATCH([1]設定!$D27,[1]指数!$B$6:$B$62,0),17),[1]設定!$I27))</f>
        <v>0.28999999999999998</v>
      </c>
      <c r="L36" s="28">
        <f>IF($C35="","",IF([1]設定!$I27="",INDEX([1]指数!$C$6:$AD$62,MATCH([1]設定!$D27,[1]指数!$B$6:$B$62,0),19),[1]設定!$I27))</f>
        <v>0.57999999999999996</v>
      </c>
    </row>
    <row r="37" spans="2:12" ht="30" customHeight="1" x14ac:dyDescent="0.45">
      <c r="B37" s="23" t="s">
        <v>19</v>
      </c>
      <c r="C37" s="24">
        <f>IF($C36="","",[2]第５表!H52)</f>
        <v>10802</v>
      </c>
      <c r="D37" s="25">
        <f>IF($C36="","",IF([1]設定!$I28="",INDEX([1]指数!$C$6:$AD$62,MATCH([1]設定!$D28,[1]指数!$B$6:$B$62,0),14),[1]設定!$I28))</f>
        <v>-5.7</v>
      </c>
      <c r="E37" s="26">
        <f t="shared" si="1"/>
        <v>9726</v>
      </c>
      <c r="F37" s="25">
        <f>IF($B37="","",IF([1]設定!$I28="",INDEX([1]指数!$C$198:$AD$254,MATCH([1]設定!$D28,[1]指数!$B$198:$B$254,0),14),[1]設定!$I28))</f>
        <v>-9.1999999999999993</v>
      </c>
      <c r="G37" s="24">
        <f>IF($C36="","",[2]第５表!I52)</f>
        <v>1076</v>
      </c>
      <c r="H37" s="25">
        <f>IF($B37="","",IF([1]設定!$I28="",INDEX([1]指数!$C$262:$AD$318,MATCH([1]設定!$D28,[1]指数!$B$262:$B$318,0),14),[1]設定!$I28))</f>
        <v>45</v>
      </c>
      <c r="I37" s="27">
        <f>IF($C36="","",+[2]第５表!J52)</f>
        <v>10</v>
      </c>
      <c r="J37" s="25">
        <f>IF($C36="","",IF([1]設定!$I28="",INDEX([1]指数!$C$6:$AD$62,MATCH([1]設定!$D28,[1]指数!$B$6:$B$62,0),16),[1]設定!$I28))</f>
        <v>3.5</v>
      </c>
      <c r="K37" s="28">
        <f>IF($C36="","",IF([1]設定!$I28="",INDEX([1]指数!$C$6:$AD$62,MATCH([1]設定!$D28,[1]指数!$B$6:$B$62,0),17),[1]設定!$I28))</f>
        <v>0.2</v>
      </c>
      <c r="L37" s="28">
        <f>IF($C36="","",IF([1]設定!$I28="",INDEX([1]指数!$C$6:$AD$62,MATCH([1]設定!$D28,[1]指数!$B$6:$B$62,0),19),[1]設定!$I28))</f>
        <v>0.82</v>
      </c>
    </row>
    <row r="38" spans="2:12" ht="30" customHeight="1" x14ac:dyDescent="0.45">
      <c r="B38" s="23" t="s">
        <v>20</v>
      </c>
      <c r="C38" s="24">
        <f>IF($C37="","",[2]第５表!H53)</f>
        <v>22737</v>
      </c>
      <c r="D38" s="25">
        <f>IF($C37="","",IF([1]設定!$I29="",INDEX([1]指数!$C$6:$AD$62,MATCH([1]設定!$D29,[1]指数!$B$6:$B$62,0),14),[1]設定!$I29))</f>
        <v>3.8</v>
      </c>
      <c r="E38" s="26">
        <f t="shared" si="1"/>
        <v>9084</v>
      </c>
      <c r="F38" s="25">
        <f>IF($B38="","",IF([1]設定!$I29="",INDEX([1]指数!$C$198:$AD$254,MATCH([1]設定!$D29,[1]指数!$B$198:$B$254,0),14),[1]設定!$I29))</f>
        <v>-7.9</v>
      </c>
      <c r="G38" s="24">
        <f>IF($C37="","",[2]第５表!I53)</f>
        <v>13653</v>
      </c>
      <c r="H38" s="25">
        <f>IF($B38="","",IF([1]設定!$I29="",INDEX([1]指数!$C$262:$AD$318,MATCH([1]設定!$D29,[1]指数!$B$262:$B$318,0),14),[1]設定!$I29))</f>
        <v>13.4</v>
      </c>
      <c r="I38" s="27">
        <f>IF($C37="","",+[2]第５表!J53)</f>
        <v>60</v>
      </c>
      <c r="J38" s="25">
        <f>IF($C37="","",IF([1]設定!$I29="",INDEX([1]指数!$C$6:$AD$62,MATCH([1]設定!$D29,[1]指数!$B$6:$B$62,0),16),[1]設定!$I29))</f>
        <v>5</v>
      </c>
      <c r="K38" s="28">
        <f>IF($C37="","",IF([1]設定!$I29="",INDEX([1]指数!$C$6:$AD$62,MATCH([1]設定!$D29,[1]指数!$B$6:$B$62,0),17),[1]設定!$I29))</f>
        <v>0.66</v>
      </c>
      <c r="L38" s="28">
        <f>IF($C37="","",IF([1]設定!$I29="",INDEX([1]指数!$C$6:$AD$62,MATCH([1]設定!$D29,[1]指数!$B$6:$B$62,0),19),[1]設定!$I29))</f>
        <v>1.8</v>
      </c>
    </row>
    <row r="39" spans="2:12" ht="30" customHeight="1" x14ac:dyDescent="0.45">
      <c r="B39" s="23" t="s">
        <v>21</v>
      </c>
      <c r="C39" s="24">
        <f>IF($C38="","",[2]第５表!H54)</f>
        <v>3326</v>
      </c>
      <c r="D39" s="25">
        <f>IF($C38="","",IF([1]設定!$I30="",INDEX([1]指数!$C$6:$AD$62,MATCH([1]設定!$D30,[1]指数!$B$6:$B$62,0),14),[1]設定!$I30))</f>
        <v>8.3000000000000007</v>
      </c>
      <c r="E39" s="26">
        <f t="shared" si="1"/>
        <v>3316</v>
      </c>
      <c r="F39" s="25">
        <f>IF($B39="","",IF([1]設定!$I30="",INDEX([1]指数!$C$198:$AD$254,MATCH([1]設定!$D30,[1]指数!$B$198:$B$254,0),14),[1]設定!$I30))</f>
        <v>14</v>
      </c>
      <c r="G39" s="24">
        <f>IF($C38="","",[2]第５表!I54)</f>
        <v>10</v>
      </c>
      <c r="H39" s="25">
        <f>IF($B39="","",IF([1]設定!$I30="",INDEX([1]指数!$C$262:$AD$318,MATCH([1]設定!$D30,[1]指数!$B$262:$B$318,0),14),[1]設定!$I30))</f>
        <v>-93.8</v>
      </c>
      <c r="I39" s="27">
        <f>IF($C38="","",+[2]第５表!J54)</f>
        <v>0.3</v>
      </c>
      <c r="J39" s="25">
        <f>IF($C38="","",IF([1]設定!$I30="",INDEX([1]指数!$C$6:$AD$62,MATCH([1]設定!$D30,[1]指数!$B$6:$B$62,0),16),[1]設定!$I30))</f>
        <v>-4.9000000000000004</v>
      </c>
      <c r="K39" s="28">
        <f>IF($C38="","",IF([1]設定!$I30="",INDEX([1]指数!$C$6:$AD$62,MATCH([1]設定!$D30,[1]指数!$B$6:$B$62,0),17),[1]設定!$I30))</f>
        <v>1.89</v>
      </c>
      <c r="L39" s="28">
        <f>IF($C38="","",IF([1]設定!$I30="",INDEX([1]指数!$C$6:$AD$62,MATCH([1]設定!$D30,[1]指数!$B$6:$B$62,0),19),[1]設定!$I30))</f>
        <v>0.31</v>
      </c>
    </row>
    <row r="40" spans="2:12" ht="30" customHeight="1" x14ac:dyDescent="0.45">
      <c r="B40" s="23" t="s">
        <v>22</v>
      </c>
      <c r="C40" s="24">
        <f>IF($C39="","",[2]第５表!H55)</f>
        <v>1103</v>
      </c>
      <c r="D40" s="25">
        <f>IF($C39="","",IF([1]設定!$I31="",INDEX([1]指数!$C$6:$AD$62,MATCH([1]設定!$D31,[1]指数!$B$6:$B$62,0),14),[1]設定!$I31))</f>
        <v>0</v>
      </c>
      <c r="E40" s="26">
        <f t="shared" si="1"/>
        <v>807</v>
      </c>
      <c r="F40" s="25">
        <f>IF($B40="","",IF([1]設定!$I31="",INDEX([1]指数!$C$198:$AD$254,MATCH([1]設定!$D31,[1]指数!$B$198:$B$254,0),14),[1]設定!$I31))</f>
        <v>27.8</v>
      </c>
      <c r="G40" s="24">
        <f>IF($C39="","",[2]第５表!I55)</f>
        <v>296</v>
      </c>
      <c r="H40" s="25">
        <f>IF($B40="","",IF([1]設定!$I31="",INDEX([1]指数!$C$262:$AD$318,MATCH([1]設定!$D31,[1]指数!$B$262:$B$318,0),14),[1]設定!$I31))</f>
        <v>-37.200000000000003</v>
      </c>
      <c r="I40" s="27">
        <f>IF($C39="","",+[2]第５表!J55)</f>
        <v>26.8</v>
      </c>
      <c r="J40" s="25">
        <f>IF($C39="","",IF([1]設定!$I31="",INDEX([1]指数!$C$6:$AD$62,MATCH([1]設定!$D31,[1]指数!$B$6:$B$62,0),16),[1]設定!$I31))</f>
        <v>-15.9</v>
      </c>
      <c r="K40" s="28">
        <f>IF($C39="","",IF([1]設定!$I31="",INDEX([1]指数!$C$6:$AD$62,MATCH([1]設定!$D31,[1]指数!$B$6:$B$62,0),17),[1]設定!$I31))</f>
        <v>0</v>
      </c>
      <c r="L40" s="28">
        <f>IF($C39="","",IF([1]設定!$I31="",INDEX([1]指数!$C$6:$AD$62,MATCH([1]設定!$D31,[1]指数!$B$6:$B$62,0),19),[1]設定!$I31))</f>
        <v>0.36</v>
      </c>
    </row>
    <row r="41" spans="2:12" ht="30" customHeight="1" x14ac:dyDescent="0.45">
      <c r="B41" s="23" t="s">
        <v>23</v>
      </c>
      <c r="C41" s="24">
        <f>IF($C40="","",[2]第５表!H56)</f>
        <v>1739</v>
      </c>
      <c r="D41" s="25">
        <f>IF($C40="","",IF([1]設定!$I32="",INDEX([1]指数!$C$6:$AD$62,MATCH([1]設定!$D32,[1]指数!$B$6:$B$62,0),14),[1]設定!$I32))</f>
        <v>3.7</v>
      </c>
      <c r="E41" s="26">
        <f t="shared" si="1"/>
        <v>1629</v>
      </c>
      <c r="F41" s="25">
        <f>IF($B41="","",IF([1]設定!$I32="",INDEX([1]指数!$C$198:$AD$254,MATCH([1]設定!$D32,[1]指数!$B$198:$B$254,0),14),[1]設定!$I32))</f>
        <v>10.199999999999999</v>
      </c>
      <c r="G41" s="24">
        <f>IF($C40="","",[2]第５表!I56)</f>
        <v>110</v>
      </c>
      <c r="H41" s="25">
        <f>IF($B41="","",IF([1]設定!$I32="",INDEX([1]指数!$C$262:$AD$318,MATCH([1]設定!$D32,[1]指数!$B$262:$B$318,0),14),[1]設定!$I32))</f>
        <v>-44.4</v>
      </c>
      <c r="I41" s="27">
        <f>IF($C40="","",+[2]第５表!J56)</f>
        <v>6.3</v>
      </c>
      <c r="J41" s="25">
        <f>IF($C40="","",IF([1]設定!$I32="",INDEX([1]指数!$C$6:$AD$62,MATCH([1]設定!$D32,[1]指数!$B$6:$B$62,0),16),[1]設定!$I32))</f>
        <v>-5.5</v>
      </c>
      <c r="K41" s="28">
        <f>IF($C40="","",IF([1]設定!$I32="",INDEX([1]指数!$C$6:$AD$62,MATCH([1]設定!$D32,[1]指数!$B$6:$B$62,0),17),[1]設定!$I32))</f>
        <v>0</v>
      </c>
      <c r="L41" s="28">
        <f>IF($C40="","",IF([1]設定!$I32="",INDEX([1]指数!$C$6:$AD$62,MATCH([1]設定!$D32,[1]指数!$B$6:$B$62,0),19),[1]設定!$I32))</f>
        <v>0.56999999999999995</v>
      </c>
    </row>
    <row r="42" spans="2:12" ht="30" customHeight="1" x14ac:dyDescent="0.45">
      <c r="B42" s="23" t="s">
        <v>24</v>
      </c>
      <c r="C42" s="24">
        <f>IF($C41="","",[2]第５表!H57)</f>
        <v>7535</v>
      </c>
      <c r="D42" s="25">
        <f>IF($C41="","",IF([1]設定!$I33="",INDEX([1]指数!$C$6:$AD$62,MATCH([1]設定!$D33,[1]指数!$B$6:$B$62,0),14),[1]設定!$I33))</f>
        <v>-0.8</v>
      </c>
      <c r="E42" s="26">
        <f t="shared" si="1"/>
        <v>1540</v>
      </c>
      <c r="F42" s="25">
        <f>IF($B42="","",IF([1]設定!$I33="",INDEX([1]指数!$C$198:$AD$254,MATCH([1]設定!$D33,[1]指数!$B$198:$B$254,0),14),[1]設定!$I33))</f>
        <v>28.2</v>
      </c>
      <c r="G42" s="24">
        <f>IF($C41="","",[2]第５表!I57)</f>
        <v>5995</v>
      </c>
      <c r="H42" s="25">
        <f>IF($B42="","",IF([1]設定!$I33="",INDEX([1]指数!$C$262:$AD$318,MATCH([1]設定!$D33,[1]指数!$B$262:$B$318,0),14),[1]設定!$I33))</f>
        <v>-6.3</v>
      </c>
      <c r="I42" s="27">
        <f>IF($C41="","",+[2]第５表!J57)</f>
        <v>79.599999999999994</v>
      </c>
      <c r="J42" s="25">
        <f>IF($C41="","",IF([1]設定!$I33="",INDEX([1]指数!$C$6:$AD$62,MATCH([1]設定!$D33,[1]指数!$B$6:$B$62,0),16),[1]設定!$I33))</f>
        <v>-4.5999999999999996</v>
      </c>
      <c r="K42" s="28">
        <f>IF($C41="","",IF([1]設定!$I33="",INDEX([1]指数!$C$6:$AD$62,MATCH([1]設定!$D33,[1]指数!$B$6:$B$62,0),17),[1]設定!$I33))</f>
        <v>2.02</v>
      </c>
      <c r="L42" s="28">
        <f>IF($C41="","",IF([1]設定!$I33="",INDEX([1]指数!$C$6:$AD$62,MATCH([1]設定!$D33,[1]指数!$B$6:$B$62,0),19),[1]設定!$I33))</f>
        <v>1.45</v>
      </c>
    </row>
    <row r="43" spans="2:12" ht="30" customHeight="1" x14ac:dyDescent="0.45">
      <c r="B43" s="23" t="s">
        <v>25</v>
      </c>
      <c r="C43" s="24">
        <f>IF($C42="","",[2]第５表!H58)</f>
        <v>4139</v>
      </c>
      <c r="D43" s="25">
        <f>IF($C42="","",IF([1]設定!$I34="",INDEX([1]指数!$C$6:$AD$62,MATCH([1]設定!$D34,[1]指数!$B$6:$B$62,0),14),[1]設定!$I34))</f>
        <v>2.2999999999999998</v>
      </c>
      <c r="E43" s="26">
        <f t="shared" si="1"/>
        <v>2522</v>
      </c>
      <c r="F43" s="25">
        <f>IF($B43="","",IF([1]設定!$I34="",INDEX([1]指数!$C$198:$AD$254,MATCH([1]設定!$D34,[1]指数!$B$198:$B$254,0),14),[1]設定!$I34))</f>
        <v>25.5</v>
      </c>
      <c r="G43" s="24">
        <f>IF($C42="","",[2]第５表!I58)</f>
        <v>1617</v>
      </c>
      <c r="H43" s="25">
        <f>IF($B43="","",IF([1]設定!$I34="",INDEX([1]指数!$C$262:$AD$318,MATCH([1]設定!$D34,[1]指数!$B$262:$B$318,0),14),[1]設定!$I34))</f>
        <v>-20.7</v>
      </c>
      <c r="I43" s="27">
        <f>IF($C42="","",+[2]第５表!J58)</f>
        <v>39.1</v>
      </c>
      <c r="J43" s="25">
        <f>IF($C42="","",IF([1]設定!$I34="",INDEX([1]指数!$C$6:$AD$62,MATCH([1]設定!$D34,[1]指数!$B$6:$B$62,0),16),[1]設定!$I34))</f>
        <v>-11.2</v>
      </c>
      <c r="K43" s="28">
        <f>IF($C42="","",IF([1]設定!$I34="",INDEX([1]指数!$C$6:$AD$62,MATCH([1]設定!$D34,[1]指数!$B$6:$B$62,0),17),[1]設定!$I34))</f>
        <v>0.84</v>
      </c>
      <c r="L43" s="28">
        <f>IF($C42="","",IF([1]設定!$I34="",INDEX([1]指数!$C$6:$AD$62,MATCH([1]設定!$D34,[1]指数!$B$6:$B$62,0),19),[1]設定!$I34))</f>
        <v>1.51</v>
      </c>
    </row>
    <row r="44" spans="2:12" ht="30" customHeight="1" x14ac:dyDescent="0.45">
      <c r="B44" s="23" t="s">
        <v>26</v>
      </c>
      <c r="C44" s="24">
        <f>IF($C43="","",[2]第５表!H59)</f>
        <v>15812</v>
      </c>
      <c r="D44" s="25">
        <f>IF($C43="","",IF([1]設定!$I35="",INDEX([1]指数!$C$6:$AD$62,MATCH([1]設定!$D35,[1]指数!$B$6:$B$62,0),14),[1]設定!$I35))</f>
        <v>3.4</v>
      </c>
      <c r="E44" s="26">
        <f t="shared" si="1"/>
        <v>13089</v>
      </c>
      <c r="F44" s="25">
        <f>IF($B44="","",IF([1]設定!$I35="",INDEX([1]指数!$C$198:$AD$254,MATCH([1]設定!$D35,[1]指数!$B$198:$B$254,0),14),[1]設定!$I35))</f>
        <v>1.7</v>
      </c>
      <c r="G44" s="24">
        <f>IF($C43="","",[2]第５表!I59)</f>
        <v>2723</v>
      </c>
      <c r="H44" s="25">
        <f>IF($B44="","",IF([1]設定!$I35="",INDEX([1]指数!$C$262:$AD$318,MATCH([1]設定!$D35,[1]指数!$B$262:$B$318,0),14),[1]設定!$I35))</f>
        <v>12.8</v>
      </c>
      <c r="I44" s="27">
        <f>IF($C43="","",+[2]第５表!J59)</f>
        <v>17.2</v>
      </c>
      <c r="J44" s="25">
        <f>IF($C43="","",IF([1]設定!$I35="",INDEX([1]指数!$C$6:$AD$62,MATCH([1]設定!$D35,[1]指数!$B$6:$B$62,0),16),[1]設定!$I35))</f>
        <v>1.4</v>
      </c>
      <c r="K44" s="28">
        <f>IF($C43="","",IF([1]設定!$I35="",INDEX([1]指数!$C$6:$AD$62,MATCH([1]設定!$D35,[1]指数!$B$6:$B$62,0),17),[1]設定!$I35))</f>
        <v>0.12</v>
      </c>
      <c r="L44" s="28">
        <f>IF($C43="","",IF([1]設定!$I35="",INDEX([1]指数!$C$6:$AD$62,MATCH([1]設定!$D35,[1]指数!$B$6:$B$62,0),19),[1]設定!$I35))</f>
        <v>0.09</v>
      </c>
    </row>
    <row r="45" spans="2:12" ht="30" customHeight="1" x14ac:dyDescent="0.45">
      <c r="B45" s="23" t="s">
        <v>27</v>
      </c>
      <c r="C45" s="24">
        <f>IF($C44="","",[2]第５表!H60)</f>
        <v>48463</v>
      </c>
      <c r="D45" s="25">
        <f>IF($C44="","",IF([1]設定!$I36="",INDEX([1]指数!$C$6:$AD$62,MATCH([1]設定!$D36,[1]指数!$B$6:$B$62,0),14),[1]設定!$I36))</f>
        <v>0.2</v>
      </c>
      <c r="E45" s="26">
        <f t="shared" si="1"/>
        <v>38025</v>
      </c>
      <c r="F45" s="25">
        <f>IF($B45="","",IF([1]設定!$I36="",INDEX([1]指数!$C$198:$AD$254,MATCH([1]設定!$D36,[1]指数!$B$198:$B$254,0),14),[1]設定!$I36))</f>
        <v>1.7</v>
      </c>
      <c r="G45" s="24">
        <f>IF($C44="","",[2]第５表!I60)</f>
        <v>10438</v>
      </c>
      <c r="H45" s="25">
        <f>IF($B45="","",IF([1]設定!$I36="",INDEX([1]指数!$C$262:$AD$318,MATCH([1]設定!$D36,[1]指数!$B$262:$B$318,0),14),[1]設定!$I36))</f>
        <v>-5.0999999999999996</v>
      </c>
      <c r="I45" s="27">
        <f>IF($C44="","",+[2]第５表!J60)</f>
        <v>21.5</v>
      </c>
      <c r="J45" s="25">
        <f>IF($C44="","",IF([1]設定!$I36="",INDEX([1]指数!$C$6:$AD$62,MATCH([1]設定!$D36,[1]指数!$B$6:$B$62,0),16),[1]設定!$I36))</f>
        <v>-1.2</v>
      </c>
      <c r="K45" s="28">
        <f>IF($C44="","",IF([1]設定!$I36="",INDEX([1]指数!$C$6:$AD$62,MATCH([1]設定!$D36,[1]指数!$B$6:$B$62,0),17),[1]設定!$I36))</f>
        <v>0.7</v>
      </c>
      <c r="L45" s="28">
        <f>IF($C44="","",IF([1]設定!$I36="",INDEX([1]指数!$C$6:$AD$62,MATCH([1]設定!$D36,[1]指数!$B$6:$B$62,0),19),[1]設定!$I36))</f>
        <v>0.94</v>
      </c>
    </row>
    <row r="46" spans="2:12" ht="30" customHeight="1" x14ac:dyDescent="0.45">
      <c r="B46" s="23" t="s">
        <v>28</v>
      </c>
      <c r="C46" s="24">
        <f>IF($C45="","",[2]第５表!H61)</f>
        <v>2857</v>
      </c>
      <c r="D46" s="25">
        <f>IF($C45="","",IF([1]設定!$I37="",INDEX([1]指数!$C$6:$AD$62,MATCH([1]設定!$D37,[1]指数!$B$6:$B$62,0),14),[1]設定!$I37))</f>
        <v>-3.8</v>
      </c>
      <c r="E46" s="26">
        <f t="shared" si="1"/>
        <v>2700</v>
      </c>
      <c r="F46" s="25">
        <f>IF($B46="","",IF([1]設定!$I37="",INDEX([1]指数!$C$198:$AD$254,MATCH([1]設定!$D37,[1]指数!$B$198:$B$254,0),14),[1]設定!$I37))</f>
        <v>-5.0999999999999996</v>
      </c>
      <c r="G46" s="24">
        <f>IF($C45="","",[2]第５表!I61)</f>
        <v>157</v>
      </c>
      <c r="H46" s="25">
        <f>IF($B46="","",IF([1]設定!$I37="",INDEX([1]指数!$C$262:$AD$318,MATCH([1]設定!$D37,[1]指数!$B$262:$B$318,0),14),[1]設定!$I37))</f>
        <v>24.6</v>
      </c>
      <c r="I46" s="27">
        <f>IF($C45="","",+[2]第５表!J61)</f>
        <v>5.5</v>
      </c>
      <c r="J46" s="25">
        <f>IF($C45="","",IF([1]設定!$I37="",INDEX([1]指数!$C$6:$AD$62,MATCH([1]設定!$D37,[1]指数!$B$6:$B$62,0),16),[1]設定!$I37))</f>
        <v>1.3</v>
      </c>
      <c r="K46" s="28">
        <f>IF($C45="","",IF([1]設定!$I37="",INDEX([1]指数!$C$6:$AD$62,MATCH([1]設定!$D37,[1]指数!$B$6:$B$62,0),17),[1]設定!$I37))</f>
        <v>0.45</v>
      </c>
      <c r="L46" s="28">
        <f>IF($C45="","",IF([1]設定!$I37="",INDEX([1]指数!$C$6:$AD$62,MATCH([1]設定!$D37,[1]指数!$B$6:$B$62,0),19),[1]設定!$I37))</f>
        <v>0.52</v>
      </c>
    </row>
    <row r="47" spans="2:12" ht="30" customHeight="1" x14ac:dyDescent="0.45">
      <c r="B47" s="29" t="s">
        <v>29</v>
      </c>
      <c r="C47" s="30">
        <f>IF($C46="","",[2]第５表!H62)</f>
        <v>17574</v>
      </c>
      <c r="D47" s="31">
        <f>IF($C46="","",IF([1]設定!$I38="",INDEX([1]指数!$C$6:$AD$62,MATCH([1]設定!$D38,[1]指数!$B$6:$B$62,0),14),[1]設定!$I38))</f>
        <v>-2.8</v>
      </c>
      <c r="E47" s="32">
        <f t="shared" si="1"/>
        <v>11724</v>
      </c>
      <c r="F47" s="31">
        <f>IF($B47="","",IF([1]設定!$I38="",INDEX([1]指数!$C$198:$AD$254,MATCH([1]設定!$D38,[1]指数!$B$198:$B$254,0),14),[1]設定!$I38))</f>
        <v>-7.8</v>
      </c>
      <c r="G47" s="30">
        <f>IF($C46="","",[2]第５表!I62)</f>
        <v>5850</v>
      </c>
      <c r="H47" s="31">
        <f>IF($B47="","",IF([1]設定!$I38="",INDEX([1]指数!$C$262:$AD$318,MATCH([1]設定!$D38,[1]指数!$B$262:$B$318,0),14),[1]設定!$I38))</f>
        <v>9.1999999999999993</v>
      </c>
      <c r="I47" s="33">
        <f>IF($C46="","",+[2]第５表!J62)</f>
        <v>33.299999999999997</v>
      </c>
      <c r="J47" s="31">
        <f>IF($C46="","",IF([1]設定!$I38="",INDEX([1]指数!$C$6:$AD$62,MATCH([1]設定!$D38,[1]指数!$B$6:$B$62,0),16),[1]設定!$I38))</f>
        <v>3.7</v>
      </c>
      <c r="K47" s="34">
        <f>IF($C46="","",IF([1]設定!$I38="",INDEX([1]指数!$C$6:$AD$62,MATCH([1]設定!$D38,[1]指数!$B$6:$B$62,0),17),[1]設定!$I38))</f>
        <v>3.42</v>
      </c>
      <c r="L47" s="34">
        <f>IF($C46="","",IF([1]設定!$I38="",INDEX([1]指数!$C$6:$AD$62,MATCH([1]設定!$D38,[1]指数!$B$6:$B$62,0),19),[1]設定!$I38))</f>
        <v>3.44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 scaleWithDoc="0" alignWithMargins="0">
    <oddFooter>&amp;C- 8 -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CB6E-57F3-453A-9772-0A0CB514EF64}">
  <sheetPr codeName="Sheet2"/>
  <dimension ref="B1:L51"/>
  <sheetViews>
    <sheetView showGridLines="0" view="pageBreakPreview" topLeftCell="A35" zoomScale="70" zoomScaleNormal="70" zoomScaleSheetLayoutView="70" workbookViewId="0">
      <selection activeCell="R37" sqref="R37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産業別にみた常用雇用の動き（"&amp;[3]設定!D8&amp;DBCS([3]設定!E8)&amp;"年"&amp;DBCS([3]設定!F8)&amp;"月）"</f>
        <v>表５　産業別にみた常用雇用の動き（令和５年２月）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1</v>
      </c>
      <c r="D4" s="7"/>
      <c r="E4" s="8"/>
      <c r="F4" s="8"/>
      <c r="G4" s="8"/>
      <c r="H4" s="8"/>
      <c r="I4" s="8"/>
      <c r="J4" s="8"/>
      <c r="K4" s="6" t="s">
        <v>2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4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8</v>
      </c>
      <c r="L6" s="50" t="s">
        <v>9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IF($C8="","",[4]第５表!H9)</f>
        <v>353122</v>
      </c>
      <c r="D9" s="25">
        <f>IF($C8="","",IF([3]設定!$H23="",INDEX([3]指数!$C$326:$AD$382,MATCH([3]設定!$D23,[3]指数!$B$326:$B$382,0),14),[3]設定!$H23))</f>
        <v>1.9</v>
      </c>
      <c r="E9" s="26">
        <f>IF(C9="x","x",C9-G9)</f>
        <v>248445</v>
      </c>
      <c r="F9" s="25">
        <f>IF($B9="","",IF([3]設定!$H23="",INDEX([3]指数!$C$518:$AD$574,MATCH([3]設定!$D23,[3]指数!$B$518:$B$574,0),14),[3]設定!$H23))</f>
        <v>-3.4</v>
      </c>
      <c r="G9" s="24">
        <f>IF($C8="","",[4]第５表!I9)</f>
        <v>104677</v>
      </c>
      <c r="H9" s="25">
        <f>IF($B9="","",IF([3]設定!$H23="",INDEX([3]指数!$C$582:$AD$638,MATCH([3]設定!$D23,[3]指数!$B$582:$B$638,0),14),[3]設定!$H23))</f>
        <v>17.399999999999999</v>
      </c>
      <c r="I9" s="27">
        <f>IF($C8="","",[4]第５表!J9)</f>
        <v>29.6</v>
      </c>
      <c r="J9" s="25">
        <f>IF($C8="","",IF([3]設定!$H23="",INDEX([3]指数!$C$326:$AD$382,MATCH([3]設定!$D23,[3]指数!$B$326:$B$382,0),16),[3]設定!$H23))</f>
        <v>3.9</v>
      </c>
      <c r="K9" s="28">
        <f>IF($C8="","",IF([3]設定!$H23="",INDEX([3]指数!$C$326:$AD$382,MATCH([3]設定!$D23,[3]指数!$B$326:$B$382,0),17),[3]設定!$H23))</f>
        <v>1.56</v>
      </c>
      <c r="L9" s="28">
        <f>IF($C8="","",IF([3]設定!$H23="",INDEX([3]指数!$C$326:$AD$382,MATCH([3]設定!$D23,[3]指数!$B$326:$B$382,0),19),[3]設定!$H23))</f>
        <v>1.48</v>
      </c>
    </row>
    <row r="10" spans="2:12" ht="30" customHeight="1" x14ac:dyDescent="0.45">
      <c r="B10" s="23" t="s">
        <v>15</v>
      </c>
      <c r="C10" s="24">
        <f>IF($C9="","",[4]第５表!H10)</f>
        <v>20758</v>
      </c>
      <c r="D10" s="25">
        <f>IF($C9="","",IF([3]設定!$H24="",INDEX([3]指数!$C$326:$AD$382,MATCH([3]設定!$D24,[3]指数!$B$326:$B$382,0),14),[3]設定!$H24))</f>
        <v>3.2</v>
      </c>
      <c r="E10" s="26">
        <f>IF(C10="x","x",C10-G10)</f>
        <v>19835</v>
      </c>
      <c r="F10" s="25">
        <f>IF($B10="","",IF([3]設定!$H24="",INDEX([3]指数!$C$518:$AD$574,MATCH([3]設定!$D24,[3]指数!$B$518:$B$574,0),14),[3]設定!$H24))</f>
        <v>1.6</v>
      </c>
      <c r="G10" s="24">
        <f>IF($C9="","",[4]第５表!I10)</f>
        <v>923</v>
      </c>
      <c r="H10" s="25">
        <f>IF($B10="","",IF([3]設定!$H24="",INDEX([3]指数!$C$582:$AD$638,MATCH([3]設定!$D24,[3]指数!$B$582:$B$638,0),14),[3]設定!$H24))</f>
        <v>54.5</v>
      </c>
      <c r="I10" s="27">
        <f>IF($C9="","",[4]第５表!J10)</f>
        <v>4.4000000000000004</v>
      </c>
      <c r="J10" s="25">
        <f>IF($C9="","",IF([3]設定!$H24="",INDEX([3]指数!$C$326:$AD$382,MATCH([3]設定!$D24,[3]指数!$B$326:$B$382,0),16),[3]設定!$H24))</f>
        <v>1.4</v>
      </c>
      <c r="K10" s="28">
        <f>IF($C9="","",IF([3]設定!$H24="",INDEX([3]指数!$C$326:$AD$382,MATCH([3]設定!$D24,[3]指数!$B$326:$B$382,0),17),[3]設定!$H24))</f>
        <v>1.0900000000000001</v>
      </c>
      <c r="L10" s="28">
        <f>IF($C9="","",IF([3]設定!$H24="",INDEX([3]指数!$C$326:$AD$382,MATCH([3]設定!$D24,[3]指数!$B$326:$B$382,0),19),[3]設定!$H24))</f>
        <v>0.02</v>
      </c>
    </row>
    <row r="11" spans="2:12" ht="30" customHeight="1" x14ac:dyDescent="0.45">
      <c r="B11" s="23" t="s">
        <v>16</v>
      </c>
      <c r="C11" s="24">
        <f>IF($C10="","",[4]第５表!H11)</f>
        <v>48189</v>
      </c>
      <c r="D11" s="25">
        <f>IF($C10="","",IF([3]設定!$H25="",INDEX([3]指数!$C$326:$AD$382,MATCH([3]設定!$D25,[3]指数!$B$326:$B$382,0),14),[3]設定!$H25))</f>
        <v>-2.2999999999999998</v>
      </c>
      <c r="E11" s="26">
        <f t="shared" ref="E11:E24" si="0">IF(C11="x","x",C11-G11)</f>
        <v>40301</v>
      </c>
      <c r="F11" s="25">
        <f>IF($B11="","",IF([3]設定!$H25="",INDEX([3]指数!$C$518:$AD$574,MATCH([3]設定!$D25,[3]指数!$B$518:$B$574,0),14),[3]設定!$H25))</f>
        <v>-6.8</v>
      </c>
      <c r="G11" s="24">
        <f>IF($C10="","",[4]第５表!I11)</f>
        <v>7888</v>
      </c>
      <c r="H11" s="25">
        <f>IF($B11="","",IF([3]設定!$H25="",INDEX([3]指数!$C$582:$AD$638,MATCH([3]設定!$D25,[3]指数!$B$582:$B$638,0),14),[3]設定!$H25))</f>
        <v>27.9</v>
      </c>
      <c r="I11" s="27">
        <f>IF($C10="","",[4]第５表!J11)</f>
        <v>16.399999999999999</v>
      </c>
      <c r="J11" s="25">
        <f>IF($C10="","",IF([3]設定!$H25="",INDEX([3]指数!$C$326:$AD$382,MATCH([3]設定!$D25,[3]指数!$B$326:$B$382,0),16),[3]設定!$H25))</f>
        <v>3.9</v>
      </c>
      <c r="K11" s="28">
        <f>IF($C10="","",IF([3]設定!$H25="",INDEX([3]指数!$C$326:$AD$382,MATCH([3]設定!$D25,[3]指数!$B$326:$B$382,0),17),[3]設定!$H25))</f>
        <v>1.24</v>
      </c>
      <c r="L11" s="28">
        <f>IF($C10="","",IF([3]設定!$H25="",INDEX([3]指数!$C$326:$AD$382,MATCH([3]設定!$D25,[3]指数!$B$326:$B$382,0),19),[3]設定!$H25))</f>
        <v>0.89</v>
      </c>
    </row>
    <row r="12" spans="2:12" ht="30" customHeight="1" x14ac:dyDescent="0.45">
      <c r="B12" s="23" t="s">
        <v>17</v>
      </c>
      <c r="C12" s="24">
        <f>IF($C11="","",[4]第５表!H12)</f>
        <v>2897</v>
      </c>
      <c r="D12" s="25">
        <f>IF($C11="","",IF([3]設定!$H26="",INDEX([3]指数!$C$326:$AD$382,MATCH([3]設定!$D26,[3]指数!$B$326:$B$382,0),14),[3]設定!$H26))</f>
        <v>-2.2999999999999998</v>
      </c>
      <c r="E12" s="26">
        <f t="shared" si="0"/>
        <v>2771</v>
      </c>
      <c r="F12" s="25">
        <f>IF($B12="","",IF([3]設定!$H26="",INDEX([3]指数!$C$518:$AD$574,MATCH([3]設定!$D26,[3]指数!$B$518:$B$574,0),14),[3]設定!$H26))</f>
        <v>1.4</v>
      </c>
      <c r="G12" s="24">
        <f>IF($C11="","",[4]第５表!I12)</f>
        <v>126</v>
      </c>
      <c r="H12" s="25">
        <f>IF($B12="","",IF([3]設定!$H26="",INDEX([3]指数!$C$582:$AD$638,MATCH([3]設定!$D26,[3]指数!$B$582:$B$638,0),14),[3]設定!$H26))</f>
        <v>-45.7</v>
      </c>
      <c r="I12" s="27">
        <f>IF($C11="","",[4]第５表!J12)</f>
        <v>4.3</v>
      </c>
      <c r="J12" s="25">
        <f>IF($C11="","",IF([3]設定!$H26="",INDEX([3]指数!$C$326:$AD$382,MATCH([3]設定!$D26,[3]指数!$B$326:$B$382,0),16),[3]設定!$H26))</f>
        <v>-3.5</v>
      </c>
      <c r="K12" s="28">
        <f>IF($C11="","",IF([3]設定!$H26="",INDEX([3]指数!$C$326:$AD$382,MATCH([3]設定!$D26,[3]指数!$B$326:$B$382,0),17),[3]設定!$H26))</f>
        <v>0</v>
      </c>
      <c r="L12" s="28">
        <f>IF($C11="","",IF([3]設定!$H26="",INDEX([3]指数!$C$326:$AD$382,MATCH([3]設定!$D26,[3]指数!$B$326:$B$382,0),19),[3]設定!$H26))</f>
        <v>0.48</v>
      </c>
    </row>
    <row r="13" spans="2:12" ht="30" customHeight="1" x14ac:dyDescent="0.45">
      <c r="B13" s="23" t="s">
        <v>18</v>
      </c>
      <c r="C13" s="24">
        <f>IF($C12="","",[4]第５表!H13)</f>
        <v>4940</v>
      </c>
      <c r="D13" s="25">
        <f>IF($C12="","",IF([3]設定!$H27="",INDEX([3]指数!$C$326:$AD$382,MATCH([3]設定!$D27,[3]指数!$B$326:$B$382,0),14),[3]設定!$H27))</f>
        <v>-4.9000000000000004</v>
      </c>
      <c r="E13" s="26">
        <f t="shared" si="0"/>
        <v>4755</v>
      </c>
      <c r="F13" s="25">
        <f>IF($B13="","",IF([3]設定!$H27="",INDEX([3]指数!$C$518:$AD$574,MATCH([3]設定!$D27,[3]指数!$B$518:$B$574,0),14),[3]設定!$H27))</f>
        <v>-5.4</v>
      </c>
      <c r="G13" s="24">
        <f>IF($C12="","",[4]第５表!I13)</f>
        <v>185</v>
      </c>
      <c r="H13" s="25">
        <f>IF($B13="","",IF([3]設定!$H27="",INDEX([3]指数!$C$582:$AD$638,MATCH([3]設定!$D27,[3]指数!$B$582:$B$638,0),14),[3]設定!$H27))</f>
        <v>13.4</v>
      </c>
      <c r="I13" s="27">
        <f>IF($C12="","",[4]第５表!J13)</f>
        <v>3.7</v>
      </c>
      <c r="J13" s="25">
        <f>IF($C12="","",IF([3]設定!$H27="",INDEX([3]指数!$C$326:$AD$382,MATCH([3]設定!$D27,[3]指数!$B$326:$B$382,0),16),[3]設定!$H27))</f>
        <v>0.6</v>
      </c>
      <c r="K13" s="28">
        <f>IF($C12="","",IF([3]設定!$H27="",INDEX([3]指数!$C$326:$AD$382,MATCH([3]設定!$D27,[3]指数!$B$326:$B$382,0),17),[3]設定!$H27))</f>
        <v>0.12</v>
      </c>
      <c r="L13" s="28">
        <f>IF($C12="","",IF([3]設定!$H27="",INDEX([3]指数!$C$326:$AD$382,MATCH([3]設定!$D27,[3]指数!$B$326:$B$382,0),19),[3]設定!$H27))</f>
        <v>1.4</v>
      </c>
    </row>
    <row r="14" spans="2:12" ht="30" customHeight="1" x14ac:dyDescent="0.45">
      <c r="B14" s="23" t="s">
        <v>19</v>
      </c>
      <c r="C14" s="24">
        <f>IF($C13="","",[4]第５表!H14)</f>
        <v>17193</v>
      </c>
      <c r="D14" s="25">
        <f>IF($C13="","",IF([3]設定!$H28="",INDEX([3]指数!$C$326:$AD$382,MATCH([3]設定!$D28,[3]指数!$B$326:$B$382,0),14),[3]設定!$H28))</f>
        <v>-2.2999999999999998</v>
      </c>
      <c r="E14" s="26">
        <f t="shared" si="0"/>
        <v>15933</v>
      </c>
      <c r="F14" s="25">
        <f>IF($B14="","",IF([3]設定!$H28="",INDEX([3]指数!$C$518:$AD$574,MATCH([3]設定!$D28,[3]指数!$B$518:$B$574,0),14),[3]設定!$H28))</f>
        <v>0.9</v>
      </c>
      <c r="G14" s="24">
        <f>IF($C13="","",[4]第５表!I14)</f>
        <v>1260</v>
      </c>
      <c r="H14" s="25">
        <f>IF($B14="","",IF([3]設定!$H28="",INDEX([3]指数!$C$582:$AD$638,MATCH([3]設定!$D28,[3]指数!$B$582:$B$638,0),14),[3]設定!$H28))</f>
        <v>-29.9</v>
      </c>
      <c r="I14" s="27">
        <f>IF($C13="","",[4]第５表!J14)</f>
        <v>7.3</v>
      </c>
      <c r="J14" s="25">
        <f>IF($C13="","",IF([3]設定!$H28="",INDEX([3]指数!$C$326:$AD$382,MATCH([3]設定!$D28,[3]指数!$B$326:$B$382,0),16),[3]設定!$H28))</f>
        <v>-2.9</v>
      </c>
      <c r="K14" s="28">
        <f>IF($C13="","",IF([3]設定!$H28="",INDEX([3]指数!$C$326:$AD$382,MATCH([3]設定!$D28,[3]指数!$B$326:$B$382,0),17),[3]設定!$H28))</f>
        <v>0.93</v>
      </c>
      <c r="L14" s="28">
        <f>IF($C13="","",IF([3]設定!$H28="",INDEX([3]指数!$C$326:$AD$382,MATCH([3]設定!$D28,[3]指数!$B$326:$B$382,0),19),[3]設定!$H28))</f>
        <v>0.5</v>
      </c>
    </row>
    <row r="15" spans="2:12" ht="30" customHeight="1" x14ac:dyDescent="0.45">
      <c r="B15" s="23" t="s">
        <v>20</v>
      </c>
      <c r="C15" s="24">
        <f>IF($C14="","",[4]第５表!H15)</f>
        <v>66476</v>
      </c>
      <c r="D15" s="25">
        <f>IF($C14="","",IF([3]設定!$H29="",INDEX([3]指数!$C$326:$AD$382,MATCH([3]設定!$D29,[3]指数!$B$326:$B$382,0),14),[3]設定!$H29))</f>
        <v>3</v>
      </c>
      <c r="E15" s="26">
        <f t="shared" si="0"/>
        <v>36021</v>
      </c>
      <c r="F15" s="25">
        <f>IF($B15="","",IF([3]設定!$H29="",INDEX([3]指数!$C$518:$AD$574,MATCH([3]設定!$D29,[3]指数!$B$518:$B$574,0),14),[3]設定!$H29))</f>
        <v>-5.7</v>
      </c>
      <c r="G15" s="24">
        <f>IF($C14="","",[4]第５表!I15)</f>
        <v>30455</v>
      </c>
      <c r="H15" s="25">
        <f>IF($B15="","",IF([3]設定!$H29="",INDEX([3]指数!$C$582:$AD$638,MATCH([3]設定!$D29,[3]指数!$B$582:$B$638,0),14),[3]設定!$H29))</f>
        <v>15.5</v>
      </c>
      <c r="I15" s="27">
        <f>IF($C14="","",[4]第５表!J15)</f>
        <v>45.8</v>
      </c>
      <c r="J15" s="25">
        <f>IF($C14="","",IF([3]設定!$H29="",INDEX([3]指数!$C$326:$AD$382,MATCH([3]設定!$D29,[3]指数!$B$326:$B$382,0),16),[3]設定!$H29))</f>
        <v>5</v>
      </c>
      <c r="K15" s="28">
        <f>IF($C14="","",IF([3]設定!$H29="",INDEX([3]指数!$C$326:$AD$382,MATCH([3]設定!$D29,[3]指数!$B$326:$B$382,0),17),[3]設定!$H29))</f>
        <v>1.43</v>
      </c>
      <c r="L15" s="28">
        <f>IF($C14="","",IF([3]設定!$H29="",INDEX([3]指数!$C$326:$AD$382,MATCH([3]設定!$D29,[3]指数!$B$326:$B$382,0),19),[3]設定!$H29))</f>
        <v>1.9</v>
      </c>
    </row>
    <row r="16" spans="2:12" ht="30" customHeight="1" x14ac:dyDescent="0.45">
      <c r="B16" s="23" t="s">
        <v>21</v>
      </c>
      <c r="C16" s="24">
        <f>IF($C15="","",[4]第５表!H16)</f>
        <v>7955</v>
      </c>
      <c r="D16" s="25">
        <f>IF($C15="","",IF([3]設定!$H30="",INDEX([3]指数!$C$326:$AD$382,MATCH([3]設定!$D30,[3]指数!$B$326:$B$382,0),14),[3]設定!$H30))</f>
        <v>-6.4</v>
      </c>
      <c r="E16" s="26">
        <f t="shared" si="0"/>
        <v>7193</v>
      </c>
      <c r="F16" s="25">
        <f>IF($B16="","",IF([3]設定!$H30="",INDEX([3]指数!$C$518:$AD$574,MATCH([3]設定!$D30,[3]指数!$B$518:$B$574,0),14),[3]設定!$H30))</f>
        <v>-7.8</v>
      </c>
      <c r="G16" s="24">
        <f>IF($C15="","",[4]第５表!I16)</f>
        <v>762</v>
      </c>
      <c r="H16" s="25">
        <f>IF($B16="","",IF([3]設定!$H30="",INDEX([3]指数!$C$582:$AD$638,MATCH([3]設定!$D30,[3]指数!$B$582:$B$638,0),14),[3]設定!$H30))</f>
        <v>7.5</v>
      </c>
      <c r="I16" s="27">
        <f>IF($C15="","",[4]第５表!J16)</f>
        <v>9.6</v>
      </c>
      <c r="J16" s="25">
        <f>IF($C15="","",IF([3]設定!$H30="",INDEX([3]指数!$C$326:$AD$382,MATCH([3]設定!$D30,[3]指数!$B$326:$B$382,0),16),[3]設定!$H30))</f>
        <v>1.3</v>
      </c>
      <c r="K16" s="28">
        <f>IF($C15="","",IF([3]設定!$H30="",INDEX([3]指数!$C$326:$AD$382,MATCH([3]設定!$D30,[3]指数!$B$326:$B$382,0),17),[3]設定!$H30))</f>
        <v>0.42</v>
      </c>
      <c r="L16" s="28">
        <f>IF($C15="","",IF([3]設定!$H30="",INDEX([3]指数!$C$326:$AD$382,MATCH([3]設定!$D30,[3]指数!$B$326:$B$382,0),19),[3]設定!$H30))</f>
        <v>1.27</v>
      </c>
    </row>
    <row r="17" spans="2:12" ht="30" customHeight="1" x14ac:dyDescent="0.45">
      <c r="B17" s="23" t="s">
        <v>22</v>
      </c>
      <c r="C17" s="24">
        <f>IF($C16="","",[4]第５表!H17)</f>
        <v>3295</v>
      </c>
      <c r="D17" s="25">
        <f>IF($C16="","",IF([3]設定!$H31="",INDEX([3]指数!$C$326:$AD$382,MATCH([3]設定!$D31,[3]指数!$B$326:$B$382,0),14),[3]設定!$H31))</f>
        <v>-0.8</v>
      </c>
      <c r="E17" s="26">
        <f t="shared" si="0"/>
        <v>1314</v>
      </c>
      <c r="F17" s="25">
        <f>IF($B17="","",IF([3]設定!$H31="",INDEX([3]指数!$C$518:$AD$574,MATCH([3]設定!$D31,[3]指数!$B$518:$B$574,0),14),[3]設定!$H31))</f>
        <v>-45.8</v>
      </c>
      <c r="G17" s="24">
        <f>IF($C16="","",[4]第５表!I17)</f>
        <v>1981</v>
      </c>
      <c r="H17" s="25">
        <f>IF($B17="","",IF([3]設定!$H31="",INDEX([3]指数!$C$582:$AD$638,MATCH([3]設定!$D31,[3]指数!$B$582:$B$638,0),14),[3]設定!$H31))</f>
        <v>121</v>
      </c>
      <c r="I17" s="27">
        <f>IF($C16="","",[4]第５表!J17)</f>
        <v>60.1</v>
      </c>
      <c r="J17" s="25">
        <f>IF($C16="","",IF([3]設定!$H31="",INDEX([3]指数!$C$326:$AD$382,MATCH([3]設定!$D31,[3]指数!$B$326:$B$382,0),16),[3]設定!$H31))</f>
        <v>33.1</v>
      </c>
      <c r="K17" s="28">
        <f>IF($C16="","",IF([3]設定!$H31="",INDEX([3]指数!$C$326:$AD$382,MATCH([3]設定!$D31,[3]指数!$B$326:$B$382,0),17),[3]設定!$H31))</f>
        <v>9.15</v>
      </c>
      <c r="L17" s="28">
        <f>IF($C16="","",IF([3]設定!$H31="",INDEX([3]指数!$C$326:$AD$382,MATCH([3]設定!$D31,[3]指数!$B$326:$B$382,0),19),[3]設定!$H31))</f>
        <v>0.26</v>
      </c>
    </row>
    <row r="18" spans="2:12" ht="30" customHeight="1" x14ac:dyDescent="0.45">
      <c r="B18" s="23" t="s">
        <v>23</v>
      </c>
      <c r="C18" s="24">
        <f>IF($C17="","",[4]第５表!H18)</f>
        <v>6122</v>
      </c>
      <c r="D18" s="25">
        <f>IF($C17="","",IF([3]設定!$H32="",INDEX([3]指数!$C$326:$AD$382,MATCH([3]設定!$D32,[3]指数!$B$326:$B$382,0),14),[3]設定!$H32))</f>
        <v>4.3</v>
      </c>
      <c r="E18" s="26">
        <f t="shared" si="0"/>
        <v>5386</v>
      </c>
      <c r="F18" s="25">
        <f>IF($B18="","",IF([3]設定!$H32="",INDEX([3]指数!$C$518:$AD$574,MATCH([3]設定!$D32,[3]指数!$B$518:$B$574,0),14),[3]設定!$H32))</f>
        <v>14.8</v>
      </c>
      <c r="G18" s="24">
        <f>IF($C17="","",[4]第５表!I18)</f>
        <v>736</v>
      </c>
      <c r="H18" s="25">
        <f>IF($B18="","",IF([3]設定!$H32="",INDEX([3]指数!$C$582:$AD$638,MATCH([3]設定!$D32,[3]指数!$B$582:$B$638,0),14),[3]設定!$H32))</f>
        <v>-37.6</v>
      </c>
      <c r="I18" s="27">
        <f>IF($C17="","",[4]第５表!J18)</f>
        <v>12</v>
      </c>
      <c r="J18" s="25">
        <f>IF($C17="","",IF([3]設定!$H32="",INDEX([3]指数!$C$326:$AD$382,MATCH([3]設定!$D32,[3]指数!$B$326:$B$382,0),16),[3]設定!$H32))</f>
        <v>-8.1</v>
      </c>
      <c r="K18" s="28">
        <f>IF($C17="","",IF([3]設定!$H32="",INDEX([3]指数!$C$326:$AD$382,MATCH([3]設定!$D32,[3]指数!$B$326:$B$382,0),17),[3]設定!$H32))</f>
        <v>0.02</v>
      </c>
      <c r="L18" s="28">
        <f>IF($C17="","",IF([3]設定!$H32="",INDEX([3]指数!$C$326:$AD$382,MATCH([3]設定!$D32,[3]指数!$B$326:$B$382,0),19),[3]設定!$H32))</f>
        <v>0.05</v>
      </c>
    </row>
    <row r="19" spans="2:12" ht="30" customHeight="1" x14ac:dyDescent="0.45">
      <c r="B19" s="23" t="s">
        <v>24</v>
      </c>
      <c r="C19" s="24">
        <f>IF($C18="","",[4]第５表!H19)</f>
        <v>24742</v>
      </c>
      <c r="D19" s="25">
        <f>IF($C18="","",IF([3]設定!$H33="",INDEX([3]指数!$C$326:$AD$382,MATCH([3]設定!$D33,[3]指数!$B$326:$B$382,0),14),[3]設定!$H33))</f>
        <v>20.2</v>
      </c>
      <c r="E19" s="26">
        <f t="shared" si="0"/>
        <v>3019</v>
      </c>
      <c r="F19" s="25">
        <f>IF($B19="","",IF([3]設定!$H33="",INDEX([3]指数!$C$518:$AD$574,MATCH([3]設定!$D33,[3]指数!$B$518:$B$574,0),14),[3]設定!$H33))</f>
        <v>-38.799999999999997</v>
      </c>
      <c r="G19" s="24">
        <f>IF($C18="","",[4]第５表!I19)</f>
        <v>21723</v>
      </c>
      <c r="H19" s="25">
        <f>IF($B19="","",IF([3]設定!$H33="",INDEX([3]指数!$C$582:$AD$638,MATCH([3]設定!$D33,[3]指数!$B$582:$B$638,0),14),[3]設定!$H33))</f>
        <v>38.799999999999997</v>
      </c>
      <c r="I19" s="27">
        <f>IF($C18="","",[4]第５表!J19)</f>
        <v>87.8</v>
      </c>
      <c r="J19" s="25">
        <f>IF($C18="","",IF([3]設定!$H33="",INDEX([3]指数!$C$326:$AD$382,MATCH([3]設定!$D33,[3]指数!$B$326:$B$382,0),16),[3]設定!$H33))</f>
        <v>11.8</v>
      </c>
      <c r="K19" s="28">
        <f>IF($C18="","",IF([3]設定!$H33="",INDEX([3]指数!$C$326:$AD$382,MATCH([3]設定!$D33,[3]指数!$B$326:$B$382,0),17),[3]設定!$H33))</f>
        <v>6.51</v>
      </c>
      <c r="L19" s="28">
        <f>IF($C18="","",IF([3]設定!$H33="",INDEX([3]指数!$C$326:$AD$382,MATCH([3]設定!$D33,[3]指数!$B$326:$B$382,0),19),[3]設定!$H33))</f>
        <v>2.81</v>
      </c>
    </row>
    <row r="20" spans="2:12" ht="30" customHeight="1" x14ac:dyDescent="0.45">
      <c r="B20" s="23" t="s">
        <v>25</v>
      </c>
      <c r="C20" s="24">
        <f>IF($C19="","",[4]第５表!H20)</f>
        <v>10417</v>
      </c>
      <c r="D20" s="25">
        <f>IF($C19="","",IF([3]設定!$H34="",INDEX([3]指数!$C$326:$AD$382,MATCH([3]設定!$D34,[3]指数!$B$326:$B$382,0),14),[3]設定!$H34))</f>
        <v>0.5</v>
      </c>
      <c r="E20" s="26">
        <f t="shared" si="0"/>
        <v>5670</v>
      </c>
      <c r="F20" s="25">
        <f>IF($B20="","",IF([3]設定!$H34="",INDEX([3]指数!$C$518:$AD$574,MATCH([3]設定!$D34,[3]指数!$B$518:$B$574,0),14),[3]設定!$H34))</f>
        <v>-10.7</v>
      </c>
      <c r="G20" s="24">
        <f>IF($C19="","",[4]第５表!I20)</f>
        <v>4747</v>
      </c>
      <c r="H20" s="25">
        <f>IF($B20="","",IF([3]設定!$H34="",INDEX([3]指数!$C$582:$AD$638,MATCH([3]設定!$D34,[3]指数!$B$582:$B$638,0),14),[3]設定!$H34))</f>
        <v>18.2</v>
      </c>
      <c r="I20" s="27">
        <f>IF($C19="","",[4]第５表!J20)</f>
        <v>45.6</v>
      </c>
      <c r="J20" s="25">
        <f>IF($C19="","",IF([3]設定!$H34="",INDEX([3]指数!$C$326:$AD$382,MATCH([3]設定!$D34,[3]指数!$B$326:$B$382,0),16),[3]設定!$H34))</f>
        <v>6.9</v>
      </c>
      <c r="K20" s="28">
        <f>IF($C19="","",IF([3]設定!$H34="",INDEX([3]指数!$C$326:$AD$382,MATCH([3]設定!$D34,[3]指数!$B$326:$B$382,0),17),[3]設定!$H34))</f>
        <v>0.33</v>
      </c>
      <c r="L20" s="28">
        <f>IF($C19="","",IF([3]設定!$H34="",INDEX([3]指数!$C$326:$AD$382,MATCH([3]設定!$D34,[3]指数!$B$326:$B$382,0),19),[3]設定!$H34))</f>
        <v>2.5099999999999998</v>
      </c>
    </row>
    <row r="21" spans="2:12" ht="30" customHeight="1" x14ac:dyDescent="0.45">
      <c r="B21" s="23" t="s">
        <v>26</v>
      </c>
      <c r="C21" s="24">
        <f>IF($C20="","",[4]第５表!H21)</f>
        <v>27496</v>
      </c>
      <c r="D21" s="25">
        <f>IF($C20="","",IF([3]設定!$H35="",INDEX([3]指数!$C$326:$AD$382,MATCH([3]設定!$D35,[3]指数!$B$326:$B$382,0),14),[3]設定!$H35))</f>
        <v>3.2</v>
      </c>
      <c r="E21" s="26">
        <f t="shared" si="0"/>
        <v>21563</v>
      </c>
      <c r="F21" s="25">
        <f>IF($B21="","",IF([3]設定!$H35="",INDEX([3]指数!$C$518:$AD$574,MATCH([3]設定!$D35,[3]指数!$B$518:$B$574,0),14),[3]設定!$H35))</f>
        <v>-3.7</v>
      </c>
      <c r="G21" s="24">
        <f>IF($C20="","",[4]第５表!I21)</f>
        <v>5933</v>
      </c>
      <c r="H21" s="25">
        <f>IF($B21="","",IF([3]設定!$H35="",INDEX([3]指数!$C$582:$AD$638,MATCH([3]設定!$D35,[3]指数!$B$582:$B$638,0),14),[3]設定!$H35))</f>
        <v>39</v>
      </c>
      <c r="I21" s="27">
        <f>IF($C20="","",[4]第５表!J21)</f>
        <v>21.6</v>
      </c>
      <c r="J21" s="25">
        <f>IF($C20="","",IF([3]設定!$H35="",INDEX([3]指数!$C$326:$AD$382,MATCH([3]設定!$D35,[3]指数!$B$326:$B$382,0),16),[3]設定!$H35))</f>
        <v>5.6</v>
      </c>
      <c r="K21" s="28">
        <f>IF($C20="","",IF([3]設定!$H35="",INDEX([3]指数!$C$326:$AD$382,MATCH([3]設定!$D35,[3]指数!$B$326:$B$382,0),17),[3]設定!$H35))</f>
        <v>0.83</v>
      </c>
      <c r="L21" s="28">
        <f>IF($C20="","",IF([3]設定!$H35="",INDEX([3]指数!$C$326:$AD$382,MATCH([3]設定!$D35,[3]指数!$B$326:$B$382,0),19),[3]設定!$H35))</f>
        <v>0.42</v>
      </c>
    </row>
    <row r="22" spans="2:12" ht="30" customHeight="1" x14ac:dyDescent="0.45">
      <c r="B22" s="23" t="s">
        <v>27</v>
      </c>
      <c r="C22" s="24">
        <f>IF($C21="","",[4]第５表!H22)</f>
        <v>82999</v>
      </c>
      <c r="D22" s="25">
        <f>IF($C21="","",IF([3]設定!$H36="",INDEX([3]指数!$C$326:$AD$382,MATCH([3]設定!$D36,[3]指数!$B$326:$B$382,0),14),[3]設定!$H36))</f>
        <v>3</v>
      </c>
      <c r="E22" s="26">
        <f t="shared" si="0"/>
        <v>62080</v>
      </c>
      <c r="F22" s="25">
        <f>IF($B22="","",IF([3]設定!$H36="",INDEX([3]指数!$C$518:$AD$574,MATCH([3]設定!$D36,[3]指数!$B$518:$B$574,0),14),[3]設定!$H36))</f>
        <v>3.4</v>
      </c>
      <c r="G22" s="24">
        <f>IF($C21="","",[4]第５表!I22)</f>
        <v>20919</v>
      </c>
      <c r="H22" s="25">
        <f>IF($B22="","",IF([3]設定!$H36="",INDEX([3]指数!$C$582:$AD$638,MATCH([3]設定!$D36,[3]指数!$B$582:$B$638,0),14),[3]設定!$H36))</f>
        <v>2</v>
      </c>
      <c r="I22" s="27">
        <f>IF($C21="","",[4]第５表!J22)</f>
        <v>25.2</v>
      </c>
      <c r="J22" s="25">
        <f>IF($C21="","",IF([3]設定!$H36="",INDEX([3]指数!$C$326:$AD$382,MATCH([3]設定!$D36,[3]指数!$B$326:$B$382,0),16),[3]設定!$H36))</f>
        <v>-0.2</v>
      </c>
      <c r="K22" s="28">
        <f>IF($C21="","",IF([3]設定!$H36="",INDEX([3]指数!$C$326:$AD$382,MATCH([3]設定!$D36,[3]指数!$B$326:$B$382,0),17),[3]設定!$H36))</f>
        <v>0.84</v>
      </c>
      <c r="L22" s="28">
        <f>IF($C21="","",IF([3]設定!$H36="",INDEX([3]指数!$C$326:$AD$382,MATCH([3]設定!$D36,[3]指数!$B$326:$B$382,0),19),[3]設定!$H36))</f>
        <v>1.1499999999999999</v>
      </c>
    </row>
    <row r="23" spans="2:12" ht="30" customHeight="1" x14ac:dyDescent="0.45">
      <c r="B23" s="23" t="s">
        <v>28</v>
      </c>
      <c r="C23" s="24">
        <f>IF($C22="","",[4]第５表!H23)</f>
        <v>4373</v>
      </c>
      <c r="D23" s="25">
        <f>IF($C22="","",IF([3]設定!$H37="",INDEX([3]指数!$C$326:$AD$382,MATCH([3]設定!$D37,[3]指数!$B$326:$B$382,0),14),[3]設定!$H37))</f>
        <v>-4.4000000000000004</v>
      </c>
      <c r="E23" s="26">
        <f t="shared" si="0"/>
        <v>3832</v>
      </c>
      <c r="F23" s="25">
        <f>IF($B23="","",IF([3]設定!$H37="",INDEX([3]指数!$C$518:$AD$574,MATCH([3]設定!$D37,[3]指数!$B$518:$B$574,0),14),[3]設定!$H37))</f>
        <v>-7.1</v>
      </c>
      <c r="G23" s="24">
        <f>IF($C22="","",[4]第５表!I23)</f>
        <v>541</v>
      </c>
      <c r="H23" s="25">
        <f>IF($B23="","",IF([3]設定!$H37="",INDEX([3]指数!$C$582:$AD$638,MATCH([3]設定!$D37,[3]指数!$B$582:$B$638,0),14),[3]設定!$H37))</f>
        <v>20.3</v>
      </c>
      <c r="I23" s="27">
        <f>IF($C22="","",[4]第５表!J23)</f>
        <v>12.4</v>
      </c>
      <c r="J23" s="25">
        <f>IF($C22="","",IF([3]設定!$H37="",INDEX([3]指数!$C$326:$AD$382,MATCH([3]設定!$D37,[3]指数!$B$326:$B$382,0),16),[3]設定!$H37))</f>
        <v>2.6</v>
      </c>
      <c r="K23" s="28">
        <f>IF($C22="","",IF([3]設定!$H37="",INDEX([3]指数!$C$326:$AD$382,MATCH([3]設定!$D37,[3]指数!$B$326:$B$382,0),17),[3]設定!$H37))</f>
        <v>1.83</v>
      </c>
      <c r="L23" s="28">
        <f>IF($C22="","",IF([3]設定!$H37="",INDEX([3]指数!$C$326:$AD$382,MATCH([3]設定!$D37,[3]指数!$B$326:$B$382,0),19),[3]設定!$H37))</f>
        <v>4.03</v>
      </c>
    </row>
    <row r="24" spans="2:12" ht="30" customHeight="1" x14ac:dyDescent="0.45">
      <c r="B24" s="29" t="s">
        <v>29</v>
      </c>
      <c r="C24" s="30">
        <f>IF($C23="","",[4]第５表!H24)</f>
        <v>25270</v>
      </c>
      <c r="D24" s="31">
        <f>IF($C23="","",IF([3]設定!$H38="",INDEX([3]指数!$C$326:$AD$382,MATCH([3]設定!$D38,[3]指数!$B$326:$B$382,0),14),[3]設定!$H38))</f>
        <v>-3.9</v>
      </c>
      <c r="E24" s="32">
        <f t="shared" si="0"/>
        <v>18772</v>
      </c>
      <c r="F24" s="31">
        <f>IF($B24="","",IF([3]設定!$H38="",INDEX([3]指数!$C$518:$AD$574,MATCH([3]設定!$D38,[3]指数!$B$518:$B$574,0),14),[3]設定!$H38))</f>
        <v>-6.5</v>
      </c>
      <c r="G24" s="30">
        <f>IF($C23="","",[4]第５表!I24)</f>
        <v>6498</v>
      </c>
      <c r="H24" s="31">
        <f>IF($B24="","",IF([3]設定!$H38="",INDEX([3]指数!$C$582:$AD$638,MATCH([3]設定!$D38,[3]指数!$B$582:$B$638,0),14),[3]設定!$H38))</f>
        <v>4.9000000000000004</v>
      </c>
      <c r="I24" s="33">
        <f>IF($C23="","",[4]第５表!J24)</f>
        <v>25.7</v>
      </c>
      <c r="J24" s="31">
        <f>IF($C23="","",IF([3]設定!$H38="",INDEX([3]指数!$C$326:$AD$382,MATCH([3]設定!$D38,[3]指数!$B$326:$B$382,0),16),[3]設定!$H38))</f>
        <v>2.1</v>
      </c>
      <c r="K24" s="34">
        <f>IF($C23="","",IF([3]設定!$H38="",INDEX([3]指数!$C$326:$AD$382,MATCH([3]設定!$D38,[3]指数!$B$326:$B$382,0),17),[3]設定!$H38))</f>
        <v>2.5299999999999998</v>
      </c>
      <c r="L24" s="34">
        <f>IF($C23="","",IF([3]設定!$H38="",INDEX([3]指数!$C$326:$AD$382,MATCH([3]設定!$D38,[3]指数!$B$326:$B$382,0),19),[3]設定!$H38))</f>
        <v>4.04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IF($C31="","",[4]第５表!H47)</f>
        <v>184251</v>
      </c>
      <c r="D32" s="25">
        <f>IF($C31="","",IF([3]設定!$I23="",INDEX([3]指数!$C$6:$AD$62,MATCH([3]設定!$D23,[3]指数!$B$6:$B$62,0),14),[3]設定!$I23))</f>
        <v>-0.5</v>
      </c>
      <c r="E32" s="26">
        <f>IF(C32="x","x",C32-G32)</f>
        <v>138408</v>
      </c>
      <c r="F32" s="25">
        <f>IF($B32="","",IF([3]設定!$I23="",INDEX([3]指数!$C$198:$AD$254,MATCH([3]設定!$D23,[3]指数!$B$198:$B$254,0),14),[3]設定!$I23))</f>
        <v>-1.5</v>
      </c>
      <c r="G32" s="24">
        <f>IF($C31="","",[4]第５表!I47)</f>
        <v>45843</v>
      </c>
      <c r="H32" s="25">
        <f>IF($B32="","",IF([3]設定!$I23="",INDEX([3]指数!$C$262:$AD$318,MATCH([3]設定!$D23,[3]指数!$B$262:$B$318,0),14),[3]設定!$I23))</f>
        <v>2.2999999999999998</v>
      </c>
      <c r="I32" s="27">
        <f>IF($C31="","",+[4]第５表!J47)</f>
        <v>24.9</v>
      </c>
      <c r="J32" s="25">
        <f>IF($C31="","",IF([3]設定!$I23="",INDEX([3]指数!$C$6:$AD$62,MATCH([3]設定!$D23,[3]指数!$B$6:$B$62,0),16),[3]設定!$I23))</f>
        <v>0.7</v>
      </c>
      <c r="K32" s="28">
        <f>IF($C31="","",IF([3]設定!$I23="",INDEX([3]指数!$C$6:$AD$62,MATCH([3]設定!$D23,[3]指数!$B$6:$B$62,0),17),[3]設定!$I23))</f>
        <v>1.33</v>
      </c>
      <c r="L32" s="28">
        <f>IF($C31="","",IF([3]設定!$I23="",INDEX([3]指数!$C$6:$AD$62,MATCH([3]設定!$D23,[3]指数!$B$6:$B$62,0),19),[3]設定!$I23))</f>
        <v>1.45</v>
      </c>
    </row>
    <row r="33" spans="2:12" ht="30" customHeight="1" x14ac:dyDescent="0.45">
      <c r="B33" s="23" t="s">
        <v>15</v>
      </c>
      <c r="C33" s="24">
        <f>IF($C32="","",[4]第５表!H48)</f>
        <v>6046</v>
      </c>
      <c r="D33" s="25">
        <f>IF($C32="","",IF([3]設定!$I24="",INDEX([3]指数!$C$6:$AD$62,MATCH([3]設定!$D24,[3]指数!$B$6:$B$62,0),14),[3]設定!$I24))</f>
        <v>4.8</v>
      </c>
      <c r="E33" s="26">
        <f>IF(C33="x","x",C33-G33)</f>
        <v>5901</v>
      </c>
      <c r="F33" s="25">
        <f>IF($B33="","",IF([3]設定!$I24="",INDEX([3]指数!$C$198:$AD$254,MATCH([3]設定!$D24,[3]指数!$B$198:$B$254,0),14),[3]設定!$I24))</f>
        <v>4.2</v>
      </c>
      <c r="G33" s="24">
        <f>IF($C32="","",[4]第５表!I48)</f>
        <v>145</v>
      </c>
      <c r="H33" s="25">
        <f>IF($B33="","",IF([3]設定!$I24="",INDEX([3]指数!$C$262:$AD$318,MATCH([3]設定!$D24,[3]指数!$B$262:$B$318,0),14),[3]設定!$I24))</f>
        <v>36.9</v>
      </c>
      <c r="I33" s="27">
        <f>IF($C32="","",+[4]第５表!J48)</f>
        <v>2.4</v>
      </c>
      <c r="J33" s="25">
        <f>IF($C32="","",IF([3]設定!$I24="",INDEX([3]指数!$C$6:$AD$62,MATCH([3]設定!$D24,[3]指数!$B$6:$B$62,0),16),[3]設定!$I24))</f>
        <v>0.6</v>
      </c>
      <c r="K33" s="28">
        <f>IF($C32="","",IF([3]設定!$I24="",INDEX([3]指数!$C$6:$AD$62,MATCH([3]設定!$D24,[3]指数!$B$6:$B$62,0),17),[3]設定!$I24))</f>
        <v>0.83</v>
      </c>
      <c r="L33" s="28">
        <f>IF($C32="","",IF([3]設定!$I24="",INDEX([3]指数!$C$6:$AD$62,MATCH([3]設定!$D24,[3]指数!$B$6:$B$62,0),19),[3]設定!$I24))</f>
        <v>0.08</v>
      </c>
    </row>
    <row r="34" spans="2:12" ht="30" customHeight="1" x14ac:dyDescent="0.45">
      <c r="B34" s="23" t="s">
        <v>16</v>
      </c>
      <c r="C34" s="24">
        <f>IF($C33="","",[4]第５表!H49)</f>
        <v>36793</v>
      </c>
      <c r="D34" s="25">
        <f>IF($C33="","",IF([3]設定!$I25="",INDEX([3]指数!$C$6:$AD$62,MATCH([3]設定!$D25,[3]指数!$B$6:$B$62,0),14),[3]設定!$I25))</f>
        <v>-3.5</v>
      </c>
      <c r="E34" s="26">
        <f t="shared" ref="E34:E47" si="1">IF(C34="x","x",C34-G34)</f>
        <v>33184</v>
      </c>
      <c r="F34" s="25">
        <f>IF($B34="","",IF([3]設定!$I25="",INDEX([3]指数!$C$198:$AD$254,MATCH([3]設定!$D25,[3]指数!$B$198:$B$254,0),14),[3]設定!$I25))</f>
        <v>-4.3</v>
      </c>
      <c r="G34" s="24">
        <f>IF($C33="","",[4]第５表!I49)</f>
        <v>3609</v>
      </c>
      <c r="H34" s="25">
        <f>IF($B34="","",IF([3]設定!$I25="",INDEX([3]指数!$C$262:$AD$318,MATCH([3]設定!$D25,[3]指数!$B$262:$B$318,0),14),[3]設定!$I25))</f>
        <v>3.9</v>
      </c>
      <c r="I34" s="27">
        <f>IF($C33="","",+[4]第５表!J49)</f>
        <v>9.8000000000000007</v>
      </c>
      <c r="J34" s="25">
        <f>IF($C33="","",IF([3]設定!$I25="",INDEX([3]指数!$C$6:$AD$62,MATCH([3]設定!$D25,[3]指数!$B$6:$B$62,0),16),[3]設定!$I25))</f>
        <v>0.7</v>
      </c>
      <c r="K34" s="28">
        <f>IF($C33="","",IF([3]設定!$I25="",INDEX([3]指数!$C$6:$AD$62,MATCH([3]設定!$D25,[3]指数!$B$6:$B$62,0),17),[3]設定!$I25))</f>
        <v>0.69</v>
      </c>
      <c r="L34" s="28">
        <f>IF($C33="","",IF([3]設定!$I25="",INDEX([3]指数!$C$6:$AD$62,MATCH([3]設定!$D25,[3]指数!$B$6:$B$62,0),19),[3]設定!$I25))</f>
        <v>1.1399999999999999</v>
      </c>
    </row>
    <row r="35" spans="2:12" ht="30" customHeight="1" x14ac:dyDescent="0.45">
      <c r="B35" s="23" t="s">
        <v>17</v>
      </c>
      <c r="C35" s="24">
        <f>IF($C34="","",[4]第５表!H50)</f>
        <v>2101</v>
      </c>
      <c r="D35" s="25">
        <f>IF($C34="","",IF([3]設定!$I26="",INDEX([3]指数!$C$6:$AD$62,MATCH([3]設定!$D26,[3]指数!$B$6:$B$62,0),14),[3]設定!$I26))</f>
        <v>-3.1</v>
      </c>
      <c r="E35" s="26">
        <f t="shared" si="1"/>
        <v>1975</v>
      </c>
      <c r="F35" s="25">
        <f>IF($B35="","",IF([3]設定!$I26="",INDEX([3]指数!$C$198:$AD$254,MATCH([3]設定!$D26,[3]指数!$B$198:$B$254,0),14),[3]設定!$I26))</f>
        <v>1.6</v>
      </c>
      <c r="G35" s="24">
        <f>IF($C34="","",[4]第５表!I50)</f>
        <v>126</v>
      </c>
      <c r="H35" s="25">
        <f>IF($B35="","",IF([3]設定!$I26="",INDEX([3]指数!$C$262:$AD$318,MATCH([3]設定!$D26,[3]指数!$B$262:$B$318,0),14),[3]設定!$I26))</f>
        <v>-43.9</v>
      </c>
      <c r="I35" s="27">
        <f>IF($C34="","",+[4]第５表!J50)</f>
        <v>6</v>
      </c>
      <c r="J35" s="25">
        <f>IF($C34="","",IF([3]設定!$I26="",INDEX([3]指数!$C$6:$AD$62,MATCH([3]設定!$D26,[3]指数!$B$6:$B$62,0),16),[3]設定!$I26))</f>
        <v>-4.4000000000000004</v>
      </c>
      <c r="K35" s="28">
        <f>IF($C34="","",IF([3]設定!$I26="",INDEX([3]指数!$C$6:$AD$62,MATCH([3]設定!$D26,[3]指数!$B$6:$B$62,0),17),[3]設定!$I26))</f>
        <v>0</v>
      </c>
      <c r="L35" s="28">
        <f>IF($C34="","",IF([3]設定!$I26="",INDEX([3]指数!$C$6:$AD$62,MATCH([3]設定!$D26,[3]指数!$B$6:$B$62,0),19),[3]設定!$I26))</f>
        <v>0.66</v>
      </c>
    </row>
    <row r="36" spans="2:12" ht="30" customHeight="1" x14ac:dyDescent="0.45">
      <c r="B36" s="23" t="s">
        <v>18</v>
      </c>
      <c r="C36" s="24">
        <f>IF($C35="","",[4]第５表!H51)</f>
        <v>3781</v>
      </c>
      <c r="D36" s="25">
        <f>IF($C35="","",IF([3]設定!$I27="",INDEX([3]指数!$C$6:$AD$62,MATCH([3]設定!$D27,[3]指数!$B$6:$B$62,0),14),[3]設定!$I27))</f>
        <v>-3.7</v>
      </c>
      <c r="E36" s="26">
        <f t="shared" si="1"/>
        <v>3646</v>
      </c>
      <c r="F36" s="25">
        <f>IF($B36="","",IF([3]設定!$I27="",INDEX([3]指数!$C$198:$AD$254,MATCH([3]設定!$D27,[3]指数!$B$198:$B$254,0),14),[3]設定!$I27))</f>
        <v>-3.1</v>
      </c>
      <c r="G36" s="24">
        <f>IF($C35="","",[4]第５表!I51)</f>
        <v>135</v>
      </c>
      <c r="H36" s="25">
        <f>IF($B36="","",IF([3]設定!$I27="",INDEX([3]指数!$C$262:$AD$318,MATCH([3]設定!$D27,[3]指数!$B$262:$B$318,0),14),[3]設定!$I27))</f>
        <v>-16.899999999999999</v>
      </c>
      <c r="I36" s="27">
        <f>IF($C35="","",+[4]第５表!J51)</f>
        <v>3.6</v>
      </c>
      <c r="J36" s="25">
        <f>IF($C35="","",IF([3]設定!$I27="",INDEX([3]指数!$C$6:$AD$62,MATCH([3]設定!$D27,[3]指数!$B$6:$B$62,0),16),[3]設定!$I27))</f>
        <v>-0.6</v>
      </c>
      <c r="K36" s="28">
        <f>IF($C35="","",IF([3]設定!$I27="",INDEX([3]指数!$C$6:$AD$62,MATCH([3]設定!$D27,[3]指数!$B$6:$B$62,0),17),[3]設定!$I27))</f>
        <v>0.16</v>
      </c>
      <c r="L36" s="28">
        <f>IF($C35="","",IF([3]設定!$I27="",INDEX([3]指数!$C$6:$AD$62,MATCH([3]設定!$D27,[3]指数!$B$6:$B$62,0),19),[3]設定!$I27))</f>
        <v>0.74</v>
      </c>
    </row>
    <row r="37" spans="2:12" ht="30" customHeight="1" x14ac:dyDescent="0.45">
      <c r="B37" s="23" t="s">
        <v>19</v>
      </c>
      <c r="C37" s="24">
        <f>IF($C36="","",[4]第５表!H52)</f>
        <v>10787</v>
      </c>
      <c r="D37" s="25">
        <f>IF($C36="","",IF([3]設定!$I28="",INDEX([3]指数!$C$6:$AD$62,MATCH([3]設定!$D28,[3]指数!$B$6:$B$62,0),14),[3]設定!$I28))</f>
        <v>-5.8</v>
      </c>
      <c r="E37" s="26">
        <f t="shared" si="1"/>
        <v>9617</v>
      </c>
      <c r="F37" s="25">
        <f>IF($B37="","",IF([3]設定!$I28="",INDEX([3]指数!$C$198:$AD$254,MATCH([3]設定!$D28,[3]指数!$B$198:$B$254,0),14),[3]設定!$I28))</f>
        <v>-8.9</v>
      </c>
      <c r="G37" s="24">
        <f>IF($C36="","",[4]第５表!I52)</f>
        <v>1170</v>
      </c>
      <c r="H37" s="25">
        <f>IF($B37="","",IF([3]設定!$I28="",INDEX([3]指数!$C$262:$AD$318,MATCH([3]設定!$D28,[3]指数!$B$262:$B$318,0),14),[3]設定!$I28))</f>
        <v>29.5</v>
      </c>
      <c r="I37" s="27">
        <f>IF($C36="","",+[4]第５表!J52)</f>
        <v>10.8</v>
      </c>
      <c r="J37" s="25">
        <f>IF($C36="","",IF([3]設定!$I28="",INDEX([3]指数!$C$6:$AD$62,MATCH([3]設定!$D28,[3]指数!$B$6:$B$62,0),16),[3]設定!$I28))</f>
        <v>2.9</v>
      </c>
      <c r="K37" s="28">
        <f>IF($C36="","",IF([3]設定!$I28="",INDEX([3]指数!$C$6:$AD$62,MATCH([3]設定!$D28,[3]指数!$B$6:$B$62,0),17),[3]設定!$I28))</f>
        <v>0.65</v>
      </c>
      <c r="L37" s="28">
        <f>IF($C36="","",IF([3]設定!$I28="",INDEX([3]指数!$C$6:$AD$62,MATCH([3]設定!$D28,[3]指数!$B$6:$B$62,0),19),[3]設定!$I28))</f>
        <v>0.79</v>
      </c>
    </row>
    <row r="38" spans="2:12" ht="30" customHeight="1" x14ac:dyDescent="0.45">
      <c r="B38" s="23" t="s">
        <v>20</v>
      </c>
      <c r="C38" s="24">
        <f>IF($C37="","",[4]第５表!H53)</f>
        <v>22733</v>
      </c>
      <c r="D38" s="25">
        <f>IF($C37="","",IF([3]設定!$I29="",INDEX([3]指数!$C$6:$AD$62,MATCH([3]設定!$D29,[3]指数!$B$6:$B$62,0),14),[3]設定!$I29))</f>
        <v>4.3</v>
      </c>
      <c r="E38" s="26">
        <f t="shared" si="1"/>
        <v>9031</v>
      </c>
      <c r="F38" s="25">
        <f>IF($B38="","",IF([3]設定!$I29="",INDEX([3]指数!$C$198:$AD$254,MATCH([3]設定!$D29,[3]指数!$B$198:$B$254,0),14),[3]設定!$I29))</f>
        <v>2.4</v>
      </c>
      <c r="G38" s="24">
        <f>IF($C37="","",[4]第５表!I53)</f>
        <v>13702</v>
      </c>
      <c r="H38" s="25">
        <f>IF($B38="","",IF([3]設定!$I29="",INDEX([3]指数!$C$262:$AD$318,MATCH([3]設定!$D29,[3]指数!$B$262:$B$318,0),14),[3]設定!$I29))</f>
        <v>5.7</v>
      </c>
      <c r="I38" s="27">
        <f>IF($C37="","",+[4]第５表!J53)</f>
        <v>60.3</v>
      </c>
      <c r="J38" s="25">
        <f>IF($C37="","",IF([3]設定!$I29="",INDEX([3]指数!$C$6:$AD$62,MATCH([3]設定!$D29,[3]指数!$B$6:$B$62,0),16),[3]設定!$I29))</f>
        <v>0.8</v>
      </c>
      <c r="K38" s="28">
        <f>IF($C37="","",IF([3]設定!$I29="",INDEX([3]指数!$C$6:$AD$62,MATCH([3]設定!$D29,[3]指数!$B$6:$B$62,0),17),[3]設定!$I29))</f>
        <v>1.77</v>
      </c>
      <c r="L38" s="28">
        <f>IF($C37="","",IF([3]設定!$I29="",INDEX([3]指数!$C$6:$AD$62,MATCH([3]設定!$D29,[3]指数!$B$6:$B$62,0),19),[3]設定!$I29))</f>
        <v>1.79</v>
      </c>
    </row>
    <row r="39" spans="2:12" ht="30" customHeight="1" x14ac:dyDescent="0.45">
      <c r="B39" s="23" t="s">
        <v>21</v>
      </c>
      <c r="C39" s="24" t="str">
        <f>IF($C38="","",[4]第５表!H54)</f>
        <v>ｘ</v>
      </c>
      <c r="D39" s="25" t="str">
        <f>IF($C38="","",IF([3]設定!$I30="",INDEX([3]指数!$C$6:$AD$62,MATCH([3]設定!$D30,[3]指数!$B$6:$B$62,0),14),[3]設定!$I30))</f>
        <v>ｘ</v>
      </c>
      <c r="E39" s="24" t="str">
        <f>IF($C38="","",[4]第５表!J54)</f>
        <v>ｘ</v>
      </c>
      <c r="F39" s="25" t="str">
        <f>IF($C38="","",IF([3]設定!$I30="",INDEX([3]指数!$C$6:$AD$62,MATCH([3]設定!$D30,[3]指数!$B$6:$B$62,0),14),[3]設定!$I30))</f>
        <v>ｘ</v>
      </c>
      <c r="G39" s="24" t="str">
        <f>IF($C38="","",[4]第５表!I54)</f>
        <v>ｘ</v>
      </c>
      <c r="H39" s="25" t="str">
        <f>IF($B39="","",IF([3]設定!$I30="",INDEX([3]指数!$C$262:$AD$318,MATCH([3]設定!$D30,[3]指数!$B$262:$B$318,0),14),[3]設定!$I30))</f>
        <v>ｘ</v>
      </c>
      <c r="I39" s="27" t="str">
        <f>IF($C38="","",+[4]第５表!J54)</f>
        <v>ｘ</v>
      </c>
      <c r="J39" s="25" t="str">
        <f>IF($C38="","",IF([3]設定!$I30="",INDEX([3]指数!$C$6:$AD$62,MATCH([3]設定!$D30,[3]指数!$B$6:$B$62,0),16),[3]設定!$I30))</f>
        <v>ｘ</v>
      </c>
      <c r="K39" s="28" t="str">
        <f>IF($C38="","",IF([3]設定!$I30="",INDEX([3]指数!$C$6:$AD$62,MATCH([3]設定!$D30,[3]指数!$B$6:$B$62,0),17),[3]設定!$I30))</f>
        <v>ｘ</v>
      </c>
      <c r="L39" s="28" t="str">
        <f>IF($C38="","",IF([3]設定!$I30="",INDEX([3]指数!$C$6:$AD$62,MATCH([3]設定!$D30,[3]指数!$B$6:$B$62,0),19),[3]設定!$I30))</f>
        <v>ｘ</v>
      </c>
    </row>
    <row r="40" spans="2:12" ht="30" customHeight="1" x14ac:dyDescent="0.45">
      <c r="B40" s="23" t="s">
        <v>22</v>
      </c>
      <c r="C40" s="24">
        <f>IF($C39="","",[4]第５表!H55)</f>
        <v>1136</v>
      </c>
      <c r="D40" s="25">
        <f>IF($C39="","",IF([3]設定!$I31="",INDEX([3]指数!$C$6:$AD$62,MATCH([3]設定!$D31,[3]指数!$B$6:$B$62,0),14),[3]設定!$I31))</f>
        <v>3.7</v>
      </c>
      <c r="E40" s="26">
        <f t="shared" si="1"/>
        <v>803</v>
      </c>
      <c r="F40" s="25">
        <f>IF($B40="","",IF([3]設定!$I31="",INDEX([3]指数!$C$198:$AD$254,MATCH([3]設定!$D31,[3]指数!$B$198:$B$254,0),14),[3]設定!$I31))</f>
        <v>23.4</v>
      </c>
      <c r="G40" s="24">
        <f>IF($C39="","",[4]第５表!I55)</f>
        <v>333</v>
      </c>
      <c r="H40" s="25">
        <f>IF($B40="","",IF([3]設定!$I31="",INDEX([3]指数!$C$262:$AD$318,MATCH([3]設定!$D31,[3]指数!$B$262:$B$318,0),14),[3]設定!$I31))</f>
        <v>-25</v>
      </c>
      <c r="I40" s="27">
        <f>IF($C39="","",+[4]第５表!J55)</f>
        <v>29.3</v>
      </c>
      <c r="J40" s="25">
        <f>IF($C39="","",IF([3]設定!$I31="",INDEX([3]指数!$C$6:$AD$62,MATCH([3]設定!$D31,[3]指数!$B$6:$B$62,0),16),[3]設定!$I31))</f>
        <v>-11.2</v>
      </c>
      <c r="K40" s="28">
        <f>IF($C39="","",IF([3]設定!$I31="",INDEX([3]指数!$C$6:$AD$62,MATCH([3]設定!$D31,[3]指数!$B$6:$B$62,0),17),[3]設定!$I31))</f>
        <v>3.72</v>
      </c>
      <c r="L40" s="28">
        <f>IF($C39="","",IF([3]設定!$I31="",INDEX([3]指数!$C$6:$AD$62,MATCH([3]設定!$D31,[3]指数!$B$6:$B$62,0),19),[3]設定!$I31))</f>
        <v>0.73</v>
      </c>
    </row>
    <row r="41" spans="2:12" ht="30" customHeight="1" x14ac:dyDescent="0.45">
      <c r="B41" s="23" t="s">
        <v>23</v>
      </c>
      <c r="C41" s="24">
        <f>IF($C40="","",[4]第５表!H56)</f>
        <v>1737</v>
      </c>
      <c r="D41" s="25">
        <f>IF($C40="","",IF([3]設定!$I32="",INDEX([3]指数!$C$6:$AD$62,MATCH([3]設定!$D32,[3]指数!$B$6:$B$62,0),14),[3]設定!$I32))</f>
        <v>3.7</v>
      </c>
      <c r="E41" s="26">
        <f t="shared" si="1"/>
        <v>1629</v>
      </c>
      <c r="F41" s="25">
        <f>IF($B41="","",IF([3]設定!$I32="",INDEX([3]指数!$C$198:$AD$254,MATCH([3]設定!$D32,[3]指数!$B$198:$B$254,0),14),[3]設定!$I32))</f>
        <v>10.3</v>
      </c>
      <c r="G41" s="24">
        <f>IF($C40="","",[4]第５表!I56)</f>
        <v>108</v>
      </c>
      <c r="H41" s="25">
        <f>IF($B41="","",IF([3]設定!$I32="",INDEX([3]指数!$C$262:$AD$318,MATCH([3]設定!$D32,[3]指数!$B$262:$B$318,0),14),[3]設定!$I32))</f>
        <v>-45.2</v>
      </c>
      <c r="I41" s="27">
        <f>IF($C40="","",+[4]第５表!J56)</f>
        <v>6.2</v>
      </c>
      <c r="J41" s="25">
        <f>IF($C40="","",IF([3]設定!$I32="",INDEX([3]指数!$C$6:$AD$62,MATCH([3]設定!$D32,[3]指数!$B$6:$B$62,0),16),[3]設定!$I32))</f>
        <v>-5.6</v>
      </c>
      <c r="K41" s="28">
        <f>IF($C40="","",IF([3]設定!$I32="",INDEX([3]指数!$C$6:$AD$62,MATCH([3]設定!$D32,[3]指数!$B$6:$B$62,0),17),[3]設定!$I32))</f>
        <v>0.06</v>
      </c>
      <c r="L41" s="28">
        <f>IF($C40="","",IF([3]設定!$I32="",INDEX([3]指数!$C$6:$AD$62,MATCH([3]設定!$D32,[3]指数!$B$6:$B$62,0),19),[3]設定!$I32))</f>
        <v>0.17</v>
      </c>
    </row>
    <row r="42" spans="2:12" ht="30" customHeight="1" x14ac:dyDescent="0.45">
      <c r="B42" s="23" t="s">
        <v>24</v>
      </c>
      <c r="C42" s="24">
        <f>IF($C41="","",[4]第５表!H57)</f>
        <v>7619</v>
      </c>
      <c r="D42" s="25">
        <f>IF($C41="","",IF([3]設定!$I33="",INDEX([3]指数!$C$6:$AD$62,MATCH([3]設定!$D33,[3]指数!$B$6:$B$62,0),14),[3]設定!$I33))</f>
        <v>0.3</v>
      </c>
      <c r="E42" s="26">
        <f t="shared" si="1"/>
        <v>1591</v>
      </c>
      <c r="F42" s="25">
        <f>IF($B42="","",IF([3]設定!$I33="",INDEX([3]指数!$C$198:$AD$254,MATCH([3]設定!$D33,[3]指数!$B$198:$B$254,0),14),[3]設定!$I33))</f>
        <v>33.299999999999997</v>
      </c>
      <c r="G42" s="24">
        <f>IF($C41="","",[4]第５表!I57)</f>
        <v>6028</v>
      </c>
      <c r="H42" s="25">
        <f>IF($B42="","",IF([3]設定!$I33="",INDEX([3]指数!$C$262:$AD$318,MATCH([3]設定!$D33,[3]指数!$B$262:$B$318,0),14),[3]設定!$I33))</f>
        <v>-5.8</v>
      </c>
      <c r="I42" s="27">
        <f>IF($C41="","",+[4]第５表!J57)</f>
        <v>79.099999999999994</v>
      </c>
      <c r="J42" s="25">
        <f>IF($C41="","",IF([3]設定!$I33="",INDEX([3]指数!$C$6:$AD$62,MATCH([3]設定!$D33,[3]指数!$B$6:$B$62,0),16),[3]設定!$I33))</f>
        <v>-5.2</v>
      </c>
      <c r="K42" s="28">
        <f>IF($C41="","",IF([3]設定!$I33="",INDEX([3]指数!$C$6:$AD$62,MATCH([3]設定!$D33,[3]指数!$B$6:$B$62,0),17),[3]設定!$I33))</f>
        <v>2.93</v>
      </c>
      <c r="L42" s="28">
        <f>IF($C41="","",IF([3]設定!$I33="",INDEX([3]指数!$C$6:$AD$62,MATCH([3]設定!$D33,[3]指数!$B$6:$B$62,0),19),[3]設定!$I33))</f>
        <v>1.82</v>
      </c>
    </row>
    <row r="43" spans="2:12" ht="30" customHeight="1" x14ac:dyDescent="0.45">
      <c r="B43" s="23" t="s">
        <v>25</v>
      </c>
      <c r="C43" s="24">
        <f>IF($C42="","",[4]第５表!H58)</f>
        <v>4123</v>
      </c>
      <c r="D43" s="25">
        <f>IF($C42="","",IF([3]設定!$I34="",INDEX([3]指数!$C$6:$AD$62,MATCH([3]設定!$D34,[3]指数!$B$6:$B$62,0),14),[3]設定!$I34))</f>
        <v>1.9</v>
      </c>
      <c r="E43" s="26">
        <f t="shared" si="1"/>
        <v>2977</v>
      </c>
      <c r="F43" s="25">
        <f>IF($B43="","",IF([3]設定!$I34="",INDEX([3]指数!$C$198:$AD$254,MATCH([3]設定!$D34,[3]指数!$B$198:$B$254,0),14),[3]設定!$I34))</f>
        <v>8.6999999999999993</v>
      </c>
      <c r="G43" s="24">
        <f>IF($C42="","",[4]第５表!I58)</f>
        <v>1146</v>
      </c>
      <c r="H43" s="25">
        <f>IF($B43="","",IF([3]設定!$I34="",INDEX([3]指数!$C$262:$AD$318,MATCH([3]設定!$D34,[3]指数!$B$262:$B$318,0),14),[3]設定!$I34))</f>
        <v>-12.3</v>
      </c>
      <c r="I43" s="27">
        <f>IF($C42="","",+[4]第５表!J58)</f>
        <v>27.8</v>
      </c>
      <c r="J43" s="25">
        <f>IF($C42="","",IF([3]設定!$I34="",INDEX([3]指数!$C$6:$AD$62,MATCH([3]設定!$D34,[3]指数!$B$6:$B$62,0),16),[3]設定!$I34))</f>
        <v>-4.5</v>
      </c>
      <c r="K43" s="28">
        <f>IF($C42="","",IF([3]設定!$I34="",INDEX([3]指数!$C$6:$AD$62,MATCH([3]設定!$D34,[3]指数!$B$6:$B$62,0),17),[3]設定!$I34))</f>
        <v>0.85</v>
      </c>
      <c r="L43" s="28">
        <f>IF($C42="","",IF([3]設定!$I34="",INDEX([3]指数!$C$6:$AD$62,MATCH([3]設定!$D34,[3]指数!$B$6:$B$62,0),19),[3]設定!$I34))</f>
        <v>1.23</v>
      </c>
    </row>
    <row r="44" spans="2:12" ht="30" customHeight="1" x14ac:dyDescent="0.45">
      <c r="B44" s="23" t="s">
        <v>26</v>
      </c>
      <c r="C44" s="24">
        <f>IF($C43="","",[4]第５表!H59)</f>
        <v>15820</v>
      </c>
      <c r="D44" s="25">
        <f>IF($C43="","",IF([3]設定!$I35="",INDEX([3]指数!$C$6:$AD$62,MATCH([3]設定!$D35,[3]指数!$B$6:$B$62,0),14),[3]設定!$I35))</f>
        <v>3.6</v>
      </c>
      <c r="E44" s="26">
        <f t="shared" si="1"/>
        <v>13090</v>
      </c>
      <c r="F44" s="25">
        <f>IF($B44="","",IF([3]設定!$I35="",INDEX([3]指数!$C$198:$AD$254,MATCH([3]設定!$D35,[3]指数!$B$198:$B$254,0),14),[3]設定!$I35))</f>
        <v>1.7</v>
      </c>
      <c r="G44" s="24">
        <f>IF($C43="","",[4]第５表!I59)</f>
        <v>2730</v>
      </c>
      <c r="H44" s="25">
        <f>IF($B44="","",IF([3]設定!$I35="",INDEX([3]指数!$C$262:$AD$318,MATCH([3]設定!$D35,[3]指数!$B$262:$B$318,0),14),[3]設定!$I35))</f>
        <v>13.8</v>
      </c>
      <c r="I44" s="27">
        <f>IF($C43="","",+[4]第５表!J59)</f>
        <v>17.3</v>
      </c>
      <c r="J44" s="25">
        <f>IF($C43="","",IF([3]設定!$I35="",INDEX([3]指数!$C$6:$AD$62,MATCH([3]設定!$D35,[3]指数!$B$6:$B$62,0),16),[3]設定!$I35))</f>
        <v>1.6</v>
      </c>
      <c r="K44" s="28">
        <f>IF($C43="","",IF([3]設定!$I35="",INDEX([3]指数!$C$6:$AD$62,MATCH([3]設定!$D35,[3]指数!$B$6:$B$62,0),17),[3]設定!$I35))</f>
        <v>0.15</v>
      </c>
      <c r="L44" s="28">
        <f>IF($C43="","",IF([3]設定!$I35="",INDEX([3]指数!$C$6:$AD$62,MATCH([3]設定!$D35,[3]指数!$B$6:$B$62,0),19),[3]設定!$I35))</f>
        <v>0.09</v>
      </c>
    </row>
    <row r="45" spans="2:12" ht="30" customHeight="1" x14ac:dyDescent="0.45">
      <c r="B45" s="23" t="s">
        <v>27</v>
      </c>
      <c r="C45" s="24">
        <f>IF($C44="","",[4]第５表!H60)</f>
        <v>48616</v>
      </c>
      <c r="D45" s="25">
        <f>IF($C44="","",IF([3]設定!$I36="",INDEX([3]指数!$C$6:$AD$62,MATCH([3]設定!$D36,[3]指数!$B$6:$B$62,0),14),[3]設定!$I36))</f>
        <v>0.8</v>
      </c>
      <c r="E45" s="26">
        <f t="shared" si="1"/>
        <v>37843</v>
      </c>
      <c r="F45" s="25">
        <f>IF($B45="","",IF([3]設定!$I36="",INDEX([3]指数!$C$198:$AD$254,MATCH([3]設定!$D36,[3]指数!$B$198:$B$254,0),14),[3]設定!$I36))</f>
        <v>0.8</v>
      </c>
      <c r="G45" s="24">
        <f>IF($C44="","",[4]第５表!I60)</f>
        <v>10773</v>
      </c>
      <c r="H45" s="25">
        <f>IF($B45="","",IF([3]設定!$I36="",INDEX([3]指数!$C$262:$AD$318,MATCH([3]設定!$D36,[3]指数!$B$262:$B$318,0),14),[3]設定!$I36))</f>
        <v>0.6</v>
      </c>
      <c r="I45" s="27">
        <f>IF($C44="","",+[4]第５表!J60)</f>
        <v>22.2</v>
      </c>
      <c r="J45" s="25">
        <f>IF($C44="","",IF([3]設定!$I36="",INDEX([3]指数!$C$6:$AD$62,MATCH([3]設定!$D36,[3]指数!$B$6:$B$62,0),16),[3]設定!$I36))</f>
        <v>0</v>
      </c>
      <c r="K45" s="28">
        <f>IF($C44="","",IF([3]設定!$I36="",INDEX([3]指数!$C$6:$AD$62,MATCH([3]設定!$D36,[3]指数!$B$6:$B$62,0),17),[3]設定!$I36))</f>
        <v>1.45</v>
      </c>
      <c r="L45" s="28">
        <f>IF($C44="","",IF([3]設定!$I36="",INDEX([3]指数!$C$6:$AD$62,MATCH([3]設定!$D36,[3]指数!$B$6:$B$62,0),19),[3]設定!$I36))</f>
        <v>1.1299999999999999</v>
      </c>
    </row>
    <row r="46" spans="2:12" ht="30" customHeight="1" x14ac:dyDescent="0.45">
      <c r="B46" s="23" t="s">
        <v>28</v>
      </c>
      <c r="C46" s="24">
        <f>IF($C45="","",[4]第５表!H61)</f>
        <v>2831</v>
      </c>
      <c r="D46" s="25">
        <f>IF($C45="","",IF([3]設定!$I37="",INDEX([3]指数!$C$6:$AD$62,MATCH([3]設定!$D37,[3]指数!$B$6:$B$62,0),14),[3]設定!$I37))</f>
        <v>-4.9000000000000004</v>
      </c>
      <c r="E46" s="26">
        <f t="shared" si="1"/>
        <v>2663</v>
      </c>
      <c r="F46" s="25">
        <f>IF($B46="","",IF([3]設定!$I37="",INDEX([3]指数!$C$198:$AD$254,MATCH([3]設定!$D37,[3]指数!$B$198:$B$254,0),14),[3]設定!$I37))</f>
        <v>-6.6</v>
      </c>
      <c r="G46" s="24">
        <f>IF($C45="","",[4]第５表!I61)</f>
        <v>168</v>
      </c>
      <c r="H46" s="25">
        <f>IF($B46="","",IF([3]設定!$I37="",INDEX([3]指数!$C$262:$AD$318,MATCH([3]設定!$D37,[3]指数!$B$262:$B$318,0),14),[3]設定!$I37))</f>
        <v>35.5</v>
      </c>
      <c r="I46" s="27">
        <f>IF($C45="","",+[4]第５表!J61)</f>
        <v>5.9</v>
      </c>
      <c r="J46" s="25">
        <f>IF($C45="","",IF([3]設定!$I37="",INDEX([3]指数!$C$6:$AD$62,MATCH([3]設定!$D37,[3]指数!$B$6:$B$62,0),16),[3]設定!$I37))</f>
        <v>1.7</v>
      </c>
      <c r="K46" s="28">
        <f>IF($C45="","",IF([3]設定!$I37="",INDEX([3]指数!$C$6:$AD$62,MATCH([3]設定!$D37,[3]指数!$B$6:$B$62,0),17),[3]設定!$I37))</f>
        <v>2.87</v>
      </c>
      <c r="L46" s="28">
        <f>IF($C45="","",IF([3]設定!$I37="",INDEX([3]指数!$C$6:$AD$62,MATCH([3]設定!$D37,[3]指数!$B$6:$B$62,0),19),[3]設定!$I37))</f>
        <v>3.78</v>
      </c>
    </row>
    <row r="47" spans="2:12" ht="30" customHeight="1" x14ac:dyDescent="0.45">
      <c r="B47" s="29" t="s">
        <v>29</v>
      </c>
      <c r="C47" s="30">
        <f>IF($C46="","",[4]第５表!H62)</f>
        <v>17294</v>
      </c>
      <c r="D47" s="31">
        <f>IF($C46="","",IF([3]設定!$I38="",INDEX([3]指数!$C$6:$AD$62,MATCH([3]設定!$D38,[3]指数!$B$6:$B$62,0),14),[3]設定!$I38))</f>
        <v>-4.2</v>
      </c>
      <c r="E47" s="32">
        <f t="shared" si="1"/>
        <v>11624</v>
      </c>
      <c r="F47" s="31">
        <f>IF($B47="","",IF([3]設定!$I38="",INDEX([3]指数!$C$198:$AD$254,MATCH([3]設定!$D38,[3]指数!$B$198:$B$254,0),14),[3]設定!$I38))</f>
        <v>-9.3000000000000007</v>
      </c>
      <c r="G47" s="30">
        <f>IF($C46="","",[4]第５表!I62)</f>
        <v>5670</v>
      </c>
      <c r="H47" s="31">
        <f>IF($B47="","",IF([3]設定!$I38="",INDEX([3]指数!$C$262:$AD$318,MATCH([3]設定!$D38,[3]指数!$B$262:$B$318,0),14),[3]設定!$I38))</f>
        <v>8.4</v>
      </c>
      <c r="I47" s="33">
        <f>IF($C46="","",+[4]第５表!J62)</f>
        <v>32.799999999999997</v>
      </c>
      <c r="J47" s="31">
        <f>IF($C46="","",IF([3]設定!$I38="",INDEX([3]指数!$C$6:$AD$62,MATCH([3]設定!$D38,[3]指数!$B$6:$B$62,0),16),[3]設定!$I38))</f>
        <v>3.8</v>
      </c>
      <c r="K47" s="34">
        <f>IF($C46="","",IF([3]設定!$I38="",INDEX([3]指数!$C$6:$AD$62,MATCH([3]設定!$D38,[3]指数!$B$6:$B$62,0),17),[3]設定!$I38))</f>
        <v>3.26</v>
      </c>
      <c r="L47" s="34">
        <f>IF($C46="","",IF([3]設定!$I38="",INDEX([3]指数!$C$6:$AD$62,MATCH([3]設定!$D38,[3]指数!$B$6:$B$62,0),19),[3]設定!$I38))</f>
        <v>4.8499999999999996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 scaleWithDoc="0" alignWithMargins="0">
    <oddFooter>&amp;C- 9 -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C869-DC7E-499D-92A7-9A7DC1A0902E}">
  <sheetPr codeName="Sheet3"/>
  <dimension ref="B1:L51"/>
  <sheetViews>
    <sheetView showGridLines="0" view="pageBreakPreview" topLeftCell="A44" zoomScale="70" zoomScaleNormal="70" zoomScaleSheetLayoutView="70" workbookViewId="0">
      <selection activeCell="B69" sqref="B69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産業別にみた常用雇用の動き（"&amp;[5]設定!D8&amp;DBCS([5]設定!E8)&amp;"年"&amp;DBCS([5]設定!F8)&amp;"月）"</f>
        <v>表５　産業別にみた常用雇用の動き（令和５年３月）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1</v>
      </c>
      <c r="D4" s="7"/>
      <c r="E4" s="8"/>
      <c r="F4" s="8"/>
      <c r="G4" s="8"/>
      <c r="H4" s="8"/>
      <c r="I4" s="8"/>
      <c r="J4" s="8"/>
      <c r="K4" s="6" t="s">
        <v>2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4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8</v>
      </c>
      <c r="L6" s="50" t="s">
        <v>9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IF($C8="","",[6]第５表!H9)</f>
        <v>354483</v>
      </c>
      <c r="D9" s="25">
        <f>IF($C8="","",IF([5]設定!$H23="",INDEX([5]指数!$C$326:$AD$382,MATCH([5]設定!$D23,[5]指数!$B$326:$B$382,0),14),[5]設定!$H23))</f>
        <v>1.9</v>
      </c>
      <c r="E9" s="26">
        <f>IF(C9="x","x",C9-G9)</f>
        <v>248764</v>
      </c>
      <c r="F9" s="25">
        <f>IF($B9="","",IF([5]設定!$H23="",INDEX([5]指数!$C$518:$AD$574,MATCH([5]設定!$D23,[5]指数!$B$518:$B$574,0),14),[5]設定!$H23))</f>
        <v>-3</v>
      </c>
      <c r="G9" s="24">
        <f>IF($C8="","",[6]第５表!I9)</f>
        <v>105719</v>
      </c>
      <c r="H9" s="25">
        <f>IF($B9="","",IF([5]設定!$H23="",INDEX([5]指数!$C$582:$AD$638,MATCH([5]設定!$D23,[5]指数!$B$582:$B$638,0),14),[5]設定!$H23))</f>
        <v>15.5</v>
      </c>
      <c r="I9" s="27">
        <f>IF($C8="","",[6]第５表!J9)</f>
        <v>29.8</v>
      </c>
      <c r="J9" s="25">
        <f>IF($C8="","",IF([5]設定!$H23="",INDEX([5]指数!$C$326:$AD$382,MATCH([5]設定!$D23,[5]指数!$B$326:$B$382,0),16),[5]設定!$H23))</f>
        <v>3.5</v>
      </c>
      <c r="K9" s="28">
        <f>IF($C8="","",IF([5]設定!$H23="",INDEX([5]指数!$C$326:$AD$382,MATCH([5]設定!$D23,[5]指数!$B$326:$B$382,0),17),[5]設定!$H23))</f>
        <v>2.2400000000000002</v>
      </c>
      <c r="L9" s="28">
        <f>IF($C8="","",IF([5]設定!$H23="",INDEX([5]指数!$C$326:$AD$382,MATCH([5]設定!$D23,[5]指数!$B$326:$B$382,0),19),[5]設定!$H23))</f>
        <v>1.99</v>
      </c>
    </row>
    <row r="10" spans="2:12" ht="30" customHeight="1" x14ac:dyDescent="0.45">
      <c r="B10" s="23" t="s">
        <v>15</v>
      </c>
      <c r="C10" s="24">
        <f>IF($C9="","",[6]第５表!H10)</f>
        <v>20631</v>
      </c>
      <c r="D10" s="25">
        <f>IF($C9="","",IF([5]設定!$H24="",INDEX([5]指数!$C$326:$AD$382,MATCH([5]設定!$D24,[5]指数!$B$326:$B$382,0),14),[5]設定!$H24))</f>
        <v>3.4</v>
      </c>
      <c r="E10" s="26">
        <f>IF(C10="x","x",C10-G10)</f>
        <v>19702</v>
      </c>
      <c r="F10" s="25">
        <f>IF($B10="","",IF([5]設定!$H24="",INDEX([5]指数!$C$518:$AD$574,MATCH([5]設定!$D24,[5]指数!$B$518:$B$574,0),14),[5]設定!$H24))</f>
        <v>1.8</v>
      </c>
      <c r="G10" s="24">
        <f>IF($C9="","",[6]第５表!I10)</f>
        <v>929</v>
      </c>
      <c r="H10" s="25">
        <f>IF($B10="","",IF([5]設定!$H24="",INDEX([5]指数!$C$582:$AD$638,MATCH([5]設定!$D24,[5]指数!$B$582:$B$638,0),14),[5]設定!$H24))</f>
        <v>53.4</v>
      </c>
      <c r="I10" s="27">
        <f>IF($C9="","",[6]第５表!J10)</f>
        <v>4.5</v>
      </c>
      <c r="J10" s="25">
        <f>IF($C9="","",IF([5]設定!$H24="",INDEX([5]指数!$C$326:$AD$382,MATCH([5]設定!$D24,[5]指数!$B$326:$B$382,0),16),[5]設定!$H24))</f>
        <v>1.5</v>
      </c>
      <c r="K10" s="28">
        <f>IF($C9="","",IF([5]設定!$H24="",INDEX([5]指数!$C$326:$AD$382,MATCH([5]設定!$D24,[5]指数!$B$326:$B$382,0),17),[5]設定!$H24))</f>
        <v>0.11</v>
      </c>
      <c r="L10" s="28">
        <f>IF($C9="","",IF([5]設定!$H24="",INDEX([5]指数!$C$326:$AD$382,MATCH([5]設定!$D24,[5]指数!$B$326:$B$382,0),19),[5]設定!$H24))</f>
        <v>0.72</v>
      </c>
    </row>
    <row r="11" spans="2:12" ht="30" customHeight="1" x14ac:dyDescent="0.45">
      <c r="B11" s="23" t="s">
        <v>16</v>
      </c>
      <c r="C11" s="24">
        <f>IF($C10="","",[6]第５表!H11)</f>
        <v>47827</v>
      </c>
      <c r="D11" s="25">
        <f>IF($C10="","",IF([5]設定!$H25="",INDEX([5]指数!$C$326:$AD$382,MATCH([5]設定!$D25,[5]指数!$B$326:$B$382,0),14),[5]設定!$H25))</f>
        <v>-3.6</v>
      </c>
      <c r="E11" s="26">
        <f t="shared" ref="E11:E24" si="0">IF(C11="x","x",C11-G11)</f>
        <v>39909</v>
      </c>
      <c r="F11" s="25">
        <f>IF($B11="","",IF([5]設定!$H25="",INDEX([5]指数!$C$518:$AD$574,MATCH([5]設定!$D25,[5]指数!$B$518:$B$574,0),14),[5]設定!$H25))</f>
        <v>-7.2</v>
      </c>
      <c r="G11" s="24">
        <f>IF($C10="","",[6]第５表!I11)</f>
        <v>7918</v>
      </c>
      <c r="H11" s="25">
        <f>IF($B11="","",IF([5]設定!$H25="",INDEX([5]指数!$C$582:$AD$638,MATCH([5]設定!$D25,[5]指数!$B$582:$B$638,0),14),[5]設定!$H25))</f>
        <v>20</v>
      </c>
      <c r="I11" s="27">
        <f>IF($C10="","",[6]第５表!J11)</f>
        <v>16.600000000000001</v>
      </c>
      <c r="J11" s="25">
        <f>IF($C10="","",IF([5]設定!$H25="",INDEX([5]指数!$C$326:$AD$382,MATCH([5]設定!$D25,[5]指数!$B$326:$B$382,0),16),[5]設定!$H25))</f>
        <v>3.3</v>
      </c>
      <c r="K11" s="28">
        <f>IF($C10="","",IF([5]設定!$H25="",INDEX([5]指数!$C$326:$AD$382,MATCH([5]設定!$D25,[5]指数!$B$326:$B$382,0),17),[5]設定!$H25))</f>
        <v>1.06</v>
      </c>
      <c r="L11" s="28">
        <f>IF($C10="","",IF([5]設定!$H25="",INDEX([5]指数!$C$326:$AD$382,MATCH([5]設定!$D25,[5]指数!$B$326:$B$382,0),19),[5]設定!$H25))</f>
        <v>1.82</v>
      </c>
    </row>
    <row r="12" spans="2:12" ht="30" customHeight="1" x14ac:dyDescent="0.45">
      <c r="B12" s="23" t="s">
        <v>17</v>
      </c>
      <c r="C12" s="24">
        <f>IF($C11="","",[6]第５表!H12)</f>
        <v>2811</v>
      </c>
      <c r="D12" s="25">
        <f>IF($C11="","",IF([5]設定!$H26="",INDEX([5]指数!$C$326:$AD$382,MATCH([5]設定!$D26,[5]指数!$B$326:$B$382,0),14),[5]設定!$H26))</f>
        <v>-4.5</v>
      </c>
      <c r="E12" s="26">
        <f t="shared" si="0"/>
        <v>2685</v>
      </c>
      <c r="F12" s="25">
        <f>IF($B12="","",IF([5]設定!$H26="",INDEX([5]指数!$C$518:$AD$574,MATCH([5]設定!$D26,[5]指数!$B$518:$B$574,0),14),[5]設定!$H26))</f>
        <v>-0.8</v>
      </c>
      <c r="G12" s="24">
        <f>IF($C11="","",[6]第５表!I12)</f>
        <v>126</v>
      </c>
      <c r="H12" s="25">
        <f>IF($B12="","",IF([5]設定!$H26="",INDEX([5]指数!$C$582:$AD$638,MATCH([5]設定!$D26,[5]指数!$B$582:$B$638,0),14),[5]設定!$H26))</f>
        <v>-46.4</v>
      </c>
      <c r="I12" s="27">
        <f>IF($C11="","",[6]第５表!J12)</f>
        <v>4.5</v>
      </c>
      <c r="J12" s="25">
        <f>IF($C11="","",IF([5]設定!$H26="",INDEX([5]指数!$C$326:$AD$382,MATCH([5]設定!$D26,[5]指数!$B$326:$B$382,0),16),[5]設定!$H26))</f>
        <v>-3.5</v>
      </c>
      <c r="K12" s="28">
        <f>IF($C11="","",IF([5]設定!$H26="",INDEX([5]指数!$C$326:$AD$382,MATCH([5]設定!$D26,[5]指数!$B$326:$B$382,0),17),[5]設定!$H26))</f>
        <v>0.14000000000000001</v>
      </c>
      <c r="L12" s="28">
        <f>IF($C11="","",IF([5]設定!$H26="",INDEX([5]指数!$C$326:$AD$382,MATCH([5]設定!$D26,[5]指数!$B$326:$B$382,0),19),[5]設定!$H26))</f>
        <v>3.11</v>
      </c>
    </row>
    <row r="13" spans="2:12" ht="30" customHeight="1" x14ac:dyDescent="0.45">
      <c r="B13" s="23" t="s">
        <v>18</v>
      </c>
      <c r="C13" s="24">
        <f>IF($C12="","",[6]第５表!H13)</f>
        <v>4940</v>
      </c>
      <c r="D13" s="25">
        <f>IF($C12="","",IF([5]設定!$H27="",INDEX([5]指数!$C$326:$AD$382,MATCH([5]設定!$D27,[5]指数!$B$326:$B$382,0),14),[5]設定!$H27))</f>
        <v>-4.5</v>
      </c>
      <c r="E13" s="26">
        <f t="shared" si="0"/>
        <v>4755</v>
      </c>
      <c r="F13" s="25">
        <f>IF($B13="","",IF([5]設定!$H27="",INDEX([5]指数!$C$518:$AD$574,MATCH([5]設定!$D27,[5]指数!$B$518:$B$574,0),14),[5]設定!$H27))</f>
        <v>-4.5</v>
      </c>
      <c r="G13" s="24">
        <f>IF($C12="","",[6]第５表!I13)</f>
        <v>185</v>
      </c>
      <c r="H13" s="25">
        <f>IF($B13="","",IF([5]設定!$H27="",INDEX([5]指数!$C$582:$AD$638,MATCH([5]設定!$D27,[5]指数!$B$582:$B$638,0),14),[5]設定!$H27))</f>
        <v>-2.6</v>
      </c>
      <c r="I13" s="27">
        <f>IF($C12="","",[6]第５表!J13)</f>
        <v>3.7</v>
      </c>
      <c r="J13" s="25">
        <f>IF($C12="","",IF([5]設定!$H27="",INDEX([5]指数!$C$326:$AD$382,MATCH([5]設定!$D27,[5]指数!$B$326:$B$382,0),16),[5]設定!$H27))</f>
        <v>0</v>
      </c>
      <c r="K13" s="28">
        <f>IF($C12="","",IF([5]設定!$H27="",INDEX([5]指数!$C$326:$AD$382,MATCH([5]設定!$D27,[5]指数!$B$326:$B$382,0),17),[5]設定!$H27))</f>
        <v>0.43</v>
      </c>
      <c r="L13" s="28">
        <f>IF($C12="","",IF([5]設定!$H27="",INDEX([5]指数!$C$326:$AD$382,MATCH([5]設定!$D27,[5]指数!$B$326:$B$382,0),19),[5]設定!$H27))</f>
        <v>0.43</v>
      </c>
    </row>
    <row r="14" spans="2:12" ht="30" customHeight="1" x14ac:dyDescent="0.45">
      <c r="B14" s="23" t="s">
        <v>19</v>
      </c>
      <c r="C14" s="24">
        <f>IF($C13="","",[6]第５表!H14)</f>
        <v>17545</v>
      </c>
      <c r="D14" s="25">
        <f>IF($C13="","",IF([5]設定!$H28="",INDEX([5]指数!$C$326:$AD$382,MATCH([5]設定!$D28,[5]指数!$B$326:$B$382,0),14),[5]設定!$H28))</f>
        <v>-0.7</v>
      </c>
      <c r="E14" s="26">
        <f t="shared" si="0"/>
        <v>16141</v>
      </c>
      <c r="F14" s="25">
        <f>IF($B14="","",IF([5]設定!$H28="",INDEX([5]指数!$C$518:$AD$574,MATCH([5]設定!$D28,[5]指数!$B$518:$B$574,0),14),[5]設定!$H28))</f>
        <v>1.4</v>
      </c>
      <c r="G14" s="24">
        <f>IF($C13="","",[6]第５表!I14)</f>
        <v>1404</v>
      </c>
      <c r="H14" s="25">
        <f>IF($B14="","",IF([5]設定!$H28="",INDEX([5]指数!$C$582:$AD$638,MATCH([5]設定!$D28,[5]指数!$B$582:$B$638,0),14),[5]設定!$H28))</f>
        <v>-20.2</v>
      </c>
      <c r="I14" s="27">
        <f>IF($C13="","",[6]第５表!J14)</f>
        <v>8</v>
      </c>
      <c r="J14" s="25">
        <f>IF($C13="","",IF([5]設定!$H28="",INDEX([5]指数!$C$326:$AD$382,MATCH([5]設定!$D28,[5]指数!$B$326:$B$382,0),16),[5]設定!$H28))</f>
        <v>-2</v>
      </c>
      <c r="K14" s="28">
        <f>IF($C13="","",IF([5]設定!$H28="",INDEX([5]指数!$C$326:$AD$382,MATCH([5]設定!$D28,[5]指数!$B$326:$B$382,0),17),[5]設定!$H28))</f>
        <v>2.62</v>
      </c>
      <c r="L14" s="28">
        <f>IF($C13="","",IF([5]設定!$H28="",INDEX([5]指数!$C$326:$AD$382,MATCH([5]設定!$D28,[5]指数!$B$326:$B$382,0),19),[5]設定!$H28))</f>
        <v>0.57999999999999996</v>
      </c>
    </row>
    <row r="15" spans="2:12" ht="30" customHeight="1" x14ac:dyDescent="0.45">
      <c r="B15" s="23" t="s">
        <v>20</v>
      </c>
      <c r="C15" s="24">
        <f>IF($C14="","",[6]第５表!H15)</f>
        <v>67539</v>
      </c>
      <c r="D15" s="25">
        <f>IF($C14="","",IF([5]設定!$H29="",INDEX([5]指数!$C$326:$AD$382,MATCH([5]設定!$D29,[5]指数!$B$326:$B$382,0),14),[5]設定!$H29))</f>
        <v>3.3</v>
      </c>
      <c r="E15" s="26">
        <f t="shared" si="0"/>
        <v>35660</v>
      </c>
      <c r="F15" s="25">
        <f>IF($B15="","",IF([5]設定!$H29="",INDEX([5]指数!$C$518:$AD$574,MATCH([5]設定!$D29,[5]指数!$B$518:$B$574,0),14),[5]設定!$H29))</f>
        <v>-8.1</v>
      </c>
      <c r="G15" s="24">
        <f>IF($C14="","",[6]第５表!I15)</f>
        <v>31879</v>
      </c>
      <c r="H15" s="25">
        <f>IF($B15="","",IF([5]設定!$H29="",INDEX([5]指数!$C$582:$AD$638,MATCH([5]設定!$D29,[5]指数!$B$582:$B$638,0),14),[5]設定!$H29))</f>
        <v>19.600000000000001</v>
      </c>
      <c r="I15" s="27">
        <f>IF($C14="","",[6]第５表!J15)</f>
        <v>47.2</v>
      </c>
      <c r="J15" s="25">
        <f>IF($C14="","",IF([5]設定!$H29="",INDEX([5]指数!$C$326:$AD$382,MATCH([5]設定!$D29,[5]指数!$B$326:$B$382,0),16),[5]設定!$H29))</f>
        <v>6.5</v>
      </c>
      <c r="K15" s="28">
        <f>IF($C14="","",IF([5]設定!$H29="",INDEX([5]指数!$C$326:$AD$382,MATCH([5]設定!$D29,[5]指数!$B$326:$B$382,0),17),[5]設定!$H29))</f>
        <v>3.97</v>
      </c>
      <c r="L15" s="28">
        <f>IF($C14="","",IF([5]設定!$H29="",INDEX([5]指数!$C$326:$AD$382,MATCH([5]設定!$D29,[5]指数!$B$326:$B$382,0),19),[5]設定!$H29))</f>
        <v>2.37</v>
      </c>
    </row>
    <row r="16" spans="2:12" ht="30" customHeight="1" x14ac:dyDescent="0.45">
      <c r="B16" s="23" t="s">
        <v>21</v>
      </c>
      <c r="C16" s="24">
        <f>IF($C15="","",[6]第５表!H16)</f>
        <v>8643</v>
      </c>
      <c r="D16" s="25">
        <f>IF($C15="","",IF([5]設定!$H30="",INDEX([5]指数!$C$326:$AD$382,MATCH([5]設定!$D30,[5]指数!$B$326:$B$382,0),14),[5]設定!$H30))</f>
        <v>-0.2</v>
      </c>
      <c r="E16" s="26">
        <f t="shared" si="0"/>
        <v>7866</v>
      </c>
      <c r="F16" s="25">
        <f>IF($B16="","",IF([5]設定!$H30="",INDEX([5]指数!$C$518:$AD$574,MATCH([5]設定!$D30,[5]指数!$B$518:$B$574,0),14),[5]設定!$H30))</f>
        <v>-0.8</v>
      </c>
      <c r="G16" s="24">
        <f>IF($C15="","",[6]第５表!I16)</f>
        <v>777</v>
      </c>
      <c r="H16" s="25">
        <f>IF($B16="","",IF([5]設定!$H30="",INDEX([5]指数!$C$582:$AD$638,MATCH([5]設定!$D30,[5]指数!$B$582:$B$638,0),14),[5]設定!$H30))</f>
        <v>7.2</v>
      </c>
      <c r="I16" s="27">
        <f>IF($C15="","",[6]第５表!J16)</f>
        <v>9</v>
      </c>
      <c r="J16" s="25">
        <f>IF($C15="","",IF([5]設定!$H30="",INDEX([5]指数!$C$326:$AD$382,MATCH([5]設定!$D30,[5]指数!$B$326:$B$382,0),16),[5]設定!$H30))</f>
        <v>0.6</v>
      </c>
      <c r="K16" s="28">
        <f>IF($C15="","",IF([5]設定!$H30="",INDEX([5]指数!$C$326:$AD$382,MATCH([5]設定!$D30,[5]指数!$B$326:$B$382,0),17),[5]設定!$H30))</f>
        <v>3.37</v>
      </c>
      <c r="L16" s="28">
        <f>IF($C15="","",IF([5]設定!$H30="",INDEX([5]指数!$C$326:$AD$382,MATCH([5]設定!$D30,[5]指数!$B$326:$B$382,0),19),[5]設定!$H30))</f>
        <v>1.05</v>
      </c>
    </row>
    <row r="17" spans="2:12" ht="30" customHeight="1" x14ac:dyDescent="0.45">
      <c r="B17" s="23" t="s">
        <v>22</v>
      </c>
      <c r="C17" s="24">
        <f>IF($C16="","",[6]第５表!H17)</f>
        <v>3528</v>
      </c>
      <c r="D17" s="25">
        <f>IF($C16="","",IF([5]設定!$H31="",INDEX([5]指数!$C$326:$AD$382,MATCH([5]設定!$D31,[5]指数!$B$326:$B$382,0),14),[5]設定!$H31))</f>
        <v>4.9000000000000004</v>
      </c>
      <c r="E17" s="26">
        <f t="shared" si="0"/>
        <v>1459</v>
      </c>
      <c r="F17" s="25">
        <f>IF($B17="","",IF([5]設定!$H31="",INDEX([5]指数!$C$518:$AD$574,MATCH([5]設定!$D31,[5]指数!$B$518:$B$574,0),14),[5]設定!$H31))</f>
        <v>-41.1</v>
      </c>
      <c r="G17" s="24">
        <f>IF($C16="","",[6]第５表!I17)</f>
        <v>2069</v>
      </c>
      <c r="H17" s="25">
        <f>IF($B17="","",IF([5]設定!$H31="",INDEX([5]指数!$C$582:$AD$638,MATCH([5]設定!$D31,[5]指数!$B$582:$B$638,0),14),[5]設定!$H31))</f>
        <v>132.6</v>
      </c>
      <c r="I17" s="27">
        <f>IF($C16="","",[6]第５表!J17)</f>
        <v>58.6</v>
      </c>
      <c r="J17" s="25">
        <f>IF($C16="","",IF([5]設定!$H31="",INDEX([5]指数!$C$326:$AD$382,MATCH([5]設定!$D31,[5]指数!$B$326:$B$382,0),16),[5]設定!$H31))</f>
        <v>32.200000000000003</v>
      </c>
      <c r="K17" s="28">
        <f>IF($C16="","",IF([5]設定!$H31="",INDEX([5]指数!$C$326:$AD$382,MATCH([5]設定!$D31,[5]指数!$B$326:$B$382,0),17),[5]設定!$H31))</f>
        <v>8.41</v>
      </c>
      <c r="L17" s="28">
        <f>IF($C16="","",IF([5]設定!$H31="",INDEX([5]指数!$C$326:$AD$382,MATCH([5]設定!$D31,[5]指数!$B$326:$B$382,0),19),[5]設定!$H31))</f>
        <v>1.34</v>
      </c>
    </row>
    <row r="18" spans="2:12" ht="30" customHeight="1" x14ac:dyDescent="0.45">
      <c r="B18" s="23" t="s">
        <v>23</v>
      </c>
      <c r="C18" s="24">
        <f>IF($C17="","",[6]第５表!H18)</f>
        <v>6300</v>
      </c>
      <c r="D18" s="25">
        <f>IF($C17="","",IF([5]設定!$H32="",INDEX([5]指数!$C$326:$AD$382,MATCH([5]設定!$D32,[5]指数!$B$326:$B$382,0),14),[5]設定!$H32))</f>
        <v>7.3</v>
      </c>
      <c r="E18" s="26">
        <f t="shared" si="0"/>
        <v>5577</v>
      </c>
      <c r="F18" s="25">
        <f>IF($B18="","",IF([5]設定!$H32="",INDEX([5]指数!$C$518:$AD$574,MATCH([5]設定!$D32,[5]指数!$B$518:$B$574,0),14),[5]設定!$H32))</f>
        <v>19.899999999999999</v>
      </c>
      <c r="G18" s="24">
        <f>IF($C17="","",[6]第５表!I18)</f>
        <v>723</v>
      </c>
      <c r="H18" s="25">
        <f>IF($B18="","",IF([5]設定!$H32="",INDEX([5]指数!$C$582:$AD$638,MATCH([5]設定!$D32,[5]指数!$B$582:$B$638,0),14),[5]設定!$H32))</f>
        <v>-40.799999999999997</v>
      </c>
      <c r="I18" s="27">
        <f>IF($C17="","",[6]第５表!J18)</f>
        <v>11.5</v>
      </c>
      <c r="J18" s="25">
        <f>IF($C17="","",IF([5]設定!$H32="",INDEX([5]指数!$C$326:$AD$382,MATCH([5]設定!$D32,[5]指数!$B$326:$B$382,0),16),[5]設定!$H32))</f>
        <v>-9.3000000000000007</v>
      </c>
      <c r="K18" s="28">
        <f>IF($C17="","",IF([5]設定!$H32="",INDEX([5]指数!$C$326:$AD$382,MATCH([5]設定!$D32,[5]指数!$B$326:$B$382,0),17),[5]設定!$H32))</f>
        <v>3.07</v>
      </c>
      <c r="L18" s="28">
        <f>IF($C17="","",IF([5]設定!$H32="",INDEX([5]指数!$C$326:$AD$382,MATCH([5]設定!$D32,[5]指数!$B$326:$B$382,0),19),[5]設定!$H32))</f>
        <v>0.16</v>
      </c>
    </row>
    <row r="19" spans="2:12" ht="30" customHeight="1" x14ac:dyDescent="0.45">
      <c r="B19" s="23" t="s">
        <v>24</v>
      </c>
      <c r="C19" s="24">
        <f>IF($C18="","",[6]第５表!H19)</f>
        <v>24892</v>
      </c>
      <c r="D19" s="25">
        <f>IF($C18="","",IF([5]設定!$H33="",INDEX([5]指数!$C$326:$AD$382,MATCH([5]設定!$D33,[5]指数!$B$326:$B$382,0),14),[5]設定!$H33))</f>
        <v>16.5</v>
      </c>
      <c r="E19" s="26">
        <f t="shared" si="0"/>
        <v>3148</v>
      </c>
      <c r="F19" s="25">
        <f>IF($B19="","",IF([5]設定!$H33="",INDEX([5]指数!$C$518:$AD$574,MATCH([5]設定!$D33,[5]指数!$B$518:$B$574,0),14),[5]設定!$H33))</f>
        <v>-35.4</v>
      </c>
      <c r="G19" s="24">
        <f>IF($C18="","",[6]第５表!I19)</f>
        <v>21744</v>
      </c>
      <c r="H19" s="25">
        <f>IF($B19="","",IF([5]設定!$H33="",INDEX([5]指数!$C$582:$AD$638,MATCH([5]設定!$D33,[5]指数!$B$582:$B$638,0),14),[5]設定!$H33))</f>
        <v>31.9</v>
      </c>
      <c r="I19" s="27">
        <f>IF($C18="","",[6]第５表!J19)</f>
        <v>87.4</v>
      </c>
      <c r="J19" s="25">
        <f>IF($C18="","",IF([5]設定!$H33="",INDEX([5]指数!$C$326:$AD$382,MATCH([5]設定!$D33,[5]指数!$B$326:$B$382,0),16),[5]設定!$H33))</f>
        <v>10.199999999999999</v>
      </c>
      <c r="K19" s="28">
        <f>IF($C18="","",IF([5]設定!$H33="",INDEX([5]指数!$C$326:$AD$382,MATCH([5]設定!$D33,[5]指数!$B$326:$B$382,0),17),[5]設定!$H33))</f>
        <v>3.65</v>
      </c>
      <c r="L19" s="28">
        <f>IF($C18="","",IF([5]設定!$H33="",INDEX([5]指数!$C$326:$AD$382,MATCH([5]設定!$D33,[5]指数!$B$326:$B$382,0),19),[5]設定!$H33))</f>
        <v>3.05</v>
      </c>
    </row>
    <row r="20" spans="2:12" ht="30" customHeight="1" x14ac:dyDescent="0.45">
      <c r="B20" s="23" t="s">
        <v>25</v>
      </c>
      <c r="C20" s="24">
        <f>IF($C19="","",[6]第５表!H20)</f>
        <v>10247</v>
      </c>
      <c r="D20" s="25">
        <f>IF($C19="","",IF([5]設定!$H34="",INDEX([5]指数!$C$326:$AD$382,MATCH([5]設定!$D34,[5]指数!$B$326:$B$382,0),14),[5]設定!$H34))</f>
        <v>-2.5</v>
      </c>
      <c r="E20" s="26">
        <f t="shared" si="0"/>
        <v>5819</v>
      </c>
      <c r="F20" s="25">
        <f>IF($B20="","",IF([5]設定!$H34="",INDEX([5]指数!$C$518:$AD$574,MATCH([5]設定!$D34,[5]指数!$B$518:$B$574,0),14),[5]設定!$H34))</f>
        <v>10.199999999999999</v>
      </c>
      <c r="G20" s="24">
        <f>IF($C19="","",[6]第５表!I20)</f>
        <v>4428</v>
      </c>
      <c r="H20" s="25">
        <f>IF($B20="","",IF([5]設定!$H34="",INDEX([5]指数!$C$582:$AD$638,MATCH([5]設定!$D34,[5]指数!$B$582:$B$638,0),14),[5]設定!$H34))</f>
        <v>-15.2</v>
      </c>
      <c r="I20" s="27">
        <f>IF($C19="","",[6]第５表!J20)</f>
        <v>43.2</v>
      </c>
      <c r="J20" s="25">
        <f>IF($C19="","",IF([5]設定!$H34="",INDEX([5]指数!$C$326:$AD$382,MATCH([5]設定!$D34,[5]指数!$B$326:$B$382,0),16),[5]設定!$H34))</f>
        <v>-6.5</v>
      </c>
      <c r="K20" s="28">
        <f>IF($C19="","",IF([5]設定!$H34="",INDEX([5]指数!$C$326:$AD$382,MATCH([5]設定!$D34,[5]指数!$B$326:$B$382,0),17),[5]設定!$H34))</f>
        <v>4.2</v>
      </c>
      <c r="L20" s="28">
        <f>IF($C19="","",IF([5]設定!$H34="",INDEX([5]指数!$C$326:$AD$382,MATCH([5]設定!$D34,[5]指数!$B$326:$B$382,0),19),[5]設定!$H34))</f>
        <v>5.83</v>
      </c>
    </row>
    <row r="21" spans="2:12" ht="30" customHeight="1" x14ac:dyDescent="0.45">
      <c r="B21" s="23" t="s">
        <v>26</v>
      </c>
      <c r="C21" s="24">
        <f>IF($C20="","",[6]第５表!H21)</f>
        <v>27061</v>
      </c>
      <c r="D21" s="25">
        <f>IF($C20="","",IF([5]設定!$H35="",INDEX([5]指数!$C$326:$AD$382,MATCH([5]設定!$D35,[5]指数!$B$326:$B$382,0),14),[5]設定!$H35))</f>
        <v>1.1000000000000001</v>
      </c>
      <c r="E21" s="26">
        <f t="shared" si="0"/>
        <v>21747</v>
      </c>
      <c r="F21" s="25">
        <f>IF($B21="","",IF([5]設定!$H35="",INDEX([5]指数!$C$518:$AD$574,MATCH([5]設定!$D35,[5]指数!$B$518:$B$574,0),14),[5]設定!$H35))</f>
        <v>-1.7</v>
      </c>
      <c r="G21" s="24">
        <f>IF($C20="","",[6]第５表!I21)</f>
        <v>5314</v>
      </c>
      <c r="H21" s="25">
        <f>IF($B21="","",IF([5]設定!$H35="",INDEX([5]指数!$C$582:$AD$638,MATCH([5]設定!$D35,[5]指数!$B$582:$B$638,0),14),[5]設定!$H35))</f>
        <v>15</v>
      </c>
      <c r="I21" s="27">
        <f>IF($C20="","",[6]第５表!J21)</f>
        <v>19.600000000000001</v>
      </c>
      <c r="J21" s="25">
        <f>IF($C20="","",IF([5]設定!$H35="",INDEX([5]指数!$C$326:$AD$382,MATCH([5]設定!$D35,[5]指数!$B$326:$B$382,0),16),[5]設定!$H35))</f>
        <v>2.2999999999999998</v>
      </c>
      <c r="K21" s="28">
        <f>IF($C20="","",IF([5]設定!$H35="",INDEX([5]指数!$C$326:$AD$382,MATCH([5]設定!$D35,[5]指数!$B$326:$B$382,0),17),[5]設定!$H35))</f>
        <v>0.73</v>
      </c>
      <c r="L21" s="28">
        <f>IF($C20="","",IF([5]設定!$H35="",INDEX([5]指数!$C$326:$AD$382,MATCH([5]設定!$D35,[5]指数!$B$326:$B$382,0),19),[5]設定!$H35))</f>
        <v>2.3199999999999998</v>
      </c>
    </row>
    <row r="22" spans="2:12" ht="30" customHeight="1" x14ac:dyDescent="0.45">
      <c r="B22" s="23" t="s">
        <v>27</v>
      </c>
      <c r="C22" s="24">
        <f>IF($C21="","",[6]第５表!H22)</f>
        <v>82796</v>
      </c>
      <c r="D22" s="25">
        <f>IF($C21="","",IF([5]設定!$H36="",INDEX([5]指数!$C$326:$AD$382,MATCH([5]設定!$D36,[5]指数!$B$326:$B$382,0),14),[5]設定!$H36))</f>
        <v>3.4</v>
      </c>
      <c r="E22" s="26">
        <f t="shared" si="0"/>
        <v>61756</v>
      </c>
      <c r="F22" s="25">
        <f>IF($B22="","",IF([5]設定!$H36="",INDEX([5]指数!$C$518:$AD$574,MATCH([5]設定!$D36,[5]指数!$B$518:$B$574,0),14),[5]設定!$H36))</f>
        <v>1.8</v>
      </c>
      <c r="G22" s="24">
        <f>IF($C21="","",[6]第５表!I22)</f>
        <v>21040</v>
      </c>
      <c r="H22" s="25">
        <f>IF($B22="","",IF([5]設定!$H36="",INDEX([5]指数!$C$582:$AD$638,MATCH([5]設定!$D36,[5]指数!$B$582:$B$638,0),14),[5]設定!$H36))</f>
        <v>8.1</v>
      </c>
      <c r="I22" s="27">
        <f>IF($C21="","",[6]第５表!J22)</f>
        <v>25.4</v>
      </c>
      <c r="J22" s="25">
        <f>IF($C21="","",IF([5]設定!$H36="",INDEX([5]指数!$C$326:$AD$382,MATCH([5]設定!$D36,[5]指数!$B$326:$B$382,0),16),[5]設定!$H36))</f>
        <v>1.1000000000000001</v>
      </c>
      <c r="K22" s="28">
        <f>IF($C21="","",IF([5]設定!$H36="",INDEX([5]指数!$C$326:$AD$382,MATCH([5]設定!$D36,[5]指数!$B$326:$B$382,0),17),[5]設定!$H36))</f>
        <v>1.35</v>
      </c>
      <c r="L22" s="28">
        <f>IF($C21="","",IF([5]設定!$H36="",INDEX([5]指数!$C$326:$AD$382,MATCH([5]設定!$D36,[5]指数!$B$326:$B$382,0),19),[5]設定!$H36))</f>
        <v>1.6</v>
      </c>
    </row>
    <row r="23" spans="2:12" ht="30" customHeight="1" x14ac:dyDescent="0.45">
      <c r="B23" s="23" t="s">
        <v>28</v>
      </c>
      <c r="C23" s="24">
        <f>IF($C22="","",[6]第５表!H23)</f>
        <v>4366</v>
      </c>
      <c r="D23" s="25">
        <f>IF($C22="","",IF([5]設定!$H37="",INDEX([5]指数!$C$326:$AD$382,MATCH([5]設定!$D37,[5]指数!$B$326:$B$382,0),14),[5]設定!$H37))</f>
        <v>-4</v>
      </c>
      <c r="E23" s="26">
        <f t="shared" si="0"/>
        <v>3835</v>
      </c>
      <c r="F23" s="25">
        <f>IF($B23="","",IF([5]設定!$H37="",INDEX([5]指数!$C$518:$AD$574,MATCH([5]設定!$D37,[5]指数!$B$518:$B$574,0),14),[5]設定!$H37))</f>
        <v>-7.8</v>
      </c>
      <c r="G23" s="24">
        <f>IF($C22="","",[6]第５表!I23)</f>
        <v>531</v>
      </c>
      <c r="H23" s="25">
        <f>IF($B23="","",IF([5]設定!$H37="",INDEX([5]指数!$C$582:$AD$638,MATCH([5]設定!$D37,[5]指数!$B$582:$B$638,0),14),[5]設定!$H37))</f>
        <v>37.6</v>
      </c>
      <c r="I23" s="27">
        <f>IF($C22="","",[6]第５表!J23)</f>
        <v>12.2</v>
      </c>
      <c r="J23" s="25">
        <f>IF($C22="","",IF([5]設定!$H37="",INDEX([5]指数!$C$326:$AD$382,MATCH([5]設定!$D37,[5]指数!$B$326:$B$382,0),16),[5]設定!$H37))</f>
        <v>3.7</v>
      </c>
      <c r="K23" s="28">
        <f>IF($C22="","",IF([5]設定!$H37="",INDEX([5]指数!$C$326:$AD$382,MATCH([5]設定!$D37,[5]指数!$B$326:$B$382,0),17),[5]設定!$H37))</f>
        <v>1.23</v>
      </c>
      <c r="L23" s="28">
        <f>IF($C22="","",IF([5]設定!$H37="",INDEX([5]指数!$C$326:$AD$382,MATCH([5]設定!$D37,[5]指数!$B$326:$B$382,0),19),[5]設定!$H37))</f>
        <v>1.39</v>
      </c>
    </row>
    <row r="24" spans="2:12" ht="30" customHeight="1" x14ac:dyDescent="0.45">
      <c r="B24" s="29" t="s">
        <v>29</v>
      </c>
      <c r="C24" s="30">
        <f>IF($C23="","",[6]第５表!H24)</f>
        <v>25357</v>
      </c>
      <c r="D24" s="31">
        <f>IF($C23="","",IF([5]設定!$H38="",INDEX([5]指数!$C$326:$AD$382,MATCH([5]設定!$D38,[5]指数!$B$326:$B$382,0),14),[5]設定!$H38))</f>
        <v>-2.9</v>
      </c>
      <c r="E24" s="32">
        <f t="shared" si="0"/>
        <v>18705</v>
      </c>
      <c r="F24" s="31">
        <f>IF($B24="","",IF([5]設定!$H38="",INDEX([5]指数!$C$518:$AD$574,MATCH([5]設定!$D38,[5]指数!$B$518:$B$574,0),14),[5]設定!$H38))</f>
        <v>-4.9000000000000004</v>
      </c>
      <c r="G24" s="30">
        <f>IF($C23="","",[6]第５表!I24)</f>
        <v>6652</v>
      </c>
      <c r="H24" s="31">
        <f>IF($B24="","",IF([5]設定!$H38="",INDEX([5]指数!$C$582:$AD$638,MATCH([5]設定!$D38,[5]指数!$B$582:$B$638,0),14),[5]設定!$H38))</f>
        <v>3.7</v>
      </c>
      <c r="I24" s="33">
        <f>IF($C23="","",[6]第５表!J24)</f>
        <v>26.2</v>
      </c>
      <c r="J24" s="31">
        <f>IF($C23="","",IF([5]設定!$H38="",INDEX([5]指数!$C$326:$AD$382,MATCH([5]設定!$D38,[5]指数!$B$326:$B$382,0),16),[5]設定!$H38))</f>
        <v>1.6</v>
      </c>
      <c r="K24" s="34">
        <f>IF($C23="","",IF([5]設定!$H38="",INDEX([5]指数!$C$326:$AD$382,MATCH([5]設定!$D38,[5]指数!$B$326:$B$382,0),17),[5]設定!$H38))</f>
        <v>3.11</v>
      </c>
      <c r="L24" s="34">
        <f>IF($C23="","",IF([5]設定!$H38="",INDEX([5]指数!$C$326:$AD$382,MATCH([5]設定!$D38,[5]指数!$B$326:$B$382,0),19),[5]設定!$H38))</f>
        <v>2.77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IF($C31="","",[6]第５表!H47)</f>
        <v>184219</v>
      </c>
      <c r="D32" s="25">
        <f>IF($C31="","",IF([5]設定!$I23="",INDEX([5]指数!$C$6:$AD$62,MATCH([5]設定!$D23,[5]指数!$B$6:$B$62,0),14),[5]設定!$I23))</f>
        <v>-0.3</v>
      </c>
      <c r="E32" s="26">
        <f>IF(C32="x","x",C32-G32)</f>
        <v>137961</v>
      </c>
      <c r="F32" s="25">
        <f>IF($B32="","",IF([5]設定!$I23="",INDEX([5]指数!$C$198:$AD$254,MATCH([5]設定!$D23,[5]指数!$B$198:$B$254,0),14),[5]設定!$I23))</f>
        <v>-1.1000000000000001</v>
      </c>
      <c r="G32" s="24">
        <f>IF($C31="","",[6]第５表!I47)</f>
        <v>46258</v>
      </c>
      <c r="H32" s="25">
        <f>IF($B32="","",IF([5]設定!$I23="",INDEX([5]指数!$C$262:$AD$318,MATCH([5]設定!$D23,[5]指数!$B$262:$B$318,0),14),[5]設定!$I23))</f>
        <v>1.7</v>
      </c>
      <c r="I32" s="27">
        <f>IF($C31="","",+[6]第５表!J47)</f>
        <v>25.1</v>
      </c>
      <c r="J32" s="25">
        <f>IF($C31="","",IF([5]設定!$I23="",INDEX([5]指数!$C$6:$AD$62,MATCH([5]設定!$D23,[5]指数!$B$6:$B$62,0),16),[5]設定!$I23))</f>
        <v>0.5</v>
      </c>
      <c r="K32" s="28">
        <f>IF($C31="","",IF([5]設定!$I23="",INDEX([5]指数!$C$6:$AD$62,MATCH([5]設定!$D23,[5]指数!$B$6:$B$62,0),17),[5]設定!$I23))</f>
        <v>1.64</v>
      </c>
      <c r="L32" s="28">
        <f>IF($C31="","",IF([5]設定!$I23="",INDEX([5]指数!$C$6:$AD$62,MATCH([5]設定!$D23,[5]指数!$B$6:$B$62,0),19),[5]設定!$I23))</f>
        <v>1.93</v>
      </c>
    </row>
    <row r="33" spans="2:12" ht="30" customHeight="1" x14ac:dyDescent="0.45">
      <c r="B33" s="23" t="s">
        <v>15</v>
      </c>
      <c r="C33" s="24">
        <f>IF($C32="","",[6]第５表!H48)</f>
        <v>6046</v>
      </c>
      <c r="D33" s="25">
        <f>IF($C32="","",IF([5]設定!$I24="",INDEX([5]指数!$C$6:$AD$62,MATCH([5]設定!$D24,[5]指数!$B$6:$B$62,0),14),[5]設定!$I24))</f>
        <v>6.6</v>
      </c>
      <c r="E33" s="26">
        <f>IF(C33="x","x",C33-G33)</f>
        <v>5901</v>
      </c>
      <c r="F33" s="25">
        <f>IF($B33="","",IF([5]設定!$I24="",INDEX([5]指数!$C$198:$AD$254,MATCH([5]設定!$D24,[5]指数!$B$198:$B$254,0),14),[5]設定!$I24))</f>
        <v>6.1</v>
      </c>
      <c r="G33" s="24">
        <f>IF($C32="","",[6]第５表!I48)</f>
        <v>145</v>
      </c>
      <c r="H33" s="25">
        <f>IF($B33="","",IF([5]設定!$I24="",INDEX([5]指数!$C$262:$AD$318,MATCH([5]設定!$D24,[5]指数!$B$262:$B$318,0),14),[5]設定!$I24))</f>
        <v>34.299999999999997</v>
      </c>
      <c r="I33" s="27">
        <f>IF($C32="","",+[6]第５表!J48)</f>
        <v>2.4</v>
      </c>
      <c r="J33" s="25">
        <f>IF($C32="","",IF([5]設定!$I24="",INDEX([5]指数!$C$6:$AD$62,MATCH([5]設定!$D24,[5]指数!$B$6:$B$62,0),16),[5]設定!$I24))</f>
        <v>0.5</v>
      </c>
      <c r="K33" s="28">
        <f>IF($C32="","",IF([5]設定!$I24="",INDEX([5]指数!$C$6:$AD$62,MATCH([5]設定!$D24,[5]指数!$B$6:$B$62,0),17),[5]設定!$I24))</f>
        <v>0.23</v>
      </c>
      <c r="L33" s="28">
        <f>IF($C32="","",IF([5]設定!$I24="",INDEX([5]指数!$C$6:$AD$62,MATCH([5]設定!$D24,[5]指数!$B$6:$B$62,0),19),[5]設定!$I24))</f>
        <v>0.23</v>
      </c>
    </row>
    <row r="34" spans="2:12" ht="30" customHeight="1" x14ac:dyDescent="0.45">
      <c r="B34" s="23" t="s">
        <v>16</v>
      </c>
      <c r="C34" s="24">
        <f>IF($C33="","",[6]第５表!H49)</f>
        <v>36668</v>
      </c>
      <c r="D34" s="25">
        <f>IF($C33="","",IF([5]設定!$I25="",INDEX([5]指数!$C$6:$AD$62,MATCH([5]設定!$D25,[5]指数!$B$6:$B$62,0),14),[5]設定!$I25))</f>
        <v>-4.5</v>
      </c>
      <c r="E34" s="26">
        <f t="shared" ref="E34:E47" si="1">IF(C34="x","x",C34-G34)</f>
        <v>33160</v>
      </c>
      <c r="F34" s="25">
        <f>IF($B34="","",IF([5]設定!$I25="",INDEX([5]指数!$C$198:$AD$254,MATCH([5]設定!$D25,[5]指数!$B$198:$B$254,0),14),[5]設定!$I25))</f>
        <v>-3.9</v>
      </c>
      <c r="G34" s="24">
        <f>IF($C33="","",[6]第５表!I49)</f>
        <v>3508</v>
      </c>
      <c r="H34" s="25">
        <f>IF($B34="","",IF([5]設定!$I25="",INDEX([5]指数!$C$262:$AD$318,MATCH([5]設定!$D25,[5]指数!$B$262:$B$318,0),14),[5]設定!$I25))</f>
        <v>-9.1</v>
      </c>
      <c r="I34" s="27">
        <f>IF($C33="","",+[6]第５表!J49)</f>
        <v>9.6</v>
      </c>
      <c r="J34" s="25">
        <f>IF($C33="","",IF([5]設定!$I25="",INDEX([5]指数!$C$6:$AD$62,MATCH([5]設定!$D25,[5]指数!$B$6:$B$62,0),16),[5]設定!$I25))</f>
        <v>-0.5</v>
      </c>
      <c r="K34" s="28">
        <f>IF($C33="","",IF([5]設定!$I25="",INDEX([5]指数!$C$6:$AD$62,MATCH([5]設定!$D25,[5]指数!$B$6:$B$62,0),17),[5]設定!$I25))</f>
        <v>1.29</v>
      </c>
      <c r="L34" s="28">
        <f>IF($C33="","",IF([5]設定!$I25="",INDEX([5]指数!$C$6:$AD$62,MATCH([5]設定!$D25,[5]指数!$B$6:$B$62,0),19),[5]設定!$I25))</f>
        <v>1.63</v>
      </c>
    </row>
    <row r="35" spans="2:12" ht="30" customHeight="1" x14ac:dyDescent="0.45">
      <c r="B35" s="23" t="s">
        <v>17</v>
      </c>
      <c r="C35" s="24">
        <f>IF($C34="","",[6]第５表!H50)</f>
        <v>2015</v>
      </c>
      <c r="D35" s="25">
        <f>IF($C34="","",IF([5]設定!$I26="",INDEX([5]指数!$C$6:$AD$62,MATCH([5]設定!$D26,[5]指数!$B$6:$B$62,0),14),[5]設定!$I26))</f>
        <v>-6.1</v>
      </c>
      <c r="E35" s="26">
        <f t="shared" si="1"/>
        <v>1889</v>
      </c>
      <c r="F35" s="25">
        <f>IF($B35="","",IF([5]設定!$I26="",INDEX([5]指数!$C$198:$AD$254,MATCH([5]設定!$D26,[5]指数!$B$198:$B$254,0),14),[5]設定!$I26))</f>
        <v>-1.5</v>
      </c>
      <c r="G35" s="24">
        <f>IF($C34="","",[6]第５表!I50)</f>
        <v>126</v>
      </c>
      <c r="H35" s="25">
        <f>IF($B35="","",IF([5]設定!$I26="",INDEX([5]指数!$C$262:$AD$318,MATCH([5]設定!$D26,[5]指数!$B$262:$B$318,0),14),[5]設定!$I26))</f>
        <v>-44.7</v>
      </c>
      <c r="I35" s="27">
        <f>IF($C34="","",+[6]第５表!J50)</f>
        <v>6.3</v>
      </c>
      <c r="J35" s="25">
        <f>IF($C34="","",IF([5]設定!$I26="",INDEX([5]指数!$C$6:$AD$62,MATCH([5]設定!$D26,[5]指数!$B$6:$B$62,0),16),[5]設定!$I26))</f>
        <v>-4.3</v>
      </c>
      <c r="K35" s="28">
        <f>IF($C34="","",IF([5]設定!$I26="",INDEX([5]指数!$C$6:$AD$62,MATCH([5]設定!$D26,[5]指数!$B$6:$B$62,0),17),[5]設定!$I26))</f>
        <v>0.19</v>
      </c>
      <c r="L35" s="28">
        <f>IF($C34="","",IF([5]設定!$I26="",INDEX([5]指数!$C$6:$AD$62,MATCH([5]設定!$D26,[5]指数!$B$6:$B$62,0),19),[5]設定!$I26))</f>
        <v>4.28</v>
      </c>
    </row>
    <row r="36" spans="2:12" ht="30" customHeight="1" x14ac:dyDescent="0.45">
      <c r="B36" s="23" t="s">
        <v>18</v>
      </c>
      <c r="C36" s="24">
        <f>IF($C35="","",[6]第５表!H51)</f>
        <v>3777</v>
      </c>
      <c r="D36" s="25">
        <f>IF($C35="","",IF([5]設定!$I27="",INDEX([5]指数!$C$6:$AD$62,MATCH([5]設定!$D27,[5]指数!$B$6:$B$62,0),14),[5]設定!$I27))</f>
        <v>-3.2</v>
      </c>
      <c r="E36" s="26">
        <f t="shared" si="1"/>
        <v>3642</v>
      </c>
      <c r="F36" s="25">
        <f>IF($B36="","",IF([5]設定!$I27="",INDEX([5]指数!$C$198:$AD$254,MATCH([5]設定!$D27,[5]指数!$B$198:$B$254,0),14),[5]設定!$I27))</f>
        <v>-2</v>
      </c>
      <c r="G36" s="24">
        <f>IF($C35="","",[6]第５表!I51)</f>
        <v>135</v>
      </c>
      <c r="H36" s="25">
        <f>IF($B36="","",IF([5]設定!$I27="",INDEX([5]指数!$C$262:$AD$318,MATCH([5]設定!$D27,[5]指数!$B$262:$B$318,0),14),[5]設定!$I27))</f>
        <v>-28.9</v>
      </c>
      <c r="I36" s="27">
        <f>IF($C35="","",+[6]第５表!J51)</f>
        <v>3.6</v>
      </c>
      <c r="J36" s="25">
        <f>IF($C35="","",IF([5]設定!$I27="",INDEX([5]指数!$C$6:$AD$62,MATCH([5]設定!$D27,[5]指数!$B$6:$B$62,0),16),[5]設定!$I27))</f>
        <v>-1.3</v>
      </c>
      <c r="K36" s="28">
        <f>IF($C35="","",IF([5]設定!$I27="",INDEX([5]指数!$C$6:$AD$62,MATCH([5]設定!$D27,[5]指数!$B$6:$B$62,0),17),[5]設定!$I27))</f>
        <v>0.05</v>
      </c>
      <c r="L36" s="28">
        <f>IF($C35="","",IF([5]設定!$I27="",INDEX([5]指数!$C$6:$AD$62,MATCH([5]設定!$D27,[5]指数!$B$6:$B$62,0),19),[5]設定!$I27))</f>
        <v>0.16</v>
      </c>
    </row>
    <row r="37" spans="2:12" ht="30" customHeight="1" x14ac:dyDescent="0.45">
      <c r="B37" s="23" t="s">
        <v>19</v>
      </c>
      <c r="C37" s="24">
        <f>IF($C36="","",[6]第５表!H52)</f>
        <v>11049</v>
      </c>
      <c r="D37" s="25">
        <f>IF($C36="","",IF([5]設定!$I28="",INDEX([5]指数!$C$6:$AD$62,MATCH([5]設定!$D28,[5]指数!$B$6:$B$62,0),14),[5]設定!$I28))</f>
        <v>-4.2</v>
      </c>
      <c r="E37" s="26">
        <f t="shared" si="1"/>
        <v>9735</v>
      </c>
      <c r="F37" s="25">
        <f>IF($B37="","",IF([5]設定!$I28="",INDEX([5]指数!$C$198:$AD$254,MATCH([5]設定!$D28,[5]指数!$B$198:$B$254,0),14),[5]設定!$I28))</f>
        <v>-8.6999999999999993</v>
      </c>
      <c r="G37" s="24">
        <f>IF($C36="","",[6]第５表!I52)</f>
        <v>1314</v>
      </c>
      <c r="H37" s="25">
        <f>IF($B37="","",IF([5]設定!$I28="",INDEX([5]指数!$C$262:$AD$318,MATCH([5]設定!$D28,[5]指数!$B$262:$B$318,0),14),[5]設定!$I28))</f>
        <v>51.7</v>
      </c>
      <c r="I37" s="27">
        <f>IF($C36="","",+[6]第５表!J52)</f>
        <v>11.9</v>
      </c>
      <c r="J37" s="25">
        <f>IF($C36="","",IF([5]設定!$I28="",INDEX([5]指数!$C$6:$AD$62,MATCH([5]設定!$D28,[5]指数!$B$6:$B$62,0),16),[5]設定!$I28))</f>
        <v>4.4000000000000004</v>
      </c>
      <c r="K37" s="28">
        <f>IF($C36="","",IF([5]設定!$I28="",INDEX([5]指数!$C$6:$AD$62,MATCH([5]設定!$D28,[5]指数!$B$6:$B$62,0),17),[5]設定!$I28))</f>
        <v>3.35</v>
      </c>
      <c r="L37" s="28">
        <f>IF($C36="","",IF([5]設定!$I28="",INDEX([5]指数!$C$6:$AD$62,MATCH([5]設定!$D28,[5]指数!$B$6:$B$62,0),19),[5]設定!$I28))</f>
        <v>0.92</v>
      </c>
    </row>
    <row r="38" spans="2:12" ht="30" customHeight="1" x14ac:dyDescent="0.45">
      <c r="B38" s="23" t="s">
        <v>20</v>
      </c>
      <c r="C38" s="24">
        <f>IF($C37="","",[6]第５表!H53)</f>
        <v>22453</v>
      </c>
      <c r="D38" s="25">
        <f>IF($C37="","",IF([5]設定!$I29="",INDEX([5]指数!$C$6:$AD$62,MATCH([5]設定!$D29,[5]指数!$B$6:$B$62,0),14),[5]設定!$I29))</f>
        <v>2.4</v>
      </c>
      <c r="E38" s="26">
        <f t="shared" si="1"/>
        <v>8495</v>
      </c>
      <c r="F38" s="25">
        <f>IF($B38="","",IF([5]設定!$I29="",INDEX([5]指数!$C$198:$AD$254,MATCH([5]設定!$D29,[5]指数!$B$198:$B$254,0),14),[5]設定!$I29))</f>
        <v>-5</v>
      </c>
      <c r="G38" s="24">
        <f>IF($C37="","",[6]第５表!I53)</f>
        <v>13958</v>
      </c>
      <c r="H38" s="25">
        <f>IF($B38="","",IF([5]設定!$I29="",INDEX([5]指数!$C$262:$AD$318,MATCH([5]設定!$D29,[5]指数!$B$262:$B$318,0),14),[5]設定!$I29))</f>
        <v>7.4</v>
      </c>
      <c r="I38" s="27">
        <f>IF($C37="","",+[6]第５表!J53)</f>
        <v>62.2</v>
      </c>
      <c r="J38" s="25">
        <f>IF($C37="","",IF([5]設定!$I29="",INDEX([5]指数!$C$6:$AD$62,MATCH([5]設定!$D29,[5]指数!$B$6:$B$62,0),16),[5]設定!$I29))</f>
        <v>2.9</v>
      </c>
      <c r="K38" s="28">
        <f>IF($C37="","",IF([5]設定!$I29="",INDEX([5]指数!$C$6:$AD$62,MATCH([5]設定!$D29,[5]指数!$B$6:$B$62,0),17),[5]設定!$I29))</f>
        <v>1.74</v>
      </c>
      <c r="L38" s="28">
        <f>IF($C37="","",IF([5]設定!$I29="",INDEX([5]指数!$C$6:$AD$62,MATCH([5]設定!$D29,[5]指数!$B$6:$B$62,0),19),[5]設定!$I29))</f>
        <v>2.97</v>
      </c>
    </row>
    <row r="39" spans="2:12" ht="30" customHeight="1" x14ac:dyDescent="0.45">
      <c r="B39" s="23" t="s">
        <v>21</v>
      </c>
      <c r="C39" s="24">
        <f>IF($C38="","",[6]第５表!H54)</f>
        <v>3336</v>
      </c>
      <c r="D39" s="25">
        <f>IF($C38="","",IF([5]設定!$I30="",INDEX([5]指数!$C$6:$AD$62,MATCH([5]設定!$D30,[5]指数!$B$6:$B$62,0),14),[5]設定!$I30))</f>
        <v>7</v>
      </c>
      <c r="E39" s="26">
        <f t="shared" si="1"/>
        <v>3326</v>
      </c>
      <c r="F39" s="25">
        <f>IF($B39="","",IF([5]設定!$I30="",INDEX([5]指数!$C$198:$AD$254,MATCH([5]設定!$D30,[5]指数!$B$198:$B$254,0),14),[5]設定!$I30))</f>
        <v>13.7</v>
      </c>
      <c r="G39" s="24">
        <f>IF($C38="","",[6]第５表!I54)</f>
        <v>10</v>
      </c>
      <c r="H39" s="25">
        <f>IF($B39="","",IF([5]設定!$I30="",INDEX([5]指数!$C$262:$AD$318,MATCH([5]設定!$D30,[5]指数!$B$262:$B$318,0),14),[5]設定!$I30))</f>
        <v>-94.9</v>
      </c>
      <c r="I39" s="27">
        <f>IF($C38="","",+[6]第５表!J54)</f>
        <v>0.3</v>
      </c>
      <c r="J39" s="25">
        <f>IF($C38="","",IF([5]設定!$I30="",INDEX([5]指数!$C$6:$AD$62,MATCH([5]設定!$D30,[5]指数!$B$6:$B$62,0),16),[5]設定!$I30))</f>
        <v>-5.9</v>
      </c>
      <c r="K39" s="28">
        <f>IF($C38="","",IF([5]設定!$I30="",INDEX([5]指数!$C$6:$AD$62,MATCH([5]設定!$D30,[5]指数!$B$6:$B$62,0),17),[5]設定!$I30))</f>
        <v>0.3</v>
      </c>
      <c r="L39" s="28">
        <f>IF($C38="","",IF([5]設定!$I30="",INDEX([5]指数!$C$6:$AD$62,MATCH([5]設定!$D30,[5]指数!$B$6:$B$62,0),19),[5]設定!$I30))</f>
        <v>0</v>
      </c>
    </row>
    <row r="40" spans="2:12" ht="30" customHeight="1" x14ac:dyDescent="0.45">
      <c r="B40" s="23" t="s">
        <v>22</v>
      </c>
      <c r="C40" s="24">
        <f>IF($C39="","",[6]第５表!H55)</f>
        <v>1140</v>
      </c>
      <c r="D40" s="25">
        <f>IF($C39="","",IF([5]設定!$I31="",INDEX([5]指数!$C$6:$AD$62,MATCH([5]設定!$D31,[5]指数!$B$6:$B$62,0),14),[5]設定!$I31))</f>
        <v>5.4</v>
      </c>
      <c r="E40" s="26">
        <f t="shared" si="1"/>
        <v>810</v>
      </c>
      <c r="F40" s="25">
        <f>IF($B40="","",IF([5]設定!$I31="",INDEX([5]指数!$C$198:$AD$254,MATCH([5]設定!$D31,[5]指数!$B$198:$B$254,0),14),[5]設定!$I31))</f>
        <v>24.9</v>
      </c>
      <c r="G40" s="24">
        <f>IF($C39="","",[6]第５表!I55)</f>
        <v>330</v>
      </c>
      <c r="H40" s="25">
        <f>IF($B40="","",IF([5]設定!$I31="",INDEX([5]指数!$C$262:$AD$318,MATCH([5]設定!$D31,[5]指数!$B$262:$B$318,0),14),[5]設定!$I31))</f>
        <v>-23.8</v>
      </c>
      <c r="I40" s="27">
        <f>IF($C39="","",+[6]第５表!J55)</f>
        <v>28.9</v>
      </c>
      <c r="J40" s="25">
        <f>IF($C39="","",IF([5]設定!$I31="",INDEX([5]指数!$C$6:$AD$62,MATCH([5]設定!$D31,[5]指数!$B$6:$B$62,0),16),[5]設定!$I31))</f>
        <v>-11.1</v>
      </c>
      <c r="K40" s="28">
        <f>IF($C39="","",IF([5]設定!$I31="",INDEX([5]指数!$C$6:$AD$62,MATCH([5]設定!$D31,[5]指数!$B$6:$B$62,0),17),[5]設定!$I31))</f>
        <v>0.35</v>
      </c>
      <c r="L40" s="28">
        <f>IF($C39="","",IF([5]設定!$I31="",INDEX([5]指数!$C$6:$AD$62,MATCH([5]設定!$D31,[5]指数!$B$6:$B$62,0),19),[5]設定!$I31))</f>
        <v>0</v>
      </c>
    </row>
    <row r="41" spans="2:12" ht="30" customHeight="1" x14ac:dyDescent="0.45">
      <c r="B41" s="23" t="s">
        <v>23</v>
      </c>
      <c r="C41" s="24">
        <f>IF($C40="","",[6]第５表!H56)</f>
        <v>1728</v>
      </c>
      <c r="D41" s="25">
        <f>IF($C40="","",IF([5]設定!$I32="",INDEX([5]指数!$C$6:$AD$62,MATCH([5]設定!$D32,[5]指数!$B$6:$B$62,0),14),[5]設定!$I32))</f>
        <v>2.9</v>
      </c>
      <c r="E41" s="26">
        <f t="shared" si="1"/>
        <v>1633</v>
      </c>
      <c r="F41" s="25">
        <f>IF($B41="","",IF([5]設定!$I32="",INDEX([5]指数!$C$198:$AD$254,MATCH([5]設定!$D32,[5]指数!$B$198:$B$254,0),14),[5]設定!$I32))</f>
        <v>10.5</v>
      </c>
      <c r="G41" s="24">
        <f>IF($C40="","",[6]第５表!I56)</f>
        <v>95</v>
      </c>
      <c r="H41" s="25">
        <f>IF($B41="","",IF([5]設定!$I32="",INDEX([5]指数!$C$262:$AD$318,MATCH([5]設定!$D32,[5]指数!$B$262:$B$318,0),14),[5]設定!$I32))</f>
        <v>-52.4</v>
      </c>
      <c r="I41" s="27">
        <f>IF($C40="","",+[6]第５表!J56)</f>
        <v>5.5</v>
      </c>
      <c r="J41" s="25">
        <f>IF($C40="","",IF([5]設定!$I32="",INDEX([5]指数!$C$6:$AD$62,MATCH([5]設定!$D32,[5]指数!$B$6:$B$62,0),16),[5]設定!$I32))</f>
        <v>-6.4</v>
      </c>
      <c r="K41" s="28">
        <f>IF($C40="","",IF([5]設定!$I32="",INDEX([5]指数!$C$6:$AD$62,MATCH([5]設定!$D32,[5]指数!$B$6:$B$62,0),17),[5]設定!$I32))</f>
        <v>0.06</v>
      </c>
      <c r="L41" s="28">
        <f>IF($C40="","",IF([5]設定!$I32="",INDEX([5]指数!$C$6:$AD$62,MATCH([5]設定!$D32,[5]指数!$B$6:$B$62,0),19),[5]設定!$I32))</f>
        <v>0.57999999999999996</v>
      </c>
    </row>
    <row r="42" spans="2:12" ht="30" customHeight="1" x14ac:dyDescent="0.45">
      <c r="B42" s="23" t="s">
        <v>24</v>
      </c>
      <c r="C42" s="24">
        <f>IF($C41="","",[6]第５表!H57)</f>
        <v>7629</v>
      </c>
      <c r="D42" s="25">
        <f>IF($C41="","",IF([5]設定!$I33="",INDEX([5]指数!$C$6:$AD$62,MATCH([5]設定!$D33,[5]指数!$B$6:$B$62,0),14),[5]設定!$I33))</f>
        <v>-0.6</v>
      </c>
      <c r="E42" s="26">
        <f t="shared" si="1"/>
        <v>1615</v>
      </c>
      <c r="F42" s="25">
        <f>IF($B42="","",IF([5]設定!$I33="",INDEX([5]指数!$C$198:$AD$254,MATCH([5]設定!$D33,[5]指数!$B$198:$B$254,0),14),[5]設定!$I33))</f>
        <v>32.1</v>
      </c>
      <c r="G42" s="24">
        <f>IF($C41="","",[6]第５表!I57)</f>
        <v>6014</v>
      </c>
      <c r="H42" s="25">
        <f>IF($B42="","",IF([5]設定!$I33="",INDEX([5]指数!$C$262:$AD$318,MATCH([5]設定!$D33,[5]指数!$B$262:$B$318,0),14),[5]設定!$I33))</f>
        <v>-6.8</v>
      </c>
      <c r="I42" s="27">
        <f>IF($C41="","",+[6]第５表!J57)</f>
        <v>78.8</v>
      </c>
      <c r="J42" s="25">
        <f>IF($C41="","",IF([5]設定!$I33="",INDEX([5]指数!$C$6:$AD$62,MATCH([5]設定!$D33,[5]指数!$B$6:$B$62,0),16),[5]設定!$I33))</f>
        <v>-5.3</v>
      </c>
      <c r="K42" s="28">
        <f>IF($C41="","",IF([5]設定!$I33="",INDEX([5]指数!$C$6:$AD$62,MATCH([5]設定!$D33,[5]指数!$B$6:$B$62,0),17),[5]設定!$I33))</f>
        <v>2.5099999999999998</v>
      </c>
      <c r="L42" s="28">
        <f>IF($C41="","",IF([5]設定!$I33="",INDEX([5]指数!$C$6:$AD$62,MATCH([5]設定!$D33,[5]指数!$B$6:$B$62,0),19),[5]設定!$I33))</f>
        <v>2.38</v>
      </c>
    </row>
    <row r="43" spans="2:12" ht="30" customHeight="1" x14ac:dyDescent="0.45">
      <c r="B43" s="23" t="s">
        <v>25</v>
      </c>
      <c r="C43" s="24">
        <f>IF($C42="","",[6]第５表!H58)</f>
        <v>4110</v>
      </c>
      <c r="D43" s="25">
        <f>IF($C42="","",IF([5]設定!$I34="",INDEX([5]指数!$C$6:$AD$62,MATCH([5]設定!$D34,[5]指数!$B$6:$B$62,0),14),[5]設定!$I34))</f>
        <v>0.2</v>
      </c>
      <c r="E43" s="26">
        <f t="shared" si="1"/>
        <v>2989</v>
      </c>
      <c r="F43" s="25">
        <f>IF($B43="","",IF([5]設定!$I34="",INDEX([5]指数!$C$198:$AD$254,MATCH([5]設定!$D34,[5]指数!$B$198:$B$254,0),14),[5]設定!$I34))</f>
        <v>45.5</v>
      </c>
      <c r="G43" s="24">
        <f>IF($C42="","",[6]第５表!I58)</f>
        <v>1121</v>
      </c>
      <c r="H43" s="25">
        <f>IF($B43="","",IF([5]設定!$I34="",INDEX([5]指数!$C$262:$AD$318,MATCH([5]設定!$D34,[5]指数!$B$262:$B$318,0),14),[5]設定!$I34))</f>
        <v>-45.3</v>
      </c>
      <c r="I43" s="27">
        <f>IF($C42="","",+[6]第５表!J58)</f>
        <v>27.3</v>
      </c>
      <c r="J43" s="25">
        <f>IF($C42="","",IF([5]設定!$I34="",INDEX([5]指数!$C$6:$AD$62,MATCH([5]設定!$D34,[5]指数!$B$6:$B$62,0),16),[5]設定!$I34))</f>
        <v>-22.6</v>
      </c>
      <c r="K43" s="28">
        <f>IF($C42="","",IF([5]設定!$I34="",INDEX([5]指数!$C$6:$AD$62,MATCH([5]設定!$D34,[5]指数!$B$6:$B$62,0),17),[5]設定!$I34))</f>
        <v>3.93</v>
      </c>
      <c r="L43" s="28">
        <f>IF($C42="","",IF([5]設定!$I34="",INDEX([5]指数!$C$6:$AD$62,MATCH([5]設定!$D34,[5]指数!$B$6:$B$62,0),19),[5]設定!$I34))</f>
        <v>4.24</v>
      </c>
    </row>
    <row r="44" spans="2:12" ht="30" customHeight="1" x14ac:dyDescent="0.45">
      <c r="B44" s="23" t="s">
        <v>26</v>
      </c>
      <c r="C44" s="24">
        <f>IF($C43="","",[6]第５表!H59)</f>
        <v>15811</v>
      </c>
      <c r="D44" s="25">
        <f>IF($C43="","",IF([5]設定!$I35="",INDEX([5]指数!$C$6:$AD$62,MATCH([5]設定!$D35,[5]指数!$B$6:$B$62,0),14),[5]設定!$I35))</f>
        <v>4.4000000000000004</v>
      </c>
      <c r="E44" s="26">
        <f t="shared" si="1"/>
        <v>13168</v>
      </c>
      <c r="F44" s="25">
        <f>IF($B44="","",IF([5]設定!$I35="",INDEX([5]指数!$C$198:$AD$254,MATCH([5]設定!$D35,[5]指数!$B$198:$B$254,0),14),[5]設定!$I35))</f>
        <v>2.4</v>
      </c>
      <c r="G44" s="24">
        <f>IF($C43="","",[6]第５表!I59)</f>
        <v>2643</v>
      </c>
      <c r="H44" s="25">
        <f>IF($B44="","",IF([5]設定!$I35="",INDEX([5]指数!$C$262:$AD$318,MATCH([5]設定!$D35,[5]指数!$B$262:$B$318,0),14),[5]設定!$I35))</f>
        <v>16.100000000000001</v>
      </c>
      <c r="I44" s="27">
        <f>IF($C43="","",+[6]第５表!J59)</f>
        <v>16.7</v>
      </c>
      <c r="J44" s="25">
        <f>IF($C43="","",IF([5]設定!$I35="",INDEX([5]指数!$C$6:$AD$62,MATCH([5]設定!$D35,[5]指数!$B$6:$B$62,0),16),[5]設定!$I35))</f>
        <v>1.7</v>
      </c>
      <c r="K44" s="28">
        <f>IF($C43="","",IF([5]設定!$I35="",INDEX([5]指数!$C$6:$AD$62,MATCH([5]設定!$D35,[5]指数!$B$6:$B$62,0),17),[5]設定!$I35))</f>
        <v>0.6</v>
      </c>
      <c r="L44" s="28">
        <f>IF($C43="","",IF([5]設定!$I35="",INDEX([5]指数!$C$6:$AD$62,MATCH([5]設定!$D35,[5]指数!$B$6:$B$62,0),19),[5]設定!$I35))</f>
        <v>0.66</v>
      </c>
    </row>
    <row r="45" spans="2:12" ht="30" customHeight="1" x14ac:dyDescent="0.45">
      <c r="B45" s="23" t="s">
        <v>27</v>
      </c>
      <c r="C45" s="24">
        <f>IF($C44="","",[6]第５表!H60)</f>
        <v>48396</v>
      </c>
      <c r="D45" s="25">
        <f>IF($C44="","",IF([5]設定!$I36="",INDEX([5]指数!$C$6:$AD$62,MATCH([5]設定!$D36,[5]指数!$B$6:$B$62,0),14),[5]設定!$I36))</f>
        <v>1.4</v>
      </c>
      <c r="E45" s="26">
        <f t="shared" si="1"/>
        <v>37519</v>
      </c>
      <c r="F45" s="25">
        <f>IF($B45="","",IF([5]設定!$I36="",INDEX([5]指数!$C$198:$AD$254,MATCH([5]設定!$D36,[5]指数!$B$198:$B$254,0),14),[5]設定!$I36))</f>
        <v>0.2</v>
      </c>
      <c r="G45" s="24">
        <f>IF($C44="","",[6]第５表!I60)</f>
        <v>10877</v>
      </c>
      <c r="H45" s="25">
        <f>IF($B45="","",IF([5]設定!$I36="",INDEX([5]指数!$C$262:$AD$318,MATCH([5]設定!$D36,[5]指数!$B$262:$B$318,0),14),[5]設定!$I36))</f>
        <v>6.2</v>
      </c>
      <c r="I45" s="27">
        <f>IF($C44="","",+[6]第５表!J60)</f>
        <v>22.5</v>
      </c>
      <c r="J45" s="25">
        <f>IF($C44="","",IF([5]設定!$I36="",INDEX([5]指数!$C$6:$AD$62,MATCH([5]設定!$D36,[5]指数!$B$6:$B$62,0),16),[5]設定!$I36))</f>
        <v>1</v>
      </c>
      <c r="K45" s="28">
        <f>IF($C44="","",IF([5]設定!$I36="",INDEX([5]指数!$C$6:$AD$62,MATCH([5]設定!$D36,[5]指数!$B$6:$B$62,0),17),[5]設定!$I36))</f>
        <v>1.37</v>
      </c>
      <c r="L45" s="28">
        <f>IF($C44="","",IF([5]設定!$I36="",INDEX([5]指数!$C$6:$AD$62,MATCH([5]設定!$D36,[5]指数!$B$6:$B$62,0),19),[5]設定!$I36))</f>
        <v>1.82</v>
      </c>
    </row>
    <row r="46" spans="2:12" ht="30" customHeight="1" x14ac:dyDescent="0.45">
      <c r="B46" s="23" t="s">
        <v>28</v>
      </c>
      <c r="C46" s="24">
        <f>IF($C45="","",[6]第５表!H61)</f>
        <v>2824</v>
      </c>
      <c r="D46" s="25">
        <f>IF($C45="","",IF([5]設定!$I37="",INDEX([5]指数!$C$6:$AD$62,MATCH([5]設定!$D37,[5]指数!$B$6:$B$62,0),14),[5]設定!$I37))</f>
        <v>-4.3</v>
      </c>
      <c r="E46" s="26">
        <f t="shared" si="1"/>
        <v>2666</v>
      </c>
      <c r="F46" s="25">
        <f>IF($B46="","",IF([5]設定!$I37="",INDEX([5]指数!$C$198:$AD$254,MATCH([5]設定!$D37,[5]指数!$B$198:$B$254,0),14),[5]設定!$I37))</f>
        <v>-7.7</v>
      </c>
      <c r="G46" s="24">
        <f>IF($C45="","",[6]第５表!I61)</f>
        <v>158</v>
      </c>
      <c r="H46" s="25">
        <f>IF($B46="","",IF([5]設定!$I37="",INDEX([5]指数!$C$262:$AD$318,MATCH([5]設定!$D37,[5]指数!$B$262:$B$318,0),14),[5]設定!$I37))</f>
        <v>163.5</v>
      </c>
      <c r="I46" s="27">
        <f>IF($C45="","",+[6]第５表!J61)</f>
        <v>5.6</v>
      </c>
      <c r="J46" s="25">
        <f>IF($C45="","",IF([5]設定!$I37="",INDEX([5]指数!$C$6:$AD$62,MATCH([5]設定!$D37,[5]指数!$B$6:$B$62,0),16),[5]設定!$I37))</f>
        <v>3.6</v>
      </c>
      <c r="K46" s="28">
        <f>IF($C45="","",IF([5]設定!$I37="",INDEX([5]指数!$C$6:$AD$62,MATCH([5]設定!$D37,[5]指数!$B$6:$B$62,0),17),[5]設定!$I37))</f>
        <v>1.91</v>
      </c>
      <c r="L46" s="28">
        <f>IF($C45="","",IF([5]設定!$I37="",INDEX([5]指数!$C$6:$AD$62,MATCH([5]設定!$D37,[5]指数!$B$6:$B$62,0),19),[5]設定!$I37))</f>
        <v>2.15</v>
      </c>
    </row>
    <row r="47" spans="2:12" ht="30" customHeight="1" x14ac:dyDescent="0.45">
      <c r="B47" s="29" t="s">
        <v>29</v>
      </c>
      <c r="C47" s="30">
        <f>IF($C46="","",[6]第５表!H62)</f>
        <v>17237</v>
      </c>
      <c r="D47" s="31">
        <f>IF($C46="","",IF([5]設定!$I38="",INDEX([5]指数!$C$6:$AD$62,MATCH([5]設定!$D38,[5]指数!$B$6:$B$62,0),14),[5]設定!$I38))</f>
        <v>-3.6</v>
      </c>
      <c r="E47" s="32">
        <f t="shared" si="1"/>
        <v>11413</v>
      </c>
      <c r="F47" s="31">
        <f>IF($B47="","",IF([5]設定!$I38="",INDEX([5]指数!$C$198:$AD$254,MATCH([5]設定!$D38,[5]指数!$B$198:$B$254,0),14),[5]設定!$I38))</f>
        <v>-8.9</v>
      </c>
      <c r="G47" s="30">
        <f>IF($C46="","",[6]第５表!I62)</f>
        <v>5824</v>
      </c>
      <c r="H47" s="31">
        <f>IF($B47="","",IF([5]設定!$I38="",INDEX([5]指数!$C$262:$AD$318,MATCH([5]設定!$D38,[5]指数!$B$262:$B$318,0),14),[5]設定!$I38))</f>
        <v>9</v>
      </c>
      <c r="I47" s="33">
        <f>IF($C46="","",+[6]第５表!J62)</f>
        <v>33.799999999999997</v>
      </c>
      <c r="J47" s="31">
        <f>IF($C46="","",IF([5]設定!$I38="",INDEX([5]指数!$C$6:$AD$62,MATCH([5]設定!$D38,[5]指数!$B$6:$B$62,0),16),[5]設定!$I38))</f>
        <v>3.9</v>
      </c>
      <c r="K47" s="34">
        <f>IF($C46="","",IF([5]設定!$I38="",INDEX([5]指数!$C$6:$AD$62,MATCH([5]設定!$D38,[5]指数!$B$6:$B$62,0),17),[5]設定!$I38))</f>
        <v>3.46</v>
      </c>
      <c r="L47" s="34">
        <f>IF($C46="","",IF([5]設定!$I38="",INDEX([5]指数!$C$6:$AD$62,MATCH([5]設定!$D38,[5]指数!$B$6:$B$62,0),19),[5]設定!$I38))</f>
        <v>3.79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086C-BB8B-4412-916F-4A4445DD2369}">
  <sheetPr codeName="Sheet4"/>
  <dimension ref="B1:L51"/>
  <sheetViews>
    <sheetView showGridLines="0" view="pageBreakPreview" topLeftCell="A41" zoomScale="70" zoomScaleNormal="70" zoomScaleSheetLayoutView="70" workbookViewId="0">
      <selection activeCell="F53" sqref="F53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産業別にみた常用雇用の動き（"&amp;[7]設定!D8&amp;DBCS([7]設定!E8)&amp;"年"&amp;DBCS([7]設定!F8)&amp;"月）"</f>
        <v>表５　産業別にみた常用雇用の動き（令和５年４月）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1</v>
      </c>
      <c r="D4" s="7"/>
      <c r="E4" s="8"/>
      <c r="F4" s="8"/>
      <c r="G4" s="8"/>
      <c r="H4" s="8"/>
      <c r="I4" s="8"/>
      <c r="J4" s="8"/>
      <c r="K4" s="6" t="s">
        <v>2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4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8</v>
      </c>
      <c r="L6" s="50" t="s">
        <v>9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IF($C8="","",[8]第５表!H9)</f>
        <v>355589</v>
      </c>
      <c r="D9" s="25">
        <f>IF($C8="","",IF([7]設定!$H23="",INDEX([7]指数!$C$326:$AD$382,MATCH([7]設定!$D23,[7]指数!$B$326:$B$382,0),14),[7]設定!$H23))</f>
        <v>0.9</v>
      </c>
      <c r="E9" s="26">
        <f>IF(C9="x","x",C9-G9)</f>
        <v>254424</v>
      </c>
      <c r="F9" s="25">
        <f>IF($B9="","",IF([7]設定!$H23="",INDEX([7]指数!$C$518:$AD$574,MATCH([7]設定!$D23,[7]指数!$B$518:$B$574,0),14),[7]設定!$H23))</f>
        <v>-2.2000000000000002</v>
      </c>
      <c r="G9" s="24">
        <f>IF($C8="","",[8]第５表!I9)</f>
        <v>101165</v>
      </c>
      <c r="H9" s="25">
        <f>IF($B9="","",IF([7]設定!$H23="",INDEX([7]指数!$C$582:$AD$638,MATCH([7]設定!$D23,[7]指数!$B$582:$B$638,0),14),[7]設定!$H23))</f>
        <v>9.6999999999999993</v>
      </c>
      <c r="I9" s="27">
        <f>IF($C8="","",[8]第５表!J9)</f>
        <v>28.4</v>
      </c>
      <c r="J9" s="25">
        <f>IF($C8="","",IF([7]設定!$H23="",INDEX([7]指数!$C$326:$AD$382,MATCH([7]設定!$D23,[7]指数!$B$326:$B$382,0),16),[7]設定!$H23))</f>
        <v>2.2000000000000002</v>
      </c>
      <c r="K9" s="28">
        <f>IF($C8="","",IF([7]設定!$H23="",INDEX([7]指数!$C$326:$AD$382,MATCH([7]設定!$D23,[7]指数!$B$326:$B$382,0),17),[7]設定!$H23))</f>
        <v>4.66</v>
      </c>
      <c r="L9" s="28">
        <f>IF($C8="","",IF([7]設定!$H23="",INDEX([7]指数!$C$326:$AD$382,MATCH([7]設定!$D23,[7]指数!$B$326:$B$382,0),19),[7]設定!$H23))</f>
        <v>4.21</v>
      </c>
    </row>
    <row r="10" spans="2:12" ht="30" customHeight="1" x14ac:dyDescent="0.45">
      <c r="B10" s="23" t="s">
        <v>15</v>
      </c>
      <c r="C10" s="24">
        <f>IF($C9="","",[8]第５表!H10)</f>
        <v>20872</v>
      </c>
      <c r="D10" s="25">
        <f>IF($C9="","",IF([7]設定!$H24="",INDEX([7]指数!$C$326:$AD$382,MATCH([7]設定!$D24,[7]指数!$B$326:$B$382,0),14),[7]設定!$H24))</f>
        <v>4.7</v>
      </c>
      <c r="E10" s="26">
        <f>IF(C10="x","x",C10-G10)</f>
        <v>19933</v>
      </c>
      <c r="F10" s="25">
        <f>IF($B10="","",IF([7]設定!$H24="",INDEX([7]指数!$C$518:$AD$574,MATCH([7]設定!$D24,[7]指数!$B$518:$B$574,0),14),[7]設定!$H24))</f>
        <v>3</v>
      </c>
      <c r="G10" s="24">
        <f>IF($C9="","",[8]第５表!I10)</f>
        <v>939</v>
      </c>
      <c r="H10" s="25">
        <f>IF($B10="","",IF([7]設定!$H24="",INDEX([7]指数!$C$582:$AD$638,MATCH([7]設定!$D24,[7]指数!$B$582:$B$638,0),14),[7]設定!$H24))</f>
        <v>59.4</v>
      </c>
      <c r="I10" s="27">
        <f>IF($C9="","",[8]第５表!J10)</f>
        <v>4.5</v>
      </c>
      <c r="J10" s="25">
        <f>IF($C9="","",IF([7]設定!$H24="",INDEX([7]指数!$C$326:$AD$382,MATCH([7]設定!$D24,[7]指数!$B$326:$B$382,0),16),[7]設定!$H24))</f>
        <v>1.5</v>
      </c>
      <c r="K10" s="28">
        <f>IF($C9="","",IF([7]設定!$H24="",INDEX([7]指数!$C$326:$AD$382,MATCH([7]設定!$D24,[7]指数!$B$326:$B$382,0),17),[7]設定!$H24))</f>
        <v>2.16</v>
      </c>
      <c r="L10" s="28">
        <f>IF($C9="","",IF([7]設定!$H24="",INDEX([7]指数!$C$326:$AD$382,MATCH([7]設定!$D24,[7]指数!$B$326:$B$382,0),19),[7]設定!$H24))</f>
        <v>0.99</v>
      </c>
    </row>
    <row r="11" spans="2:12" ht="30" customHeight="1" x14ac:dyDescent="0.45">
      <c r="B11" s="23" t="s">
        <v>16</v>
      </c>
      <c r="C11" s="24">
        <f>IF($C10="","",[8]第５表!H11)</f>
        <v>48425</v>
      </c>
      <c r="D11" s="25">
        <f>IF($C10="","",IF([7]設定!$H25="",INDEX([7]指数!$C$326:$AD$382,MATCH([7]設定!$D25,[7]指数!$B$326:$B$382,0),14),[7]設定!$H25))</f>
        <v>-3.1</v>
      </c>
      <c r="E11" s="26">
        <f t="shared" ref="E11:E24" si="0">IF(C11="x","x",C11-G11)</f>
        <v>40277</v>
      </c>
      <c r="F11" s="25">
        <f>IF($B11="","",IF([7]設定!$H25="",INDEX([7]指数!$C$518:$AD$574,MATCH([7]設定!$D25,[7]指数!$B$518:$B$574,0),14),[7]設定!$H25))</f>
        <v>-6.8</v>
      </c>
      <c r="G11" s="24">
        <f>IF($C10="","",[8]第５表!I11)</f>
        <v>8148</v>
      </c>
      <c r="H11" s="25">
        <f>IF($B11="","",IF([7]設定!$H25="",INDEX([7]指数!$C$582:$AD$638,MATCH([7]設定!$D25,[7]指数!$B$582:$B$638,0),14),[7]設定!$H25))</f>
        <v>22.1</v>
      </c>
      <c r="I11" s="27">
        <f>IF($C10="","",[8]第５表!J11)</f>
        <v>16.8</v>
      </c>
      <c r="J11" s="25">
        <f>IF($C10="","",IF([7]設定!$H25="",INDEX([7]指数!$C$326:$AD$382,MATCH([7]設定!$D25,[7]指数!$B$326:$B$382,0),16),[7]設定!$H25))</f>
        <v>3.4</v>
      </c>
      <c r="K11" s="28">
        <f>IF($C10="","",IF([7]設定!$H25="",INDEX([7]指数!$C$326:$AD$382,MATCH([7]設定!$D25,[7]指数!$B$326:$B$382,0),17),[7]設定!$H25))</f>
        <v>2.98</v>
      </c>
      <c r="L11" s="28">
        <f>IF($C10="","",IF([7]設定!$H25="",INDEX([7]指数!$C$326:$AD$382,MATCH([7]設定!$D25,[7]指数!$B$326:$B$382,0),19),[7]設定!$H25))</f>
        <v>1.73</v>
      </c>
    </row>
    <row r="12" spans="2:12" ht="30" customHeight="1" x14ac:dyDescent="0.45">
      <c r="B12" s="23" t="s">
        <v>17</v>
      </c>
      <c r="C12" s="24">
        <f>IF($C11="","",[8]第５表!H12)</f>
        <v>2989</v>
      </c>
      <c r="D12" s="25">
        <f>IF($C11="","",IF([7]設定!$H26="",INDEX([7]指数!$C$326:$AD$382,MATCH([7]設定!$D26,[7]指数!$B$326:$B$382,0),14),[7]設定!$H26))</f>
        <v>-1.2</v>
      </c>
      <c r="E12" s="26">
        <f t="shared" si="0"/>
        <v>2835</v>
      </c>
      <c r="F12" s="25">
        <f>IF($B12="","",IF([7]設定!$H26="",INDEX([7]指数!$C$518:$AD$574,MATCH([7]設定!$D26,[7]指数!$B$518:$B$574,0),14),[7]設定!$H26))</f>
        <v>1.2</v>
      </c>
      <c r="G12" s="24">
        <f>IF($C11="","",[8]第５表!I12)</f>
        <v>154</v>
      </c>
      <c r="H12" s="25">
        <f>IF($B12="","",IF([7]設定!$H26="",INDEX([7]指数!$C$582:$AD$638,MATCH([7]設定!$D26,[7]指数!$B$582:$B$638,0),14),[7]設定!$H26))</f>
        <v>-30.9</v>
      </c>
      <c r="I12" s="27">
        <f>IF($C11="","",[8]第５表!J12)</f>
        <v>5.2</v>
      </c>
      <c r="J12" s="25">
        <f>IF($C11="","",IF([7]設定!$H26="",INDEX([7]指数!$C$326:$AD$382,MATCH([7]設定!$D26,[7]指数!$B$326:$B$382,0),16),[7]設定!$H26))</f>
        <v>-2.2000000000000002</v>
      </c>
      <c r="K12" s="28">
        <f>IF($C11="","",IF([7]設定!$H26="",INDEX([7]指数!$C$326:$AD$382,MATCH([7]設定!$D26,[7]指数!$B$326:$B$382,0),17),[7]設定!$H26))</f>
        <v>11.31</v>
      </c>
      <c r="L12" s="28">
        <f>IF($C11="","",IF([7]設定!$H26="",INDEX([7]指数!$C$326:$AD$382,MATCH([7]設定!$D26,[7]指数!$B$326:$B$382,0),19),[7]設定!$H26))</f>
        <v>4.9800000000000004</v>
      </c>
    </row>
    <row r="13" spans="2:12" ht="30" customHeight="1" x14ac:dyDescent="0.45">
      <c r="B13" s="23" t="s">
        <v>18</v>
      </c>
      <c r="C13" s="24">
        <f>IF($C12="","",[8]第５表!H13)</f>
        <v>4995</v>
      </c>
      <c r="D13" s="25">
        <f>IF($C12="","",IF([7]設定!$H27="",INDEX([7]指数!$C$326:$AD$382,MATCH([7]設定!$D27,[7]指数!$B$326:$B$382,0),14),[7]設定!$H27))</f>
        <v>-3.5</v>
      </c>
      <c r="E13" s="26">
        <f t="shared" si="0"/>
        <v>4826</v>
      </c>
      <c r="F13" s="25">
        <f>IF($B13="","",IF([7]設定!$H27="",INDEX([7]指数!$C$518:$AD$574,MATCH([7]設定!$D27,[7]指数!$B$518:$B$574,0),14),[7]設定!$H27))</f>
        <v>-2.7</v>
      </c>
      <c r="G13" s="24">
        <f>IF($C12="","",[8]第５表!I13)</f>
        <v>169</v>
      </c>
      <c r="H13" s="25">
        <f>IF($B13="","",IF([7]設定!$H27="",INDEX([7]指数!$C$582:$AD$638,MATCH([7]設定!$D27,[7]指数!$B$582:$B$638,0),14),[7]設定!$H27))</f>
        <v>-21.9</v>
      </c>
      <c r="I13" s="27">
        <f>IF($C12="","",[8]第５表!J13)</f>
        <v>3.4</v>
      </c>
      <c r="J13" s="25">
        <f>IF($C12="","",IF([7]設定!$H27="",INDEX([7]指数!$C$326:$AD$382,MATCH([7]設定!$D27,[7]指数!$B$326:$B$382,0),16),[7]設定!$H27))</f>
        <v>-0.8</v>
      </c>
      <c r="K13" s="28">
        <f>IF($C12="","",IF([7]設定!$H27="",INDEX([7]指数!$C$326:$AD$382,MATCH([7]設定!$D27,[7]指数!$B$326:$B$382,0),17),[7]設定!$H27))</f>
        <v>2.85</v>
      </c>
      <c r="L13" s="28">
        <f>IF($C12="","",IF([7]設定!$H27="",INDEX([7]指数!$C$326:$AD$382,MATCH([7]設定!$D27,[7]指数!$B$326:$B$382,0),19),[7]設定!$H27))</f>
        <v>1.74</v>
      </c>
    </row>
    <row r="14" spans="2:12" ht="30" customHeight="1" x14ac:dyDescent="0.45">
      <c r="B14" s="23" t="s">
        <v>19</v>
      </c>
      <c r="C14" s="24">
        <f>IF($C13="","",[8]第５表!H14)</f>
        <v>17415</v>
      </c>
      <c r="D14" s="25">
        <f>IF($C13="","",IF([7]設定!$H28="",INDEX([7]指数!$C$326:$AD$382,MATCH([7]設定!$D28,[7]指数!$B$326:$B$382,0),14),[7]設定!$H28))</f>
        <v>-0.2</v>
      </c>
      <c r="E14" s="26">
        <f t="shared" si="0"/>
        <v>16155</v>
      </c>
      <c r="F14" s="25">
        <f>IF($B14="","",IF([7]設定!$H28="",INDEX([7]指数!$C$518:$AD$574,MATCH([7]設定!$D28,[7]指数!$B$518:$B$574,0),14),[7]設定!$H28))</f>
        <v>2.7</v>
      </c>
      <c r="G14" s="24">
        <f>IF($C13="","",[8]第５表!I14)</f>
        <v>1260</v>
      </c>
      <c r="H14" s="25">
        <f>IF($B14="","",IF([7]設定!$H28="",INDEX([7]指数!$C$582:$AD$638,MATCH([7]設定!$D28,[7]指数!$B$582:$B$638,0),14),[7]設定!$H28))</f>
        <v>-26.4</v>
      </c>
      <c r="I14" s="27">
        <f>IF($C13="","",[8]第５表!J14)</f>
        <v>7.2</v>
      </c>
      <c r="J14" s="25">
        <f>IF($C13="","",IF([7]設定!$H28="",INDEX([7]指数!$C$326:$AD$382,MATCH([7]設定!$D28,[7]指数!$B$326:$B$382,0),16),[7]設定!$H28))</f>
        <v>-2.6</v>
      </c>
      <c r="K14" s="28">
        <f>IF($C13="","",IF([7]設定!$H28="",INDEX([7]指数!$C$326:$AD$382,MATCH([7]設定!$D28,[7]指数!$B$326:$B$382,0),17),[7]設定!$H28))</f>
        <v>1.46</v>
      </c>
      <c r="L14" s="28">
        <f>IF($C13="","",IF([7]設定!$H28="",INDEX([7]指数!$C$326:$AD$382,MATCH([7]設定!$D28,[7]指数!$B$326:$B$382,0),19),[7]設定!$H28))</f>
        <v>2.21</v>
      </c>
    </row>
    <row r="15" spans="2:12" ht="30" customHeight="1" x14ac:dyDescent="0.45">
      <c r="B15" s="23" t="s">
        <v>20</v>
      </c>
      <c r="C15" s="24">
        <f>IF($C14="","",[8]第５表!H15)</f>
        <v>66826</v>
      </c>
      <c r="D15" s="25">
        <f>IF($C14="","",IF([7]設定!$H29="",INDEX([7]指数!$C$326:$AD$382,MATCH([7]設定!$D29,[7]指数!$B$326:$B$382,0),14),[7]設定!$H29))</f>
        <v>-0.9</v>
      </c>
      <c r="E15" s="26">
        <f t="shared" si="0"/>
        <v>37380</v>
      </c>
      <c r="F15" s="25">
        <f>IF($B15="","",IF([7]設定!$H29="",INDEX([7]指数!$C$518:$AD$574,MATCH([7]設定!$D29,[7]指数!$B$518:$B$574,0),14),[7]設定!$H29))</f>
        <v>-5.3</v>
      </c>
      <c r="G15" s="24">
        <f>IF($C14="","",[8]第５表!I15)</f>
        <v>29446</v>
      </c>
      <c r="H15" s="25">
        <f>IF($B15="","",IF([7]設定!$H29="",INDEX([7]指数!$C$582:$AD$638,MATCH([7]設定!$D29,[7]指数!$B$582:$B$638,0),14),[7]設定!$H29))</f>
        <v>5.3</v>
      </c>
      <c r="I15" s="27">
        <f>IF($C14="","",[8]第５表!J15)</f>
        <v>44.1</v>
      </c>
      <c r="J15" s="25">
        <f>IF($C14="","",IF([7]設定!$H29="",INDEX([7]指数!$C$326:$AD$382,MATCH([7]設定!$D29,[7]指数!$B$326:$B$382,0),16),[7]設定!$H29))</f>
        <v>2.6</v>
      </c>
      <c r="K15" s="28">
        <f>IF($C14="","",IF([7]設定!$H29="",INDEX([7]指数!$C$326:$AD$382,MATCH([7]設定!$D29,[7]指数!$B$326:$B$382,0),17),[7]設定!$H29))</f>
        <v>2.9</v>
      </c>
      <c r="L15" s="28">
        <f>IF($C14="","",IF([7]設定!$H29="",INDEX([7]指数!$C$326:$AD$382,MATCH([7]設定!$D29,[7]指数!$B$326:$B$382,0),19),[7]設定!$H29))</f>
        <v>3.95</v>
      </c>
    </row>
    <row r="16" spans="2:12" ht="30" customHeight="1" x14ac:dyDescent="0.45">
      <c r="B16" s="23" t="s">
        <v>21</v>
      </c>
      <c r="C16" s="24">
        <f>IF($C15="","",[8]第５表!H16)</f>
        <v>8210</v>
      </c>
      <c r="D16" s="25">
        <f>IF($C15="","",IF([7]設定!$H30="",INDEX([7]指数!$C$326:$AD$382,MATCH([7]設定!$D30,[7]指数!$B$326:$B$382,0),14),[7]設定!$H30))</f>
        <v>-6.1</v>
      </c>
      <c r="E16" s="26">
        <f t="shared" si="0"/>
        <v>7276</v>
      </c>
      <c r="F16" s="25">
        <f>IF($B16="","",IF([7]設定!$H30="",INDEX([7]指数!$C$518:$AD$574,MATCH([7]設定!$D30,[7]指数!$B$518:$B$574,0),14),[7]設定!$H30))</f>
        <v>-10.3</v>
      </c>
      <c r="G16" s="24">
        <f>IF($C15="","",[8]第５表!I16)</f>
        <v>934</v>
      </c>
      <c r="H16" s="25">
        <f>IF($B16="","",IF([7]設定!$H30="",INDEX([7]指数!$C$582:$AD$638,MATCH([7]設定!$D30,[7]指数!$B$582:$B$638,0),14),[7]設定!$H30))</f>
        <v>45.7</v>
      </c>
      <c r="I16" s="27">
        <f>IF($C15="","",[8]第５表!J16)</f>
        <v>11.4</v>
      </c>
      <c r="J16" s="25">
        <f>IF($C15="","",IF([7]設定!$H30="",INDEX([7]指数!$C$326:$AD$382,MATCH([7]設定!$D30,[7]指数!$B$326:$B$382,0),16),[7]設定!$H30))</f>
        <v>4.0999999999999996</v>
      </c>
      <c r="K16" s="28">
        <f>IF($C15="","",IF([7]設定!$H30="",INDEX([7]指数!$C$326:$AD$382,MATCH([7]設定!$D30,[7]指数!$B$326:$B$382,0),17),[7]設定!$H30))</f>
        <v>3.01</v>
      </c>
      <c r="L16" s="28">
        <f>IF($C15="","",IF([7]設定!$H30="",INDEX([7]指数!$C$326:$AD$382,MATCH([7]設定!$D30,[7]指数!$B$326:$B$382,0),19),[7]設定!$H30))</f>
        <v>2.16</v>
      </c>
    </row>
    <row r="17" spans="2:12" ht="30" customHeight="1" x14ac:dyDescent="0.45">
      <c r="B17" s="23" t="s">
        <v>22</v>
      </c>
      <c r="C17" s="24">
        <f>IF($C16="","",[8]第５表!H17)</f>
        <v>3541</v>
      </c>
      <c r="D17" s="25">
        <f>IF($C16="","",IF([7]設定!$H31="",INDEX([7]指数!$C$326:$AD$382,MATCH([7]設定!$D31,[7]指数!$B$326:$B$382,0),14),[7]設定!$H31))</f>
        <v>4.3</v>
      </c>
      <c r="E17" s="26">
        <f t="shared" si="0"/>
        <v>1647</v>
      </c>
      <c r="F17" s="25">
        <f>IF($B17="","",IF([7]設定!$H31="",INDEX([7]指数!$C$518:$AD$574,MATCH([7]設定!$D31,[7]指数!$B$518:$B$574,0),14),[7]設定!$H31))</f>
        <v>-35</v>
      </c>
      <c r="G17" s="24">
        <f>IF($C16="","",[8]第５表!I17)</f>
        <v>1894</v>
      </c>
      <c r="H17" s="25">
        <f>IF($B17="","",IF([7]設定!$H31="",INDEX([7]指数!$C$582:$AD$638,MATCH([7]設定!$D31,[7]指数!$B$582:$B$638,0),14),[7]設定!$H31))</f>
        <v>120.4</v>
      </c>
      <c r="I17" s="27">
        <f>IF($C16="","",[8]第５表!J17)</f>
        <v>53.5</v>
      </c>
      <c r="J17" s="25">
        <f>IF($C16="","",IF([7]設定!$H31="",INDEX([7]指数!$C$326:$AD$382,MATCH([7]設定!$D31,[7]指数!$B$326:$B$382,0),16),[7]設定!$H31))</f>
        <v>28.2</v>
      </c>
      <c r="K17" s="28">
        <f>IF($C16="","",IF([7]設定!$H31="",INDEX([7]指数!$C$326:$AD$382,MATCH([7]設定!$D31,[7]指数!$B$326:$B$382,0),17),[7]設定!$H31))</f>
        <v>7.65</v>
      </c>
      <c r="L17" s="28">
        <f>IF($C16="","",IF([7]設定!$H31="",INDEX([7]指数!$C$326:$AD$382,MATCH([7]設定!$D31,[7]指数!$B$326:$B$382,0),19),[7]設定!$H31))</f>
        <v>7.28</v>
      </c>
    </row>
    <row r="18" spans="2:12" ht="30" customHeight="1" x14ac:dyDescent="0.45">
      <c r="B18" s="23" t="s">
        <v>23</v>
      </c>
      <c r="C18" s="24">
        <f>IF($C17="","",[8]第５表!H18)</f>
        <v>6415</v>
      </c>
      <c r="D18" s="25">
        <f>IF($C17="","",IF([7]設定!$H32="",INDEX([7]指数!$C$326:$AD$382,MATCH([7]設定!$D32,[7]指数!$B$326:$B$382,0),14),[7]設定!$H32))</f>
        <v>6</v>
      </c>
      <c r="E18" s="26">
        <f t="shared" si="0"/>
        <v>5616</v>
      </c>
      <c r="F18" s="25">
        <f>IF($B18="","",IF([7]設定!$H32="",INDEX([7]指数!$C$518:$AD$574,MATCH([7]設定!$D32,[7]指数!$B$518:$B$574,0),14),[7]設定!$H32))</f>
        <v>19.7</v>
      </c>
      <c r="G18" s="24">
        <f>IF($C17="","",[8]第５表!I18)</f>
        <v>799</v>
      </c>
      <c r="H18" s="25">
        <f>IF($B18="","",IF([7]設定!$H32="",INDEX([7]指数!$C$582:$AD$638,MATCH([7]設定!$D32,[7]指数!$B$582:$B$638,0),14),[7]設定!$H32))</f>
        <v>-41.2</v>
      </c>
      <c r="I18" s="27">
        <f>IF($C17="","",[8]第５表!J18)</f>
        <v>12.5</v>
      </c>
      <c r="J18" s="25">
        <f>IF($C17="","",IF([7]設定!$H32="",INDEX([7]指数!$C$326:$AD$382,MATCH([7]設定!$D32,[7]指数!$B$326:$B$382,0),16),[7]設定!$H32))</f>
        <v>-10</v>
      </c>
      <c r="K18" s="28">
        <f>IF($C17="","",IF([7]設定!$H32="",INDEX([7]指数!$C$326:$AD$382,MATCH([7]設定!$D32,[7]指数!$B$326:$B$382,0),17),[7]設定!$H32))</f>
        <v>5.38</v>
      </c>
      <c r="L18" s="28">
        <f>IF($C17="","",IF([7]設定!$H32="",INDEX([7]指数!$C$326:$AD$382,MATCH([7]設定!$D32,[7]指数!$B$326:$B$382,0),19),[7]設定!$H32))</f>
        <v>3.56</v>
      </c>
    </row>
    <row r="19" spans="2:12" ht="30" customHeight="1" x14ac:dyDescent="0.45">
      <c r="B19" s="23" t="s">
        <v>24</v>
      </c>
      <c r="C19" s="24">
        <f>IF($C18="","",[8]第５表!H19)</f>
        <v>23968</v>
      </c>
      <c r="D19" s="25">
        <f>IF($C18="","",IF([7]設定!$H33="",INDEX([7]指数!$C$326:$AD$382,MATCH([7]設定!$D33,[7]指数!$B$326:$B$382,0),14),[7]設定!$H33))</f>
        <v>15.9</v>
      </c>
      <c r="E19" s="26">
        <f t="shared" si="0"/>
        <v>4747</v>
      </c>
      <c r="F19" s="25">
        <f>IF($B19="","",IF([7]設定!$H33="",INDEX([7]指数!$C$518:$AD$574,MATCH([7]設定!$D33,[7]指数!$B$518:$B$574,0),14),[7]設定!$H33))</f>
        <v>-2.8</v>
      </c>
      <c r="G19" s="24">
        <f>IF($C18="","",[8]第５表!I19)</f>
        <v>19221</v>
      </c>
      <c r="H19" s="25">
        <f>IF($B19="","",IF([7]設定!$H33="",INDEX([7]指数!$C$582:$AD$638,MATCH([7]設定!$D33,[7]指数!$B$582:$B$638,0),14),[7]設定!$H33))</f>
        <v>21.6</v>
      </c>
      <c r="I19" s="27">
        <f>IF($C18="","",[8]第５表!J19)</f>
        <v>80.2</v>
      </c>
      <c r="J19" s="25">
        <f>IF($C18="","",IF([7]設定!$H33="",INDEX([7]指数!$C$326:$AD$382,MATCH([7]設定!$D33,[7]指数!$B$326:$B$382,0),16),[7]設定!$H33))</f>
        <v>3.8</v>
      </c>
      <c r="K19" s="28">
        <f>IF($C18="","",IF([7]設定!$H33="",INDEX([7]指数!$C$326:$AD$382,MATCH([7]設定!$D33,[7]指数!$B$326:$B$382,0),17),[7]設定!$H33))</f>
        <v>1.49</v>
      </c>
      <c r="L19" s="28">
        <f>IF($C18="","",IF([7]設定!$H33="",INDEX([7]指数!$C$326:$AD$382,MATCH([7]設定!$D33,[7]指数!$B$326:$B$382,0),19),[7]設定!$H33))</f>
        <v>5.2</v>
      </c>
    </row>
    <row r="20" spans="2:12" ht="30" customHeight="1" x14ac:dyDescent="0.45">
      <c r="B20" s="23" t="s">
        <v>25</v>
      </c>
      <c r="C20" s="24">
        <f>IF($C19="","",[8]第５表!H20)</f>
        <v>10218</v>
      </c>
      <c r="D20" s="25">
        <f>IF($C19="","",IF([7]設定!$H34="",INDEX([7]指数!$C$326:$AD$382,MATCH([7]設定!$D34,[7]指数!$B$326:$B$382,0),14),[7]設定!$H34))</f>
        <v>-3.8</v>
      </c>
      <c r="E20" s="26">
        <f t="shared" si="0"/>
        <v>5940</v>
      </c>
      <c r="F20" s="25">
        <f>IF($B20="","",IF([7]設定!$H34="",INDEX([7]指数!$C$518:$AD$574,MATCH([7]設定!$D34,[7]指数!$B$518:$B$574,0),14),[7]設定!$H34))</f>
        <v>-2.8</v>
      </c>
      <c r="G20" s="24">
        <f>IF($C19="","",[8]第５表!I20)</f>
        <v>4278</v>
      </c>
      <c r="H20" s="25">
        <f>IF($B20="","",IF([7]設定!$H34="",INDEX([7]指数!$C$582:$AD$638,MATCH([7]設定!$D34,[7]指数!$B$582:$B$638,0),14),[7]設定!$H34))</f>
        <v>-4.9000000000000004</v>
      </c>
      <c r="I20" s="27">
        <f>IF($C19="","",[8]第５表!J20)</f>
        <v>41.9</v>
      </c>
      <c r="J20" s="25">
        <f>IF($C19="","",IF([7]設定!$H34="",INDEX([7]指数!$C$326:$AD$382,MATCH([7]設定!$D34,[7]指数!$B$326:$B$382,0),16),[7]設定!$H34))</f>
        <v>-0.5</v>
      </c>
      <c r="K20" s="28">
        <f>IF($C19="","",IF([7]設定!$H34="",INDEX([7]指数!$C$326:$AD$382,MATCH([7]設定!$D34,[7]指数!$B$326:$B$382,0),17),[7]設定!$H34))</f>
        <v>5.88</v>
      </c>
      <c r="L20" s="28">
        <f>IF($C19="","",IF([7]設定!$H34="",INDEX([7]指数!$C$326:$AD$382,MATCH([7]設定!$D34,[7]指数!$B$326:$B$382,0),19),[7]設定!$H34))</f>
        <v>6.17</v>
      </c>
    </row>
    <row r="21" spans="2:12" ht="30" customHeight="1" x14ac:dyDescent="0.45">
      <c r="B21" s="23" t="s">
        <v>26</v>
      </c>
      <c r="C21" s="24">
        <f>IF($C20="","",[8]第５表!H21)</f>
        <v>27572</v>
      </c>
      <c r="D21" s="25">
        <f>IF($C20="","",IF([7]設定!$H35="",INDEX([7]指数!$C$326:$AD$382,MATCH([7]設定!$D35,[7]指数!$B$326:$B$382,0),14),[7]設定!$H35))</f>
        <v>1.7</v>
      </c>
      <c r="E21" s="26">
        <f t="shared" si="0"/>
        <v>22946</v>
      </c>
      <c r="F21" s="25">
        <f>IF($B21="","",IF([7]設定!$H35="",INDEX([7]指数!$C$518:$AD$574,MATCH([7]設定!$D35,[7]指数!$B$518:$B$574,0),14),[7]設定!$H35))</f>
        <v>-0.3</v>
      </c>
      <c r="G21" s="24">
        <f>IF($C20="","",[8]第５表!I21)</f>
        <v>4626</v>
      </c>
      <c r="H21" s="25">
        <f>IF($B21="","",IF([7]設定!$H35="",INDEX([7]指数!$C$582:$AD$638,MATCH([7]設定!$D35,[7]指数!$B$582:$B$638,0),14),[7]設定!$H35))</f>
        <v>12.2</v>
      </c>
      <c r="I21" s="27">
        <f>IF($C20="","",[8]第５表!J21)</f>
        <v>16.8</v>
      </c>
      <c r="J21" s="25">
        <f>IF($C20="","",IF([7]設定!$H35="",INDEX([7]指数!$C$326:$AD$382,MATCH([7]設定!$D35,[7]指数!$B$326:$B$382,0),16),[7]設定!$H35))</f>
        <v>1.6</v>
      </c>
      <c r="K21" s="28">
        <f>IF($C20="","",IF([7]設定!$H35="",INDEX([7]指数!$C$326:$AD$382,MATCH([7]設定!$D35,[7]指数!$B$326:$B$382,0),17),[7]設定!$H35))</f>
        <v>13.49</v>
      </c>
      <c r="L21" s="28">
        <f>IF($C20="","",IF([7]設定!$H35="",INDEX([7]指数!$C$326:$AD$382,MATCH([7]設定!$D35,[7]指数!$B$326:$B$382,0),19),[7]設定!$H35))</f>
        <v>11.6</v>
      </c>
    </row>
    <row r="22" spans="2:12" ht="30" customHeight="1" x14ac:dyDescent="0.45">
      <c r="B22" s="23" t="s">
        <v>27</v>
      </c>
      <c r="C22" s="24">
        <f>IF($C21="","",[8]第５表!H22)</f>
        <v>84018</v>
      </c>
      <c r="D22" s="25">
        <f>IF($C21="","",IF([7]設定!$H36="",INDEX([7]指数!$C$326:$AD$382,MATCH([7]設定!$D36,[7]指数!$B$326:$B$382,0),14),[7]設定!$H36))</f>
        <v>2.1</v>
      </c>
      <c r="E22" s="26">
        <f t="shared" si="0"/>
        <v>61995</v>
      </c>
      <c r="F22" s="25">
        <f>IF($B22="","",IF([7]設定!$H36="",INDEX([7]指数!$C$518:$AD$574,MATCH([7]設定!$D36,[7]指数!$B$518:$B$574,0),14),[7]設定!$H36))</f>
        <v>1.1000000000000001</v>
      </c>
      <c r="G22" s="24">
        <f>IF($C21="","",[8]第５表!I22)</f>
        <v>22023</v>
      </c>
      <c r="H22" s="25">
        <f>IF($B22="","",IF([7]設定!$H36="",INDEX([7]指数!$C$582:$AD$638,MATCH([7]設定!$D36,[7]指数!$B$582:$B$638,0),14),[7]設定!$H36))</f>
        <v>5.0999999999999996</v>
      </c>
      <c r="I22" s="27">
        <f>IF($C21="","",[8]第５表!J22)</f>
        <v>26.2</v>
      </c>
      <c r="J22" s="25">
        <f>IF($C21="","",IF([7]設定!$H36="",INDEX([7]指数!$C$326:$AD$382,MATCH([7]設定!$D36,[7]指数!$B$326:$B$382,0),16),[7]設定!$H36))</f>
        <v>0.7</v>
      </c>
      <c r="K22" s="28">
        <f>IF($C21="","",IF([7]設定!$H36="",INDEX([7]指数!$C$326:$AD$382,MATCH([7]設定!$D36,[7]指数!$B$326:$B$382,0),17),[7]設定!$H36))</f>
        <v>4.92</v>
      </c>
      <c r="L22" s="28">
        <f>IF($C21="","",IF([7]設定!$H36="",INDEX([7]指数!$C$326:$AD$382,MATCH([7]設定!$D36,[7]指数!$B$326:$B$382,0),19),[7]設定!$H36))</f>
        <v>3.44</v>
      </c>
    </row>
    <row r="23" spans="2:12" ht="30" customHeight="1" x14ac:dyDescent="0.45">
      <c r="B23" s="23" t="s">
        <v>28</v>
      </c>
      <c r="C23" s="24">
        <f>IF($C22="","",[8]第５表!H23)</f>
        <v>4628</v>
      </c>
      <c r="D23" s="25">
        <f>IF($C22="","",IF([7]設定!$H37="",INDEX([7]指数!$C$326:$AD$382,MATCH([7]設定!$D37,[7]指数!$B$326:$B$382,0),14),[7]設定!$H37))</f>
        <v>2.4</v>
      </c>
      <c r="E23" s="26">
        <f t="shared" si="0"/>
        <v>4097</v>
      </c>
      <c r="F23" s="25">
        <f>IF($B23="","",IF([7]設定!$H37="",INDEX([7]指数!$C$518:$AD$574,MATCH([7]設定!$D37,[7]指数!$B$518:$B$574,0),14),[7]設定!$H37))</f>
        <v>-0.8</v>
      </c>
      <c r="G23" s="24">
        <f>IF($C22="","",[8]第５表!I23)</f>
        <v>531</v>
      </c>
      <c r="H23" s="25">
        <f>IF($B23="","",IF([7]設定!$H37="",INDEX([7]指数!$C$582:$AD$638,MATCH([7]設定!$D37,[7]指数!$B$582:$B$638,0),14),[7]設定!$H37))</f>
        <v>36.9</v>
      </c>
      <c r="I23" s="27">
        <f>IF($C22="","",[8]第５表!J23)</f>
        <v>11.5</v>
      </c>
      <c r="J23" s="25">
        <f>IF($C22="","",IF([7]設定!$H37="",INDEX([7]指数!$C$326:$AD$382,MATCH([7]設定!$D37,[7]指数!$B$326:$B$382,0),16),[7]設定!$H37))</f>
        <v>2.9</v>
      </c>
      <c r="K23" s="28">
        <f>IF($C22="","",IF([7]設定!$H37="",INDEX([7]指数!$C$326:$AD$382,MATCH([7]設定!$D37,[7]指数!$B$326:$B$382,0),17),[7]設定!$H37))</f>
        <v>11.5</v>
      </c>
      <c r="L23" s="28">
        <f>IF($C22="","",IF([7]設定!$H37="",INDEX([7]指数!$C$326:$AD$382,MATCH([7]設定!$D37,[7]指数!$B$326:$B$382,0),19),[7]設定!$H37))</f>
        <v>5.5</v>
      </c>
    </row>
    <row r="24" spans="2:12" ht="30" customHeight="1" x14ac:dyDescent="0.45">
      <c r="B24" s="29" t="s">
        <v>29</v>
      </c>
      <c r="C24" s="30">
        <f>IF($C23="","",[8]第５表!H24)</f>
        <v>25497</v>
      </c>
      <c r="D24" s="31">
        <f>IF($C23="","",IF([7]設定!$H38="",INDEX([7]指数!$C$326:$AD$382,MATCH([7]設定!$D38,[7]指数!$B$326:$B$382,0),14),[7]設定!$H38))</f>
        <v>-2.2999999999999998</v>
      </c>
      <c r="E24" s="32">
        <f t="shared" si="0"/>
        <v>18754</v>
      </c>
      <c r="F24" s="31">
        <f>IF($B24="","",IF([7]設定!$H38="",INDEX([7]指数!$C$518:$AD$574,MATCH([7]設定!$D38,[7]指数!$B$518:$B$574,0),14),[7]設定!$H38))</f>
        <v>-5.6</v>
      </c>
      <c r="G24" s="30">
        <f>IF($C23="","",[8]第５表!I24)</f>
        <v>6743</v>
      </c>
      <c r="H24" s="31">
        <f>IF($B24="","",IF([7]設定!$H38="",INDEX([7]指数!$C$582:$AD$638,MATCH([7]設定!$D38,[7]指数!$B$582:$B$638,0),14),[7]設定!$H38))</f>
        <v>8.4</v>
      </c>
      <c r="I24" s="33">
        <f>IF($C23="","",[8]第５表!J24)</f>
        <v>26.4</v>
      </c>
      <c r="J24" s="31">
        <f>IF($C23="","",IF([7]設定!$H38="",INDEX([7]指数!$C$326:$AD$382,MATCH([7]設定!$D38,[7]指数!$B$326:$B$382,0),16),[7]設定!$H38))</f>
        <v>2.6</v>
      </c>
      <c r="K24" s="34">
        <f>IF($C23="","",IF([7]設定!$H38="",INDEX([7]指数!$C$326:$AD$382,MATCH([7]設定!$D38,[7]指数!$B$326:$B$382,0),17),[7]設定!$H38))</f>
        <v>7.51</v>
      </c>
      <c r="L24" s="34">
        <f>IF($C23="","",IF([7]設定!$H38="",INDEX([7]指数!$C$326:$AD$382,MATCH([7]設定!$D38,[7]指数!$B$326:$B$382,0),19),[7]設定!$H38))</f>
        <v>6.96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IF($C31="","",[8]第５表!H47)</f>
        <v>186029</v>
      </c>
      <c r="D32" s="25">
        <f>IF($C31="","",IF([7]設定!$I23="",INDEX([7]指数!$C$6:$AD$62,MATCH([7]設定!$D23,[7]指数!$B$6:$B$62,0),14),[7]設定!$I23))</f>
        <v>-1</v>
      </c>
      <c r="E32" s="26">
        <f>IF(C32="x","x",C32-G32)</f>
        <v>140248</v>
      </c>
      <c r="F32" s="25">
        <f>IF($B32="","",IF([7]設定!$I23="",INDEX([7]指数!$C$198:$AD$254,MATCH([7]設定!$D23,[7]指数!$B$198:$B$254,0),14),[7]設定!$I23))</f>
        <v>-1.8</v>
      </c>
      <c r="G32" s="24">
        <f>IF($C31="","",[8]第５表!I47)</f>
        <v>45781</v>
      </c>
      <c r="H32" s="25">
        <f>IF($B32="","",IF([7]設定!$I23="",INDEX([7]指数!$C$262:$AD$318,MATCH([7]設定!$D23,[7]指数!$B$262:$B$318,0),14),[7]設定!$I23))</f>
        <v>1.5</v>
      </c>
      <c r="I32" s="27">
        <f>IF($C31="","",+[8]第５表!J47)</f>
        <v>24.6</v>
      </c>
      <c r="J32" s="25">
        <f>IF($C31="","",IF([7]設定!$I23="",INDEX([7]指数!$C$6:$AD$62,MATCH([7]設定!$D23,[7]指数!$B$6:$B$62,0),16),[7]設定!$I23))</f>
        <v>0.6</v>
      </c>
      <c r="K32" s="28">
        <f>IF($C31="","",IF([7]設定!$I23="",INDEX([7]指数!$C$6:$AD$62,MATCH([7]設定!$D23,[7]指数!$B$6:$B$62,0),17),[7]設定!$I23))</f>
        <v>5.71</v>
      </c>
      <c r="L32" s="28">
        <f>IF($C31="","",IF([7]設定!$I23="",INDEX([7]指数!$C$6:$AD$62,MATCH([7]設定!$D23,[7]指数!$B$6:$B$62,0),19),[7]設定!$I23))</f>
        <v>4.46</v>
      </c>
    </row>
    <row r="33" spans="2:12" ht="30" customHeight="1" x14ac:dyDescent="0.45">
      <c r="B33" s="23" t="s">
        <v>15</v>
      </c>
      <c r="C33" s="24">
        <f>IF($C32="","",[8]第５表!H48)</f>
        <v>6174</v>
      </c>
      <c r="D33" s="25">
        <f>IF($C32="","",IF([7]設定!$I24="",INDEX([7]指数!$C$6:$AD$62,MATCH([7]設定!$D24,[7]指数!$B$6:$B$62,0),14),[7]設定!$I24))</f>
        <v>6</v>
      </c>
      <c r="E33" s="26">
        <f>IF(C33="x","x",C33-G33)</f>
        <v>6035</v>
      </c>
      <c r="F33" s="25">
        <f>IF($B33="","",IF([7]設定!$I24="",INDEX([7]指数!$C$198:$AD$254,MATCH([7]設定!$D24,[7]指数!$B$198:$B$254,0),14),[7]設定!$I24))</f>
        <v>5.9</v>
      </c>
      <c r="G33" s="24">
        <f>IF($C32="","",[8]第５表!I48)</f>
        <v>139</v>
      </c>
      <c r="H33" s="25">
        <f>IF($B33="","",IF([7]設定!$I24="",INDEX([7]指数!$C$262:$AD$318,MATCH([7]設定!$D24,[7]指数!$B$262:$B$318,0),14),[7]設定!$I24))</f>
        <v>12.2</v>
      </c>
      <c r="I33" s="27">
        <f>IF($C32="","",+[8]第５表!J48)</f>
        <v>2.2999999999999998</v>
      </c>
      <c r="J33" s="25">
        <f>IF($C32="","",IF([7]設定!$I24="",INDEX([7]指数!$C$6:$AD$62,MATCH([7]設定!$D24,[7]指数!$B$6:$B$62,0),16),[7]設定!$I24))</f>
        <v>0.2</v>
      </c>
      <c r="K33" s="28">
        <f>IF($C32="","",IF([7]設定!$I24="",INDEX([7]指数!$C$6:$AD$62,MATCH([7]設定!$D24,[7]指数!$B$6:$B$62,0),17),[7]設定!$I24))</f>
        <v>3.64</v>
      </c>
      <c r="L33" s="28">
        <f>IF($C32="","",IF([7]設定!$I24="",INDEX([7]指数!$C$6:$AD$62,MATCH([7]設定!$D24,[7]指数!$B$6:$B$62,0),19),[7]設定!$I24))</f>
        <v>1.52</v>
      </c>
    </row>
    <row r="34" spans="2:12" ht="30" customHeight="1" x14ac:dyDescent="0.45">
      <c r="B34" s="23" t="s">
        <v>16</v>
      </c>
      <c r="C34" s="24">
        <f>IF($C33="","",[8]第５表!H49)</f>
        <v>37037</v>
      </c>
      <c r="D34" s="25">
        <f>IF($C33="","",IF([7]設定!$I25="",INDEX([7]指数!$C$6:$AD$62,MATCH([7]設定!$D25,[7]指数!$B$6:$B$62,0),14),[7]設定!$I25))</f>
        <v>-4</v>
      </c>
      <c r="E34" s="26">
        <f t="shared" ref="E34:E47" si="1">IF(C34="x","x",C34-G34)</f>
        <v>33565</v>
      </c>
      <c r="F34" s="25">
        <f>IF($B34="","",IF([7]設定!$I25="",INDEX([7]指数!$C$198:$AD$254,MATCH([7]設定!$D25,[7]指数!$B$198:$B$254,0),14),[7]設定!$I25))</f>
        <v>-3.5</v>
      </c>
      <c r="G34" s="24">
        <f>IF($C33="","",[8]第５表!I49)</f>
        <v>3472</v>
      </c>
      <c r="H34" s="25">
        <f>IF($B34="","",IF([7]設定!$I25="",INDEX([7]指数!$C$262:$AD$318,MATCH([7]設定!$D25,[7]指数!$B$262:$B$318,0),14),[7]設定!$I25))</f>
        <v>-8.9</v>
      </c>
      <c r="I34" s="27">
        <f>IF($C33="","",+[8]第５表!J49)</f>
        <v>9.4</v>
      </c>
      <c r="J34" s="25">
        <f>IF($C33="","",IF([7]設定!$I25="",INDEX([7]指数!$C$6:$AD$62,MATCH([7]設定!$D25,[7]指数!$B$6:$B$62,0),16),[7]設定!$I25))</f>
        <v>-0.5</v>
      </c>
      <c r="K34" s="28">
        <f>IF($C33="","",IF([7]設定!$I25="",INDEX([7]指数!$C$6:$AD$62,MATCH([7]設定!$D25,[7]指数!$B$6:$B$62,0),17),[7]設定!$I25))</f>
        <v>2.73</v>
      </c>
      <c r="L34" s="28">
        <f>IF($C33="","",IF([7]設定!$I25="",INDEX([7]指数!$C$6:$AD$62,MATCH([7]設定!$D25,[7]指数!$B$6:$B$62,0),19),[7]設定!$I25))</f>
        <v>1.72</v>
      </c>
    </row>
    <row r="35" spans="2:12" ht="30" customHeight="1" x14ac:dyDescent="0.45">
      <c r="B35" s="23" t="s">
        <v>17</v>
      </c>
      <c r="C35" s="24">
        <f>IF($C34="","",[8]第５表!H50)</f>
        <v>2193</v>
      </c>
      <c r="D35" s="25">
        <f>IF($C34="","",IF([7]設定!$I26="",INDEX([7]指数!$C$6:$AD$62,MATCH([7]設定!$D26,[7]指数!$B$6:$B$62,0),14),[7]設定!$I26))</f>
        <v>-1.6</v>
      </c>
      <c r="E35" s="26">
        <f t="shared" si="1"/>
        <v>2039</v>
      </c>
      <c r="F35" s="25">
        <f>IF($B35="","",IF([7]設定!$I26="",INDEX([7]指数!$C$198:$AD$254,MATCH([7]設定!$D26,[7]指数!$B$198:$B$254,0),14),[7]設定!$I26))</f>
        <v>1.4</v>
      </c>
      <c r="G35" s="24">
        <f>IF($C34="","",[8]第５表!I50)</f>
        <v>154</v>
      </c>
      <c r="H35" s="25">
        <f>IF($B35="","",IF([7]設定!$I26="",INDEX([7]指数!$C$262:$AD$318,MATCH([7]設定!$D26,[7]指数!$B$262:$B$318,0),14),[7]設定!$I26))</f>
        <v>-28.6</v>
      </c>
      <c r="I35" s="27">
        <f>IF($C34="","",+[8]第５表!J50)</f>
        <v>7</v>
      </c>
      <c r="J35" s="25">
        <f>IF($C34="","",IF([7]設定!$I26="",INDEX([7]指数!$C$6:$AD$62,MATCH([7]設定!$D26,[7]指数!$B$6:$B$62,0),16),[7]設定!$I26))</f>
        <v>-2.7</v>
      </c>
      <c r="K35" s="28">
        <f>IF($C34="","",IF([7]設定!$I26="",INDEX([7]指数!$C$6:$AD$62,MATCH([7]設定!$D26,[7]指数!$B$6:$B$62,0),17),[7]設定!$I26))</f>
        <v>15.78</v>
      </c>
      <c r="L35" s="28">
        <f>IF($C34="","",IF([7]設定!$I26="",INDEX([7]指数!$C$6:$AD$62,MATCH([7]設定!$D26,[7]指数!$B$6:$B$62,0),19),[7]設定!$I26))</f>
        <v>6.95</v>
      </c>
    </row>
    <row r="36" spans="2:12" ht="30" customHeight="1" x14ac:dyDescent="0.45">
      <c r="B36" s="23" t="s">
        <v>18</v>
      </c>
      <c r="C36" s="24">
        <f>IF($C35="","",[8]第５表!H51)</f>
        <v>3829</v>
      </c>
      <c r="D36" s="25">
        <f>IF($C35="","",IF([7]設定!$I27="",INDEX([7]指数!$C$6:$AD$62,MATCH([7]設定!$D27,[7]指数!$B$6:$B$62,0),14),[7]設定!$I27))</f>
        <v>-3.3</v>
      </c>
      <c r="E36" s="26">
        <f t="shared" si="1"/>
        <v>3697</v>
      </c>
      <c r="F36" s="25">
        <f>IF($B36="","",IF([7]設定!$I27="",INDEX([7]指数!$C$198:$AD$254,MATCH([7]設定!$D27,[7]指数!$B$198:$B$254,0),14),[7]設定!$I27))</f>
        <v>-1.3</v>
      </c>
      <c r="G36" s="24">
        <f>IF($C35="","",[8]第５表!I51)</f>
        <v>132</v>
      </c>
      <c r="H36" s="25">
        <f>IF($B36="","",IF([7]設定!$I27="",INDEX([7]指数!$C$262:$AD$318,MATCH([7]設定!$D27,[7]指数!$B$262:$B$318,0),14),[7]設定!$I27))</f>
        <v>-39.5</v>
      </c>
      <c r="I36" s="27">
        <f>IF($C35="","",+[8]第５表!J51)</f>
        <v>3.4</v>
      </c>
      <c r="J36" s="25">
        <f>IF($C35="","",IF([7]設定!$I27="",INDEX([7]指数!$C$6:$AD$62,MATCH([7]設定!$D27,[7]指数!$B$6:$B$62,0),16),[7]設定!$I27))</f>
        <v>-2.1</v>
      </c>
      <c r="K36" s="28">
        <f>IF($C35="","",IF([7]設定!$I27="",INDEX([7]指数!$C$6:$AD$62,MATCH([7]設定!$D27,[7]指数!$B$6:$B$62,0),17),[7]設定!$I27))</f>
        <v>2.97</v>
      </c>
      <c r="L36" s="28">
        <f>IF($C35="","",IF([7]設定!$I27="",INDEX([7]指数!$C$6:$AD$62,MATCH([7]設定!$D27,[7]指数!$B$6:$B$62,0),19),[7]設定!$I27))</f>
        <v>1.59</v>
      </c>
    </row>
    <row r="37" spans="2:12" ht="30" customHeight="1" x14ac:dyDescent="0.45">
      <c r="B37" s="23" t="s">
        <v>19</v>
      </c>
      <c r="C37" s="24">
        <f>IF($C36="","",[8]第５表!H52)</f>
        <v>10846</v>
      </c>
      <c r="D37" s="25">
        <f>IF($C36="","",IF([7]設定!$I28="",INDEX([7]指数!$C$6:$AD$62,MATCH([7]設定!$D28,[7]指数!$B$6:$B$62,0),14),[7]設定!$I28))</f>
        <v>-3.5</v>
      </c>
      <c r="E37" s="26">
        <f t="shared" si="1"/>
        <v>9676</v>
      </c>
      <c r="F37" s="25">
        <f>IF($B37="","",IF([7]設定!$I28="",INDEX([7]指数!$C$198:$AD$254,MATCH([7]設定!$D28,[7]指数!$B$198:$B$254,0),14),[7]設定!$I28))</f>
        <v>-7.1</v>
      </c>
      <c r="G37" s="24">
        <f>IF($C36="","",[8]第５表!I52)</f>
        <v>1170</v>
      </c>
      <c r="H37" s="25">
        <f>IF($B37="","",IF([7]設定!$I28="",INDEX([7]指数!$C$262:$AD$318,MATCH([7]設定!$D28,[7]指数!$B$262:$B$318,0),14),[7]設定!$I28))</f>
        <v>43.1</v>
      </c>
      <c r="I37" s="27">
        <f>IF($C36="","",+[8]第５表!J52)</f>
        <v>10.8</v>
      </c>
      <c r="J37" s="25">
        <f>IF($C36="","",IF([7]設定!$I28="",INDEX([7]指数!$C$6:$AD$62,MATCH([7]設定!$D28,[7]指数!$B$6:$B$62,0),16),[7]設定!$I28))</f>
        <v>3.5</v>
      </c>
      <c r="K37" s="28">
        <f>IF($C36="","",IF([7]設定!$I28="",INDEX([7]指数!$C$6:$AD$62,MATCH([7]設定!$D28,[7]指数!$B$6:$B$62,0),17),[7]設定!$I28))</f>
        <v>0.7</v>
      </c>
      <c r="L37" s="28">
        <f>IF($C36="","",IF([7]設定!$I28="",INDEX([7]指数!$C$6:$AD$62,MATCH([7]設定!$D28,[7]指数!$B$6:$B$62,0),19),[7]設定!$I28))</f>
        <v>2.5299999999999998</v>
      </c>
    </row>
    <row r="38" spans="2:12" ht="30" customHeight="1" x14ac:dyDescent="0.45">
      <c r="B38" s="23" t="s">
        <v>20</v>
      </c>
      <c r="C38" s="24">
        <f>IF($C37="","",[8]第５表!H53)</f>
        <v>22599</v>
      </c>
      <c r="D38" s="25">
        <f>IF($C37="","",IF([7]設定!$I29="",INDEX([7]指数!$C$6:$AD$62,MATCH([7]設定!$D29,[7]指数!$B$6:$B$62,0),14),[7]設定!$I29))</f>
        <v>-2.4</v>
      </c>
      <c r="E38" s="26">
        <f t="shared" si="1"/>
        <v>9055</v>
      </c>
      <c r="F38" s="25">
        <f>IF($B38="","",IF([7]設定!$I29="",INDEX([7]指数!$C$198:$AD$254,MATCH([7]設定!$D29,[7]指数!$B$198:$B$254,0),14),[7]設定!$I29))</f>
        <v>-4.0999999999999996</v>
      </c>
      <c r="G38" s="24">
        <f>IF($C37="","",[8]第５表!I53)</f>
        <v>13544</v>
      </c>
      <c r="H38" s="25">
        <f>IF($B38="","",IF([7]設定!$I29="",INDEX([7]指数!$C$262:$AD$318,MATCH([7]設定!$D29,[7]指数!$B$262:$B$318,0),14),[7]設定!$I29))</f>
        <v>-1.3</v>
      </c>
      <c r="I38" s="27">
        <f>IF($C37="","",+[8]第５表!J53)</f>
        <v>59.9</v>
      </c>
      <c r="J38" s="25">
        <f>IF($C37="","",IF([7]設定!$I29="",INDEX([7]指数!$C$6:$AD$62,MATCH([7]設定!$D29,[7]指数!$B$6:$B$62,0),16),[7]設定!$I29))</f>
        <v>0.7</v>
      </c>
      <c r="K38" s="28">
        <f>IF($C37="","",IF([7]設定!$I29="",INDEX([7]指数!$C$6:$AD$62,MATCH([7]設定!$D29,[7]指数!$B$6:$B$62,0),17),[7]設定!$I29))</f>
        <v>3.5</v>
      </c>
      <c r="L38" s="28">
        <f>IF($C37="","",IF([7]設定!$I29="",INDEX([7]指数!$C$6:$AD$62,MATCH([7]設定!$D29,[7]指数!$B$6:$B$62,0),19),[7]設定!$I29))</f>
        <v>2.85</v>
      </c>
    </row>
    <row r="39" spans="2:12" ht="30" customHeight="1" x14ac:dyDescent="0.45">
      <c r="B39" s="23" t="s">
        <v>21</v>
      </c>
      <c r="C39" s="24" t="str">
        <f>IF($C38="","",[8]第５表!H54)</f>
        <v>x</v>
      </c>
      <c r="D39" s="25" t="str">
        <f>IF($C38="","",IF([7]設定!$I30="",INDEX([7]指数!$C$6:$AD$62,MATCH([7]設定!$D30,[7]指数!$B$6:$B$62,0),14),[7]設定!$I30))</f>
        <v>x</v>
      </c>
      <c r="E39" s="26" t="str">
        <f t="shared" si="1"/>
        <v>x</v>
      </c>
      <c r="F39" s="25" t="str">
        <f>IF($B39="","",IF([7]設定!$I30="",INDEX([7]指数!$C$198:$AD$254,MATCH([7]設定!$D30,[7]指数!$B$198:$B$254,0),14),[7]設定!$I30))</f>
        <v>x</v>
      </c>
      <c r="G39" s="24" t="str">
        <f>IF($C38="","",[8]第５表!I54)</f>
        <v>x</v>
      </c>
      <c r="H39" s="25" t="str">
        <f>IF($B39="","",IF([7]設定!$I30="",INDEX([7]指数!$C$262:$AD$318,MATCH([7]設定!$D30,[7]指数!$B$262:$B$318,0),14),[7]設定!$I30))</f>
        <v>x</v>
      </c>
      <c r="I39" s="27" t="str">
        <f>IF($C38="","",+[8]第５表!J54)</f>
        <v>x</v>
      </c>
      <c r="J39" s="25" t="str">
        <f>IF($C38="","",IF([7]設定!$I30="",INDEX([7]指数!$C$6:$AD$62,MATCH([7]設定!$D30,[7]指数!$B$6:$B$62,0),16),[7]設定!$I30))</f>
        <v>x</v>
      </c>
      <c r="K39" s="28" t="str">
        <f>IF($C38="","",IF([7]設定!$I30="",INDEX([7]指数!$C$6:$AD$62,MATCH([7]設定!$D30,[7]指数!$B$6:$B$62,0),17),[7]設定!$I30))</f>
        <v>x</v>
      </c>
      <c r="L39" s="28" t="str">
        <f>IF($C38="","",IF([7]設定!$I30="",INDEX([7]指数!$C$6:$AD$62,MATCH([7]設定!$D30,[7]指数!$B$6:$B$62,0),19),[7]設定!$I30))</f>
        <v>x</v>
      </c>
    </row>
    <row r="40" spans="2:12" ht="30" customHeight="1" x14ac:dyDescent="0.45">
      <c r="B40" s="23" t="s">
        <v>22</v>
      </c>
      <c r="C40" s="24">
        <f>IF($C39="","",[8]第５表!H55)</f>
        <v>1153</v>
      </c>
      <c r="D40" s="25">
        <f>IF($C39="","",IF([7]設定!$I31="",INDEX([7]指数!$C$6:$AD$62,MATCH([7]設定!$D31,[7]指数!$B$6:$B$62,0),14),[7]設定!$I31))</f>
        <v>6.3</v>
      </c>
      <c r="E40" s="26">
        <f t="shared" si="1"/>
        <v>860</v>
      </c>
      <c r="F40" s="25">
        <f>IF($B40="","",IF([7]設定!$I31="",INDEX([7]指数!$C$198:$AD$254,MATCH([7]設定!$D31,[7]指数!$B$198:$B$254,0),14),[7]設定!$I31))</f>
        <v>30.5</v>
      </c>
      <c r="G40" s="24">
        <f>IF($C39="","",[8]第５表!I55)</f>
        <v>293</v>
      </c>
      <c r="H40" s="25">
        <f>IF($B40="","",IF([7]設定!$I31="",INDEX([7]指数!$C$262:$AD$318,MATCH([7]設定!$D31,[7]指数!$B$262:$B$318,0),14),[7]設定!$I31))</f>
        <v>-31.1</v>
      </c>
      <c r="I40" s="27">
        <f>IF($C39="","",+[8]第５表!J55)</f>
        <v>25.4</v>
      </c>
      <c r="J40" s="25">
        <f>IF($C39="","",IF([7]設定!$I31="",INDEX([7]指数!$C$6:$AD$62,MATCH([7]設定!$D31,[7]指数!$B$6:$B$62,0),16),[7]設定!$I31))</f>
        <v>-13.8</v>
      </c>
      <c r="K40" s="28">
        <f>IF($C39="","",IF([7]設定!$I31="",INDEX([7]指数!$C$6:$AD$62,MATCH([7]設定!$D31,[7]指数!$B$6:$B$62,0),17),[7]設定!$I31))</f>
        <v>11.58</v>
      </c>
      <c r="L40" s="28">
        <f>IF($C39="","",IF([7]設定!$I31="",INDEX([7]指数!$C$6:$AD$62,MATCH([7]設定!$D31,[7]指数!$B$6:$B$62,0),19),[7]設定!$I31))</f>
        <v>10.44</v>
      </c>
    </row>
    <row r="41" spans="2:12" ht="30" customHeight="1" x14ac:dyDescent="0.45">
      <c r="B41" s="23" t="s">
        <v>23</v>
      </c>
      <c r="C41" s="24">
        <f>IF($C40="","",[8]第５表!H56)</f>
        <v>1770</v>
      </c>
      <c r="D41" s="25">
        <f>IF($C40="","",IF([7]設定!$I32="",INDEX([7]指数!$C$6:$AD$62,MATCH([7]設定!$D32,[7]指数!$B$6:$B$62,0),14),[7]設定!$I32))</f>
        <v>0</v>
      </c>
      <c r="E41" s="26">
        <f t="shared" si="1"/>
        <v>1672</v>
      </c>
      <c r="F41" s="25">
        <f>IF($B41="","",IF([7]設定!$I32="",INDEX([7]指数!$C$198:$AD$254,MATCH([7]設定!$D32,[7]指数!$B$198:$B$254,0),14),[7]設定!$I32))</f>
        <v>6.8</v>
      </c>
      <c r="G41" s="24">
        <f>IF($C40="","",[8]第５表!I56)</f>
        <v>98</v>
      </c>
      <c r="H41" s="25">
        <f>IF($B41="","",IF([7]設定!$I32="",INDEX([7]指数!$C$262:$AD$318,MATCH([7]設定!$D32,[7]指数!$B$262:$B$318,0),14),[7]設定!$I32))</f>
        <v>-52.4</v>
      </c>
      <c r="I41" s="27">
        <f>IF($C40="","",+[8]第５表!J56)</f>
        <v>5.5</v>
      </c>
      <c r="J41" s="25">
        <f>IF($C40="","",IF([7]設定!$I32="",INDEX([7]指数!$C$6:$AD$62,MATCH([7]設定!$D32,[7]指数!$B$6:$B$62,0),16),[7]設定!$I32))</f>
        <v>-6.1</v>
      </c>
      <c r="K41" s="28">
        <f>IF($C40="","",IF([7]設定!$I32="",INDEX([7]指数!$C$6:$AD$62,MATCH([7]設定!$D32,[7]指数!$B$6:$B$62,0),17),[7]設定!$I32))</f>
        <v>8.8000000000000007</v>
      </c>
      <c r="L41" s="28">
        <f>IF($C40="","",IF([7]設定!$I32="",INDEX([7]指数!$C$6:$AD$62,MATCH([7]設定!$D32,[7]指数!$B$6:$B$62,0),19),[7]設定!$I32))</f>
        <v>6.37</v>
      </c>
    </row>
    <row r="42" spans="2:12" ht="30" customHeight="1" x14ac:dyDescent="0.45">
      <c r="B42" s="23" t="s">
        <v>24</v>
      </c>
      <c r="C42" s="24">
        <f>IF($C41="","",[8]第５表!H57)</f>
        <v>7173</v>
      </c>
      <c r="D42" s="25">
        <f>IF($C41="","",IF([7]設定!$I33="",INDEX([7]指数!$C$6:$AD$62,MATCH([7]設定!$D33,[7]指数!$B$6:$B$62,0),14),[7]設定!$I33))</f>
        <v>-0.5</v>
      </c>
      <c r="E42" s="26">
        <f t="shared" si="1"/>
        <v>1622</v>
      </c>
      <c r="F42" s="25">
        <f>IF($B42="","",IF([7]設定!$I33="",INDEX([7]指数!$C$198:$AD$254,MATCH([7]設定!$D33,[7]指数!$B$198:$B$254,0),14),[7]設定!$I33))</f>
        <v>31.9</v>
      </c>
      <c r="G42" s="24">
        <f>IF($C41="","",[8]第５表!I57)</f>
        <v>5551</v>
      </c>
      <c r="H42" s="25">
        <f>IF($B42="","",IF([7]設定!$I33="",INDEX([7]指数!$C$262:$AD$318,MATCH([7]設定!$D33,[7]指数!$B$262:$B$318,0),14),[7]設定!$I33))</f>
        <v>-7.1</v>
      </c>
      <c r="I42" s="27">
        <f>IF($C41="","",+[8]第５表!J57)</f>
        <v>77.400000000000006</v>
      </c>
      <c r="J42" s="25">
        <f>IF($C41="","",IF([7]設定!$I33="",INDEX([7]指数!$C$6:$AD$62,MATCH([7]設定!$D33,[7]指数!$B$6:$B$62,0),16),[7]設定!$I33))</f>
        <v>-5.5</v>
      </c>
      <c r="K42" s="28">
        <f>IF($C41="","",IF([7]設定!$I33="",INDEX([7]指数!$C$6:$AD$62,MATCH([7]設定!$D33,[7]指数!$B$6:$B$62,0),17),[7]設定!$I33))</f>
        <v>2.66</v>
      </c>
      <c r="L42" s="28">
        <f>IF($C41="","",IF([7]設定!$I33="",INDEX([7]指数!$C$6:$AD$62,MATCH([7]設定!$D33,[7]指数!$B$6:$B$62,0),19),[7]設定!$I33))</f>
        <v>8.64</v>
      </c>
    </row>
    <row r="43" spans="2:12" ht="30" customHeight="1" x14ac:dyDescent="0.45">
      <c r="B43" s="23" t="s">
        <v>25</v>
      </c>
      <c r="C43" s="24">
        <f>IF($C42="","",[8]第５表!H58)</f>
        <v>4187</v>
      </c>
      <c r="D43" s="25">
        <f>IF($C42="","",IF([7]設定!$I34="",INDEX([7]指数!$C$6:$AD$62,MATCH([7]設定!$D34,[7]指数!$B$6:$B$62,0),14),[7]設定!$I34))</f>
        <v>2</v>
      </c>
      <c r="E43" s="26">
        <f t="shared" si="1"/>
        <v>3113</v>
      </c>
      <c r="F43" s="25">
        <f>IF($B43="","",IF([7]設定!$I34="",INDEX([7]指数!$C$198:$AD$254,MATCH([7]設定!$D34,[7]指数!$B$198:$B$254,0),14),[7]設定!$I34))</f>
        <v>11.5</v>
      </c>
      <c r="G43" s="24">
        <f>IF($C42="","",[8]第５表!I58)</f>
        <v>1074</v>
      </c>
      <c r="H43" s="25">
        <f>IF($B43="","",IF([7]設定!$I34="",INDEX([7]指数!$C$262:$AD$318,MATCH([7]設定!$D34,[7]指数!$B$262:$B$318,0),14),[7]設定!$I34))</f>
        <v>-18.100000000000001</v>
      </c>
      <c r="I43" s="27">
        <f>IF($C42="","",+[8]第５表!J58)</f>
        <v>25.7</v>
      </c>
      <c r="J43" s="25">
        <f>IF($C42="","",IF([7]設定!$I34="",INDEX([7]指数!$C$6:$AD$62,MATCH([7]設定!$D34,[7]指数!$B$6:$B$62,0),16),[7]設定!$I34))</f>
        <v>-6.3</v>
      </c>
      <c r="K43" s="28">
        <f>IF($C42="","",IF([7]設定!$I34="",INDEX([7]指数!$C$6:$AD$62,MATCH([7]設定!$D34,[7]指数!$B$6:$B$62,0),17),[7]設定!$I34))</f>
        <v>5.13</v>
      </c>
      <c r="L43" s="28">
        <f>IF($C42="","",IF([7]設定!$I34="",INDEX([7]指数!$C$6:$AD$62,MATCH([7]設定!$D34,[7]指数!$B$6:$B$62,0),19),[7]設定!$I34))</f>
        <v>3.26</v>
      </c>
    </row>
    <row r="44" spans="2:12" ht="30" customHeight="1" x14ac:dyDescent="0.45">
      <c r="B44" s="23" t="s">
        <v>26</v>
      </c>
      <c r="C44" s="24">
        <f>IF($C43="","",[8]第５表!H59)</f>
        <v>16139</v>
      </c>
      <c r="D44" s="25">
        <f>IF($C43="","",IF([7]設定!$I35="",INDEX([7]指数!$C$6:$AD$62,MATCH([7]設定!$D35,[7]指数!$B$6:$B$62,0),14),[7]設定!$I35))</f>
        <v>4.0999999999999996</v>
      </c>
      <c r="E44" s="26">
        <f t="shared" si="1"/>
        <v>13511</v>
      </c>
      <c r="F44" s="25">
        <f>IF($B44="","",IF([7]設定!$I35="",INDEX([7]指数!$C$198:$AD$254,MATCH([7]設定!$D35,[7]指数!$B$198:$B$254,0),14),[7]設定!$I35))</f>
        <v>2.9</v>
      </c>
      <c r="G44" s="24">
        <f>IF($C43="","",[8]第５表!I59)</f>
        <v>2628</v>
      </c>
      <c r="H44" s="25">
        <f>IF($B44="","",IF([7]設定!$I35="",INDEX([7]指数!$C$262:$AD$318,MATCH([7]設定!$D35,[7]指数!$B$262:$B$318,0),14),[7]設定!$I35))</f>
        <v>11</v>
      </c>
      <c r="I44" s="27">
        <f>IF($C43="","",+[8]第５表!J59)</f>
        <v>16.3</v>
      </c>
      <c r="J44" s="25">
        <f>IF($C43="","",IF([7]設定!$I35="",INDEX([7]指数!$C$6:$AD$62,MATCH([7]設定!$D35,[7]指数!$B$6:$B$62,0),16),[7]設定!$I35))</f>
        <v>1</v>
      </c>
      <c r="K44" s="28">
        <f>IF($C43="","",IF([7]設定!$I35="",INDEX([7]指数!$C$6:$AD$62,MATCH([7]設定!$D35,[7]指数!$B$6:$B$62,0),17),[7]設定!$I35))</f>
        <v>14.4</v>
      </c>
      <c r="L44" s="28">
        <f>IF($C43="","",IF([7]設定!$I35="",INDEX([7]指数!$C$6:$AD$62,MATCH([7]設定!$D35,[7]指数!$B$6:$B$62,0),19),[7]設定!$I35))</f>
        <v>12.32</v>
      </c>
    </row>
    <row r="45" spans="2:12" ht="30" customHeight="1" x14ac:dyDescent="0.45">
      <c r="B45" s="23" t="s">
        <v>27</v>
      </c>
      <c r="C45" s="24">
        <f>IF($C44="","",[8]第５表!H60)</f>
        <v>49689</v>
      </c>
      <c r="D45" s="25">
        <f>IF($C44="","",IF([7]設定!$I36="",INDEX([7]指数!$C$6:$AD$62,MATCH([7]設定!$D36,[7]指数!$B$6:$B$62,0),14),[7]設定!$I36))</f>
        <v>0.7</v>
      </c>
      <c r="E45" s="26">
        <f t="shared" si="1"/>
        <v>37814</v>
      </c>
      <c r="F45" s="25">
        <f>IF($B45="","",IF([7]設定!$I36="",INDEX([7]指数!$C$198:$AD$254,MATCH([7]設定!$D36,[7]指数!$B$198:$B$254,0),14),[7]設定!$I36))</f>
        <v>-2.9</v>
      </c>
      <c r="G45" s="24">
        <f>IF($C44="","",[8]第５表!I60)</f>
        <v>11875</v>
      </c>
      <c r="H45" s="25">
        <f>IF($B45="","",IF([7]設定!$I36="",INDEX([7]指数!$C$262:$AD$318,MATCH([7]設定!$D36,[7]指数!$B$262:$B$318,0),14),[7]設定!$I36))</f>
        <v>13.5</v>
      </c>
      <c r="I45" s="27">
        <f>IF($C44="","",+[8]第５表!J60)</f>
        <v>23.9</v>
      </c>
      <c r="J45" s="25">
        <f>IF($C44="","",IF([7]設定!$I36="",INDEX([7]指数!$C$6:$AD$62,MATCH([7]設定!$D36,[7]指数!$B$6:$B$62,0),16),[7]設定!$I36))</f>
        <v>2.7</v>
      </c>
      <c r="K45" s="28">
        <f>IF($C44="","",IF([7]設定!$I36="",INDEX([7]指数!$C$6:$AD$62,MATCH([7]設定!$D36,[7]指数!$B$6:$B$62,0),17),[7]設定!$I36))</f>
        <v>6.67</v>
      </c>
      <c r="L45" s="28">
        <f>IF($C44="","",IF([7]設定!$I36="",INDEX([7]指数!$C$6:$AD$62,MATCH([7]設定!$D36,[7]指数!$B$6:$B$62,0),19),[7]設定!$I36))</f>
        <v>4</v>
      </c>
    </row>
    <row r="46" spans="2:12" ht="30" customHeight="1" x14ac:dyDescent="0.45">
      <c r="B46" s="23" t="s">
        <v>28</v>
      </c>
      <c r="C46" s="24">
        <f>IF($C45="","",[8]第５表!H61)</f>
        <v>2862</v>
      </c>
      <c r="D46" s="25">
        <f>IF($C45="","",IF([7]設定!$I37="",INDEX([7]指数!$C$6:$AD$62,MATCH([7]設定!$D37,[7]指数!$B$6:$B$62,0),14),[7]設定!$I37))</f>
        <v>-1.5</v>
      </c>
      <c r="E46" s="26">
        <f t="shared" si="1"/>
        <v>2704</v>
      </c>
      <c r="F46" s="25">
        <f>IF($B46="","",IF([7]設定!$I37="",INDEX([7]指数!$C$198:$AD$254,MATCH([7]設定!$D37,[7]指数!$B$198:$B$254,0),14),[7]設定!$I37))</f>
        <v>-4.8</v>
      </c>
      <c r="G46" s="24">
        <f>IF($C45="","",[8]第５表!I61)</f>
        <v>158</v>
      </c>
      <c r="H46" s="25">
        <f>IF($B46="","",IF([7]設定!$I37="",INDEX([7]指数!$C$262:$AD$318,MATCH([7]設定!$D37,[7]指数!$B$262:$B$318,0),14),[7]設定!$I37))</f>
        <v>154.9</v>
      </c>
      <c r="I46" s="27">
        <f>IF($C45="","",+[8]第５表!J61)</f>
        <v>5.5</v>
      </c>
      <c r="J46" s="25">
        <f>IF($C45="","",IF([7]設定!$I37="",INDEX([7]指数!$C$6:$AD$62,MATCH([7]設定!$D37,[7]指数!$B$6:$B$62,0),16),[7]設定!$I37))</f>
        <v>3.4</v>
      </c>
      <c r="K46" s="28">
        <f>IF($C45="","",IF([7]設定!$I37="",INDEX([7]指数!$C$6:$AD$62,MATCH([7]設定!$D37,[7]指数!$B$6:$B$62,0),17),[7]設定!$I37))</f>
        <v>9.84</v>
      </c>
      <c r="L46" s="28">
        <f>IF($C45="","",IF([7]設定!$I37="",INDEX([7]指数!$C$6:$AD$62,MATCH([7]設定!$D37,[7]指数!$B$6:$B$62,0),19),[7]設定!$I37))</f>
        <v>8.5</v>
      </c>
    </row>
    <row r="47" spans="2:12" ht="30" customHeight="1" x14ac:dyDescent="0.45">
      <c r="B47" s="29" t="s">
        <v>29</v>
      </c>
      <c r="C47" s="30">
        <f>IF($C46="","",[8]第５表!H62)</f>
        <v>17491</v>
      </c>
      <c r="D47" s="31">
        <f>IF($C46="","",IF([7]設定!$I38="",INDEX([7]指数!$C$6:$AD$62,MATCH([7]設定!$D38,[7]指数!$B$6:$B$62,0),14),[7]設定!$I38))</f>
        <v>-1.7</v>
      </c>
      <c r="E47" s="32">
        <f t="shared" si="1"/>
        <v>11998</v>
      </c>
      <c r="F47" s="31">
        <f>IF($B47="","",IF([7]設定!$I38="",INDEX([7]指数!$C$198:$AD$254,MATCH([7]設定!$D38,[7]指数!$B$198:$B$254,0),14),[7]設定!$I38))</f>
        <v>-4.5999999999999996</v>
      </c>
      <c r="G47" s="30">
        <f>IF($C46="","",[8]第５表!I62)</f>
        <v>5493</v>
      </c>
      <c r="H47" s="31">
        <f>IF($B47="","",IF([7]設定!$I38="",INDEX([7]指数!$C$262:$AD$318,MATCH([7]設定!$D38,[7]指数!$B$262:$B$318,0),14),[7]設定!$I38))</f>
        <v>5.5</v>
      </c>
      <c r="I47" s="33">
        <f>IF($C46="","",+[8]第５表!J62)</f>
        <v>31.4</v>
      </c>
      <c r="J47" s="31">
        <f>IF($C46="","",IF([7]設定!$I38="",INDEX([7]指数!$C$6:$AD$62,MATCH([7]設定!$D38,[7]指数!$B$6:$B$62,0),16),[7]設定!$I38))</f>
        <v>2.1</v>
      </c>
      <c r="K47" s="34">
        <f>IF($C46="","",IF([7]設定!$I38="",INDEX([7]指数!$C$6:$AD$62,MATCH([7]設定!$D38,[7]指数!$B$6:$B$62,0),17),[7]設定!$I38))</f>
        <v>8.1199999999999992</v>
      </c>
      <c r="L47" s="34">
        <f>IF($C46="","",IF([7]設定!$I38="",INDEX([7]指数!$C$6:$AD$62,MATCH([7]設定!$D38,[7]指数!$B$6:$B$62,0),19),[7]設定!$I38))</f>
        <v>6.64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C91A-FB83-410B-885B-A7160A1D5288}">
  <sheetPr codeName="Sheet5"/>
  <dimension ref="B1:L51"/>
  <sheetViews>
    <sheetView showGridLines="0" view="pageBreakPreview" topLeftCell="A39" zoomScale="70" zoomScaleNormal="70" zoomScaleSheetLayoutView="70" workbookViewId="0">
      <selection activeCell="O47" sqref="O47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産業別にみた常用雇用の動き（"&amp;[9]設定!D8&amp;DBCS([9]設定!E8)&amp;"年"&amp;DBCS([9]設定!F8)&amp;"月）"</f>
        <v>表５　産業別にみた常用雇用の動き（令和５年５月）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1</v>
      </c>
      <c r="D4" s="7"/>
      <c r="E4" s="8"/>
      <c r="F4" s="8"/>
      <c r="G4" s="8"/>
      <c r="H4" s="8"/>
      <c r="I4" s="8"/>
      <c r="J4" s="8"/>
      <c r="K4" s="6" t="s">
        <v>2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4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8</v>
      </c>
      <c r="L6" s="50" t="s">
        <v>9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IF($C8="","",[10]第５表!H9)</f>
        <v>355421</v>
      </c>
      <c r="D9" s="25">
        <f>IF($C8="","",IF([9]設定!$H23="",INDEX([9]指数!$C$326:$AD$382,MATCH([9]設定!$D23,[9]指数!$B$326:$B$382,0),14),[9]設定!$H23))</f>
        <v>0.6</v>
      </c>
      <c r="E9" s="26">
        <f>IF(C9="x","x",C9-G9)</f>
        <v>251778</v>
      </c>
      <c r="F9" s="25">
        <f>IF($B9="","",IF([9]設定!$H23="",INDEX([9]指数!$C$518:$AD$574,MATCH([9]設定!$D23,[9]指数!$B$518:$B$574,0),14),[9]設定!$H23))</f>
        <v>-4.7</v>
      </c>
      <c r="G9" s="24">
        <f>IF($C8="","",[10]第５表!I9)</f>
        <v>103643</v>
      </c>
      <c r="H9" s="25">
        <f>IF($B9="","",IF([9]設定!$H23="",INDEX([9]指数!$C$582:$AD$638,MATCH([9]設定!$D23,[9]指数!$B$582:$B$638,0),14),[9]設定!$H23))</f>
        <v>16.5</v>
      </c>
      <c r="I9" s="27">
        <f>IF($C8="","",[10]第５表!J9)</f>
        <v>29.2</v>
      </c>
      <c r="J9" s="25">
        <f>IF($C8="","",IF([9]設定!$H23="",INDEX([9]指数!$C$326:$AD$382,MATCH([9]設定!$D23,[9]指数!$B$326:$B$382,0),16),[9]設定!$H23))</f>
        <v>4</v>
      </c>
      <c r="K9" s="28">
        <f>IF($C8="","",IF([9]設定!$H23="",INDEX([9]指数!$C$326:$AD$382,MATCH([9]設定!$D23,[9]指数!$B$326:$B$382,0),17),[9]設定!$H23))</f>
        <v>1.83</v>
      </c>
      <c r="L9" s="28">
        <f>IF($C8="","",IF([9]設定!$H23="",INDEX([9]指数!$C$326:$AD$382,MATCH([9]設定!$D23,[9]指数!$B$326:$B$382,0),19),[9]設定!$H23))</f>
        <v>1.78</v>
      </c>
    </row>
    <row r="10" spans="2:12" ht="30" customHeight="1" x14ac:dyDescent="0.45">
      <c r="B10" s="23" t="s">
        <v>15</v>
      </c>
      <c r="C10" s="24">
        <f>IF($C9="","",[10]第５表!H10)</f>
        <v>20939</v>
      </c>
      <c r="D10" s="25">
        <f>IF($C9="","",IF([9]設定!$H24="",INDEX([9]指数!$C$326:$AD$382,MATCH([9]設定!$D24,[9]指数!$B$326:$B$382,0),14),[9]設定!$H24))</f>
        <v>4</v>
      </c>
      <c r="E10" s="26">
        <f>IF(C10="x","x",C10-G10)</f>
        <v>20007</v>
      </c>
      <c r="F10" s="25">
        <f>IF($B10="","",IF([9]設定!$H24="",INDEX([9]指数!$C$518:$AD$574,MATCH([9]設定!$D24,[9]指数!$B$518:$B$574,0),14),[9]設定!$H24))</f>
        <v>2.2999999999999998</v>
      </c>
      <c r="G10" s="24">
        <f>IF($C9="","",[10]第５表!I10)</f>
        <v>932</v>
      </c>
      <c r="H10" s="25">
        <f>IF($B10="","",IF([9]設定!$H24="",INDEX([9]指数!$C$582:$AD$638,MATCH([9]設定!$D24,[9]指数!$B$582:$B$638,0),14),[9]設定!$H24))</f>
        <v>63.8</v>
      </c>
      <c r="I10" s="27">
        <f>IF($C9="","",[10]第５表!J10)</f>
        <v>4.5</v>
      </c>
      <c r="J10" s="25">
        <f>IF($C9="","",IF([9]設定!$H24="",INDEX([9]指数!$C$326:$AD$382,MATCH([9]設定!$D24,[9]指数!$B$326:$B$382,0),16),[9]設定!$H24))</f>
        <v>1.7</v>
      </c>
      <c r="K10" s="28">
        <f>IF($C9="","",IF([9]設定!$H24="",INDEX([9]指数!$C$326:$AD$382,MATCH([9]設定!$D24,[9]指数!$B$326:$B$382,0),17),[9]設定!$H24))</f>
        <v>0.37</v>
      </c>
      <c r="L10" s="28">
        <f>IF($C9="","",IF([9]設定!$H24="",INDEX([9]指数!$C$326:$AD$382,MATCH([9]設定!$D24,[9]指数!$B$326:$B$382,0),19),[9]設定!$H24))</f>
        <v>0.05</v>
      </c>
    </row>
    <row r="11" spans="2:12" ht="30" customHeight="1" x14ac:dyDescent="0.45">
      <c r="B11" s="23" t="s">
        <v>16</v>
      </c>
      <c r="C11" s="24">
        <f>IF($C10="","",[10]第５表!H11)</f>
        <v>47969</v>
      </c>
      <c r="D11" s="25">
        <f>IF($C10="","",IF([9]設定!$H25="",INDEX([9]指数!$C$326:$AD$382,MATCH([9]設定!$D25,[9]指数!$B$326:$B$382,0),14),[9]設定!$H25))</f>
        <v>-3.9</v>
      </c>
      <c r="E11" s="26">
        <f t="shared" ref="E11:E24" si="0">IF(C11="x","x",C11-G11)</f>
        <v>40178</v>
      </c>
      <c r="F11" s="25">
        <f>IF($B11="","",IF([9]設定!$H25="",INDEX([9]指数!$C$518:$AD$574,MATCH([9]設定!$D25,[9]指数!$B$518:$B$574,0),14),[9]設定!$H25))</f>
        <v>-7.2</v>
      </c>
      <c r="G11" s="24">
        <f>IF($C10="","",[10]第５表!I11)</f>
        <v>7791</v>
      </c>
      <c r="H11" s="25">
        <f>IF($B11="","",IF([9]設定!$H25="",INDEX([9]指数!$C$582:$AD$638,MATCH([9]設定!$D25,[9]指数!$B$582:$B$638,0),14),[9]設定!$H25))</f>
        <v>16.899999999999999</v>
      </c>
      <c r="I11" s="27">
        <f>IF($C10="","",[10]第５表!J11)</f>
        <v>16.2</v>
      </c>
      <c r="J11" s="25">
        <f>IF($C10="","",IF([9]設定!$H25="",INDEX([9]指数!$C$326:$AD$382,MATCH([9]設定!$D25,[9]指数!$B$326:$B$382,0),16),[9]設定!$H25))</f>
        <v>2.9</v>
      </c>
      <c r="K11" s="28">
        <f>IF($C10="","",IF([9]設定!$H25="",INDEX([9]指数!$C$326:$AD$382,MATCH([9]設定!$D25,[9]指数!$B$326:$B$382,0),17),[9]設定!$H25))</f>
        <v>1.1499999999999999</v>
      </c>
      <c r="L11" s="28">
        <f>IF($C10="","",IF([9]設定!$H25="",INDEX([9]指数!$C$326:$AD$382,MATCH([9]設定!$D25,[9]指数!$B$326:$B$382,0),19),[9]設定!$H25))</f>
        <v>1.4</v>
      </c>
    </row>
    <row r="12" spans="2:12" ht="30" customHeight="1" x14ac:dyDescent="0.45">
      <c r="B12" s="23" t="s">
        <v>17</v>
      </c>
      <c r="C12" s="24">
        <f>IF($C11="","",[10]第５表!H12)</f>
        <v>3014</v>
      </c>
      <c r="D12" s="25">
        <f>IF($C11="","",IF([9]設定!$H26="",INDEX([9]指数!$C$326:$AD$382,MATCH([9]設定!$D26,[9]指数!$B$326:$B$382,0),14),[9]設定!$H26))</f>
        <v>-0.6</v>
      </c>
      <c r="E12" s="26">
        <f t="shared" si="0"/>
        <v>2856</v>
      </c>
      <c r="F12" s="25">
        <f>IF($B12="","",IF([9]設定!$H26="",INDEX([9]指数!$C$518:$AD$574,MATCH([9]設定!$D26,[9]指数!$B$518:$B$574,0),14),[9]設定!$H26))</f>
        <v>1.9</v>
      </c>
      <c r="G12" s="24">
        <f>IF($C11="","",[10]第５表!I12)</f>
        <v>158</v>
      </c>
      <c r="H12" s="25">
        <f>IF($B12="","",IF([9]設定!$H26="",INDEX([9]指数!$C$582:$AD$638,MATCH([9]設定!$D26,[9]指数!$B$582:$B$638,0),14),[9]設定!$H26))</f>
        <v>-31.3</v>
      </c>
      <c r="I12" s="27">
        <f>IF($C11="","",[10]第５表!J12)</f>
        <v>5.2</v>
      </c>
      <c r="J12" s="25">
        <f>IF($C11="","",IF([9]設定!$H26="",INDEX([9]指数!$C$326:$AD$382,MATCH([9]設定!$D26,[9]指数!$B$326:$B$382,0),16),[9]設定!$H26))</f>
        <v>-2.4</v>
      </c>
      <c r="K12" s="28">
        <f>IF($C11="","",IF([9]設定!$H26="",INDEX([9]指数!$C$326:$AD$382,MATCH([9]設定!$D26,[9]指数!$B$326:$B$382,0),17),[9]設定!$H26))</f>
        <v>1.1000000000000001</v>
      </c>
      <c r="L12" s="28">
        <f>IF($C11="","",IF([9]設定!$H26="",INDEX([9]指数!$C$326:$AD$382,MATCH([9]設定!$D26,[9]指数!$B$326:$B$382,0),19),[9]設定!$H26))</f>
        <v>0.27</v>
      </c>
    </row>
    <row r="13" spans="2:12" ht="30" customHeight="1" x14ac:dyDescent="0.45">
      <c r="B13" s="23" t="s">
        <v>18</v>
      </c>
      <c r="C13" s="24">
        <f>IF($C12="","",[10]第５表!H13)</f>
        <v>4943</v>
      </c>
      <c r="D13" s="25">
        <f>IF($C12="","",IF([9]設定!$H27="",INDEX([9]指数!$C$326:$AD$382,MATCH([9]設定!$D27,[9]指数!$B$326:$B$382,0),14),[9]設定!$H27))</f>
        <v>-3.5</v>
      </c>
      <c r="E13" s="26">
        <f t="shared" si="0"/>
        <v>4781</v>
      </c>
      <c r="F13" s="25">
        <f>IF($B13="","",IF([9]設定!$H27="",INDEX([9]指数!$C$518:$AD$574,MATCH([9]設定!$D27,[9]指数!$B$518:$B$574,0),14),[9]設定!$H27))</f>
        <v>-3.9</v>
      </c>
      <c r="G13" s="24">
        <f>IF($C12="","",[10]第５表!I13)</f>
        <v>162</v>
      </c>
      <c r="H13" s="25">
        <f>IF($B13="","",IF([9]設定!$H27="",INDEX([9]指数!$C$582:$AD$638,MATCH([9]設定!$D27,[9]指数!$B$582:$B$638,0),14),[9]設定!$H27))</f>
        <v>5.6</v>
      </c>
      <c r="I13" s="27">
        <f>IF($C12="","",[10]第５表!J13)</f>
        <v>3.3</v>
      </c>
      <c r="J13" s="25">
        <f>IF($C12="","",IF([9]設定!$H27="",INDEX([9]指数!$C$326:$AD$382,MATCH([9]設定!$D27,[9]指数!$B$326:$B$382,0),16),[9]設定!$H27))</f>
        <v>0.3</v>
      </c>
      <c r="K13" s="28">
        <f>IF($C12="","",IF([9]設定!$H27="",INDEX([9]指数!$C$326:$AD$382,MATCH([9]設定!$D27,[9]指数!$B$326:$B$382,0),17),[9]設定!$H27))</f>
        <v>0.92</v>
      </c>
      <c r="L13" s="28">
        <f>IF($C12="","",IF([9]設定!$H27="",INDEX([9]指数!$C$326:$AD$382,MATCH([9]設定!$D27,[9]指数!$B$326:$B$382,0),19),[9]設定!$H27))</f>
        <v>1.96</v>
      </c>
    </row>
    <row r="14" spans="2:12" ht="30" customHeight="1" x14ac:dyDescent="0.45">
      <c r="B14" s="23" t="s">
        <v>19</v>
      </c>
      <c r="C14" s="24">
        <f>IF($C13="","",[10]第５表!H14)</f>
        <v>17257</v>
      </c>
      <c r="D14" s="25">
        <f>IF($C13="","",IF([9]設定!$H28="",INDEX([9]指数!$C$326:$AD$382,MATCH([9]設定!$D28,[9]指数!$B$326:$B$382,0),14),[9]設定!$H28))</f>
        <v>-2.1</v>
      </c>
      <c r="E14" s="26">
        <f t="shared" si="0"/>
        <v>15984</v>
      </c>
      <c r="F14" s="25">
        <f>IF($B14="","",IF([9]設定!$H28="",INDEX([9]指数!$C$518:$AD$574,MATCH([9]設定!$D28,[9]指数!$B$518:$B$574,0),14),[9]設定!$H28))</f>
        <v>0.1</v>
      </c>
      <c r="G14" s="24">
        <f>IF($C13="","",[10]第５表!I14)</f>
        <v>1273</v>
      </c>
      <c r="H14" s="25">
        <f>IF($B14="","",IF([9]設定!$H28="",INDEX([9]指数!$C$582:$AD$638,MATCH([9]設定!$D28,[9]指数!$B$582:$B$638,0),14),[9]設定!$H28))</f>
        <v>-22.9</v>
      </c>
      <c r="I14" s="27">
        <f>IF($C13="","",[10]第５表!J14)</f>
        <v>7.4</v>
      </c>
      <c r="J14" s="25">
        <f>IF($C13="","",IF([9]設定!$H28="",INDEX([9]指数!$C$326:$AD$382,MATCH([9]設定!$D28,[9]指数!$B$326:$B$382,0),16),[9]設定!$H28))</f>
        <v>-2</v>
      </c>
      <c r="K14" s="28">
        <f>IF($C13="","",IF([9]設定!$H28="",INDEX([9]指数!$C$326:$AD$382,MATCH([9]設定!$D28,[9]指数!$B$326:$B$382,0),17),[9]設定!$H28))</f>
        <v>0.31</v>
      </c>
      <c r="L14" s="28">
        <f>IF($C13="","",IF([9]設定!$H28="",INDEX([9]指数!$C$326:$AD$382,MATCH([9]設定!$D28,[9]指数!$B$326:$B$382,0),19),[9]設定!$H28))</f>
        <v>1.22</v>
      </c>
    </row>
    <row r="15" spans="2:12" ht="30" customHeight="1" x14ac:dyDescent="0.45">
      <c r="B15" s="23" t="s">
        <v>20</v>
      </c>
      <c r="C15" s="24">
        <f>IF($C14="","",[10]第５表!H15)</f>
        <v>67500</v>
      </c>
      <c r="D15" s="25">
        <f>IF($C14="","",IF([9]設定!$H29="",INDEX([9]指数!$C$326:$AD$382,MATCH([9]設定!$D29,[9]指数!$B$326:$B$382,0),14),[9]設定!$H29))</f>
        <v>0.9</v>
      </c>
      <c r="E15" s="26">
        <f t="shared" si="0"/>
        <v>36277</v>
      </c>
      <c r="F15" s="25">
        <f>IF($B15="","",IF([9]設定!$H29="",INDEX([9]指数!$C$518:$AD$574,MATCH([9]設定!$D29,[9]指数!$B$518:$B$574,0),14),[9]設定!$H29))</f>
        <v>-11.9</v>
      </c>
      <c r="G15" s="24">
        <f>IF($C14="","",[10]第５表!I15)</f>
        <v>31223</v>
      </c>
      <c r="H15" s="25">
        <f>IF($B15="","",IF([9]設定!$H29="",INDEX([9]指数!$C$582:$AD$638,MATCH([9]設定!$D29,[9]指数!$B$582:$B$638,0),14),[9]設定!$H29))</f>
        <v>21.3</v>
      </c>
      <c r="I15" s="27">
        <f>IF($C14="","",[10]第５表!J15)</f>
        <v>46.3</v>
      </c>
      <c r="J15" s="25">
        <f>IF($C14="","",IF([9]設定!$H29="",INDEX([9]指数!$C$326:$AD$382,MATCH([9]設定!$D29,[9]指数!$B$326:$B$382,0),16),[9]設定!$H29))</f>
        <v>7.9</v>
      </c>
      <c r="K15" s="28">
        <f>IF($C14="","",IF([9]設定!$H29="",INDEX([9]指数!$C$326:$AD$382,MATCH([9]設定!$D29,[9]指数!$B$326:$B$382,0),17),[9]設定!$H29))</f>
        <v>3.1</v>
      </c>
      <c r="L15" s="28">
        <f>IF($C14="","",IF([9]設定!$H29="",INDEX([9]指数!$C$326:$AD$382,MATCH([9]設定!$D29,[9]指数!$B$326:$B$382,0),19),[9]設定!$H29))</f>
        <v>2.09</v>
      </c>
    </row>
    <row r="16" spans="2:12" ht="30" customHeight="1" x14ac:dyDescent="0.45">
      <c r="B16" s="23" t="s">
        <v>21</v>
      </c>
      <c r="C16" s="24">
        <f>IF($C15="","",[10]第５表!H16)</f>
        <v>8210</v>
      </c>
      <c r="D16" s="25">
        <f>IF($C15="","",IF([9]設定!$H30="",INDEX([9]指数!$C$326:$AD$382,MATCH([9]設定!$D30,[9]指数!$B$326:$B$382,0),14),[9]設定!$H30))</f>
        <v>-5.6</v>
      </c>
      <c r="E16" s="26">
        <f t="shared" si="0"/>
        <v>7276</v>
      </c>
      <c r="F16" s="25">
        <f>IF($B16="","",IF([9]設定!$H30="",INDEX([9]指数!$C$518:$AD$574,MATCH([9]設定!$D30,[9]指数!$B$518:$B$574,0),14),[9]設定!$H30))</f>
        <v>-10.5</v>
      </c>
      <c r="G16" s="24">
        <f>IF($C15="","",[10]第５表!I16)</f>
        <v>934</v>
      </c>
      <c r="H16" s="25">
        <f>IF($B16="","",IF([9]設定!$H30="",INDEX([9]指数!$C$582:$AD$638,MATCH([9]設定!$D30,[9]指数!$B$582:$B$638,0),14),[9]設定!$H30))</f>
        <v>60.4</v>
      </c>
      <c r="I16" s="27">
        <f>IF($C15="","",[10]第５表!J16)</f>
        <v>11.4</v>
      </c>
      <c r="J16" s="25">
        <f>IF($C15="","",IF([9]設定!$H30="",INDEX([9]指数!$C$326:$AD$382,MATCH([9]設定!$D30,[9]指数!$B$326:$B$382,0),16),[9]設定!$H30))</f>
        <v>4.7</v>
      </c>
      <c r="K16" s="28">
        <f>IF($C15="","",IF([9]設定!$H30="",INDEX([9]指数!$C$326:$AD$382,MATCH([9]設定!$D30,[9]指数!$B$326:$B$382,0),17),[9]設定!$H30))</f>
        <v>0</v>
      </c>
      <c r="L16" s="28">
        <f>IF($C15="","",IF([9]設定!$H30="",INDEX([9]指数!$C$326:$AD$382,MATCH([9]設定!$D30,[9]指数!$B$326:$B$382,0),19),[9]設定!$H30))</f>
        <v>0</v>
      </c>
    </row>
    <row r="17" spans="2:12" ht="30" customHeight="1" x14ac:dyDescent="0.45">
      <c r="B17" s="23" t="s">
        <v>22</v>
      </c>
      <c r="C17" s="24">
        <f>IF($C16="","",[10]第５表!H17)</f>
        <v>3489</v>
      </c>
      <c r="D17" s="25">
        <f>IF($C16="","",IF([9]設定!$H31="",INDEX([9]指数!$C$326:$AD$382,MATCH([9]設定!$D31,[9]指数!$B$326:$B$382,0),14),[9]設定!$H31))</f>
        <v>3.3</v>
      </c>
      <c r="E17" s="26">
        <f t="shared" si="0"/>
        <v>1647</v>
      </c>
      <c r="F17" s="25">
        <f>IF($B17="","",IF([9]設定!$H31="",INDEX([9]指数!$C$518:$AD$574,MATCH([9]設定!$D31,[9]指数!$B$518:$B$574,0),14),[9]設定!$H31))</f>
        <v>-39.700000000000003</v>
      </c>
      <c r="G17" s="24">
        <f>IF($C16="","",[10]第５表!I17)</f>
        <v>1842</v>
      </c>
      <c r="H17" s="25">
        <f>IF($B17="","",IF([9]設定!$H31="",INDEX([9]指数!$C$582:$AD$638,MATCH([9]設定!$D31,[9]指数!$B$582:$B$638,0),14),[9]設定!$H31))</f>
        <v>185</v>
      </c>
      <c r="I17" s="27">
        <f>IF($C16="","",[10]第５表!J17)</f>
        <v>52.8</v>
      </c>
      <c r="J17" s="25">
        <f>IF($C16="","",IF([9]設定!$H31="",INDEX([9]指数!$C$326:$AD$382,MATCH([9]設定!$D31,[9]指数!$B$326:$B$382,0),16),[9]設定!$H31))</f>
        <v>33.700000000000003</v>
      </c>
      <c r="K17" s="28">
        <f>IF($C16="","",IF([9]設定!$H31="",INDEX([9]指数!$C$326:$AD$382,MATCH([9]設定!$D31,[9]指数!$B$326:$B$382,0),17),[9]設定!$H31))</f>
        <v>1.3</v>
      </c>
      <c r="L17" s="28">
        <f>IF($C16="","",IF([9]設定!$H31="",INDEX([9]指数!$C$326:$AD$382,MATCH([9]設定!$D31,[9]指数!$B$326:$B$382,0),19),[9]設定!$H31))</f>
        <v>2.77</v>
      </c>
    </row>
    <row r="18" spans="2:12" ht="30" customHeight="1" x14ac:dyDescent="0.45">
      <c r="B18" s="23" t="s">
        <v>23</v>
      </c>
      <c r="C18" s="24">
        <f>IF($C17="","",[10]第５表!H18)</f>
        <v>6498</v>
      </c>
      <c r="D18" s="25">
        <f>IF($C17="","",IF([9]設定!$H32="",INDEX([9]指数!$C$326:$AD$382,MATCH([9]設定!$D32,[9]指数!$B$326:$B$382,0),14),[9]設定!$H32))</f>
        <v>5.0999999999999996</v>
      </c>
      <c r="E18" s="26">
        <f t="shared" si="0"/>
        <v>5685</v>
      </c>
      <c r="F18" s="25">
        <f>IF($B18="","",IF([9]設定!$H32="",INDEX([9]指数!$C$518:$AD$574,MATCH([9]設定!$D32,[9]指数!$B$518:$B$574,0),14),[9]設定!$H32))</f>
        <v>16.600000000000001</v>
      </c>
      <c r="G18" s="24">
        <f>IF($C17="","",[10]第５表!I18)</f>
        <v>813</v>
      </c>
      <c r="H18" s="25">
        <f>IF($B18="","",IF([9]設定!$H32="",INDEX([9]指数!$C$582:$AD$638,MATCH([9]設定!$D32,[9]指数!$B$582:$B$638,0),14),[9]設定!$H32))</f>
        <v>-37.799999999999997</v>
      </c>
      <c r="I18" s="27">
        <f>IF($C17="","",[10]第５表!J18)</f>
        <v>12.5</v>
      </c>
      <c r="J18" s="25">
        <f>IF($C17="","",IF([9]設定!$H32="",INDEX([9]指数!$C$326:$AD$382,MATCH([9]設定!$D32,[9]指数!$B$326:$B$382,0),16),[9]設定!$H32))</f>
        <v>-8.6</v>
      </c>
      <c r="K18" s="28">
        <f>IF($C17="","",IF([9]設定!$H32="",INDEX([9]指数!$C$326:$AD$382,MATCH([9]設定!$D32,[9]指数!$B$326:$B$382,0),17),[9]設定!$H32))</f>
        <v>1.31</v>
      </c>
      <c r="L18" s="28">
        <f>IF($C17="","",IF([9]設定!$H32="",INDEX([9]指数!$C$326:$AD$382,MATCH([9]設定!$D32,[9]指数!$B$326:$B$382,0),19),[9]設定!$H32))</f>
        <v>0.02</v>
      </c>
    </row>
    <row r="19" spans="2:12" ht="30" customHeight="1" x14ac:dyDescent="0.45">
      <c r="B19" s="23" t="s">
        <v>24</v>
      </c>
      <c r="C19" s="24">
        <f>IF($C18="","",[10]第５表!H19)</f>
        <v>24326</v>
      </c>
      <c r="D19" s="25">
        <f>IF($C18="","",IF([9]設定!$H33="",INDEX([9]指数!$C$326:$AD$382,MATCH([9]設定!$D33,[9]指数!$B$326:$B$382,0),14),[9]設定!$H33))</f>
        <v>16.3</v>
      </c>
      <c r="E19" s="26">
        <f t="shared" si="0"/>
        <v>4486</v>
      </c>
      <c r="F19" s="25">
        <f>IF($B19="","",IF([9]設定!$H33="",INDEX([9]指数!$C$518:$AD$574,MATCH([9]設定!$D33,[9]指数!$B$518:$B$574,0),14),[9]設定!$H33))</f>
        <v>-16.2</v>
      </c>
      <c r="G19" s="24">
        <f>IF($C18="","",[10]第５表!I19)</f>
        <v>19840</v>
      </c>
      <c r="H19" s="25">
        <f>IF($B19="","",IF([9]設定!$H33="",INDEX([9]指数!$C$582:$AD$638,MATCH([9]設定!$D33,[9]指数!$B$582:$B$638,0),14),[9]設定!$H33))</f>
        <v>27.5</v>
      </c>
      <c r="I19" s="27">
        <f>IF($C18="","",[10]第５表!J19)</f>
        <v>81.599999999999994</v>
      </c>
      <c r="J19" s="25">
        <f>IF($C18="","",IF([9]設定!$H33="",INDEX([9]指数!$C$326:$AD$382,MATCH([9]設定!$D33,[9]指数!$B$326:$B$382,0),16),[9]設定!$H33))</f>
        <v>7.2</v>
      </c>
      <c r="K19" s="28">
        <f>IF($C18="","",IF([9]設定!$H33="",INDEX([9]指数!$C$326:$AD$382,MATCH([9]設定!$D33,[9]指数!$B$326:$B$382,0),17),[9]設定!$H33))</f>
        <v>4.08</v>
      </c>
      <c r="L19" s="28">
        <f>IF($C18="","",IF([9]設定!$H33="",INDEX([9]指数!$C$326:$AD$382,MATCH([9]設定!$D33,[9]指数!$B$326:$B$382,0),19),[9]設定!$H33))</f>
        <v>2.58</v>
      </c>
    </row>
    <row r="20" spans="2:12" ht="30" customHeight="1" x14ac:dyDescent="0.45">
      <c r="B20" s="23" t="s">
        <v>25</v>
      </c>
      <c r="C20" s="24">
        <f>IF($C19="","",[10]第５表!H20)</f>
        <v>10301</v>
      </c>
      <c r="D20" s="25">
        <f>IF($C19="","",IF([9]設定!$H34="",INDEX([9]指数!$C$326:$AD$382,MATCH([9]設定!$D34,[9]指数!$B$326:$B$382,0),14),[9]設定!$H34))</f>
        <v>-4.5</v>
      </c>
      <c r="E20" s="26">
        <f t="shared" si="0"/>
        <v>6245</v>
      </c>
      <c r="F20" s="25">
        <f>IF($B20="","",IF([9]設定!$H34="",INDEX([9]指数!$C$518:$AD$574,MATCH([9]設定!$D34,[9]指数!$B$518:$B$574,0),14),[9]設定!$H34))</f>
        <v>2.2999999999999998</v>
      </c>
      <c r="G20" s="24">
        <f>IF($C19="","",[10]第５表!I20)</f>
        <v>4056</v>
      </c>
      <c r="H20" s="25">
        <f>IF($B20="","",IF([9]設定!$H34="",INDEX([9]指数!$C$582:$AD$638,MATCH([9]設定!$D34,[9]指数!$B$582:$B$638,0),14),[9]設定!$H34))</f>
        <v>-13.6</v>
      </c>
      <c r="I20" s="27">
        <f>IF($C19="","",[10]第５表!J20)</f>
        <v>39.4</v>
      </c>
      <c r="J20" s="25">
        <f>IF($C19="","",IF([9]設定!$H34="",INDEX([9]指数!$C$326:$AD$382,MATCH([9]設定!$D34,[9]指数!$B$326:$B$382,0),16),[9]設定!$H34))</f>
        <v>-4.0999999999999996</v>
      </c>
      <c r="K20" s="28">
        <f>IF($C19="","",IF([9]設定!$H34="",INDEX([9]指数!$C$326:$AD$382,MATCH([9]設定!$D34,[9]指数!$B$326:$B$382,0),17),[9]設定!$H34))</f>
        <v>2.59</v>
      </c>
      <c r="L20" s="28">
        <f>IF($C19="","",IF([9]設定!$H34="",INDEX([9]指数!$C$326:$AD$382,MATCH([9]設定!$D34,[9]指数!$B$326:$B$382,0),19),[9]設定!$H34))</f>
        <v>1.78</v>
      </c>
    </row>
    <row r="21" spans="2:12" ht="30" customHeight="1" x14ac:dyDescent="0.45">
      <c r="B21" s="23" t="s">
        <v>26</v>
      </c>
      <c r="C21" s="24">
        <f>IF($C20="","",[10]第５表!H21)</f>
        <v>27660</v>
      </c>
      <c r="D21" s="25">
        <f>IF($C20="","",IF([9]設定!$H35="",INDEX([9]指数!$C$326:$AD$382,MATCH([9]設定!$D35,[9]指数!$B$326:$B$382,0),14),[9]設定!$H35))</f>
        <v>0.9</v>
      </c>
      <c r="E21" s="26">
        <f t="shared" si="0"/>
        <v>23209</v>
      </c>
      <c r="F21" s="25">
        <f>IF($B21="","",IF([9]設定!$H35="",INDEX([9]指数!$C$518:$AD$574,MATCH([9]設定!$D35,[9]指数!$B$518:$B$574,0),14),[9]設定!$H35))</f>
        <v>-0.8</v>
      </c>
      <c r="G21" s="24">
        <f>IF($C20="","",[10]第５表!I21)</f>
        <v>4451</v>
      </c>
      <c r="H21" s="25">
        <f>IF($B21="","",IF([9]設定!$H35="",INDEX([9]指数!$C$582:$AD$638,MATCH([9]設定!$D35,[9]指数!$B$582:$B$638,0),14),[9]設定!$H35))</f>
        <v>10.7</v>
      </c>
      <c r="I21" s="27">
        <f>IF($C20="","",[10]第５表!J21)</f>
        <v>16.100000000000001</v>
      </c>
      <c r="J21" s="25">
        <f>IF($C20="","",IF([9]設定!$H35="",INDEX([9]指数!$C$326:$AD$382,MATCH([9]設定!$D35,[9]指数!$B$326:$B$382,0),16),[9]設定!$H35))</f>
        <v>1.4</v>
      </c>
      <c r="K21" s="28">
        <f>IF($C20="","",IF([9]設定!$H35="",INDEX([9]指数!$C$326:$AD$382,MATCH([9]設定!$D35,[9]指数!$B$326:$B$382,0),17),[9]設定!$H35))</f>
        <v>1.61</v>
      </c>
      <c r="L21" s="28">
        <f>IF($C20="","",IF([9]設定!$H35="",INDEX([9]指数!$C$326:$AD$382,MATCH([9]設定!$D35,[9]指数!$B$326:$B$382,0),19),[9]設定!$H35))</f>
        <v>1.29</v>
      </c>
    </row>
    <row r="22" spans="2:12" ht="30" customHeight="1" x14ac:dyDescent="0.45">
      <c r="B22" s="23" t="s">
        <v>27</v>
      </c>
      <c r="C22" s="24">
        <f>IF($C21="","",[10]第５表!H22)</f>
        <v>83422</v>
      </c>
      <c r="D22" s="25">
        <f>IF($C21="","",IF([9]設定!$H36="",INDEX([9]指数!$C$326:$AD$382,MATCH([9]設定!$D36,[9]指数!$B$326:$B$382,0),14),[9]設定!$H36))</f>
        <v>1</v>
      </c>
      <c r="E22" s="26">
        <f t="shared" si="0"/>
        <v>60610</v>
      </c>
      <c r="F22" s="25">
        <f>IF($B22="","",IF([9]設定!$H36="",INDEX([9]指数!$C$518:$AD$574,MATCH([9]設定!$D36,[9]指数!$B$518:$B$574,0),14),[9]設定!$H36))</f>
        <v>-2.2000000000000002</v>
      </c>
      <c r="G22" s="24">
        <f>IF($C21="","",[10]第５表!I22)</f>
        <v>22812</v>
      </c>
      <c r="H22" s="25">
        <f>IF($B22="","",IF([9]設定!$H36="",INDEX([9]指数!$C$582:$AD$638,MATCH([9]設定!$D36,[9]指数!$B$582:$B$638,0),14),[9]設定!$H36))</f>
        <v>10.5</v>
      </c>
      <c r="I22" s="27">
        <f>IF($C21="","",[10]第５表!J22)</f>
        <v>27.3</v>
      </c>
      <c r="J22" s="25">
        <f>IF($C21="","",IF([9]設定!$H36="",INDEX([9]指数!$C$326:$AD$382,MATCH([9]設定!$D36,[9]指数!$B$326:$B$382,0),16),[9]設定!$H36))</f>
        <v>2.2999999999999998</v>
      </c>
      <c r="K22" s="28">
        <f>IF($C21="","",IF([9]設定!$H36="",INDEX([9]指数!$C$326:$AD$382,MATCH([9]設定!$D36,[9]指数!$B$326:$B$382,0),17),[9]設定!$H36))</f>
        <v>1.27</v>
      </c>
      <c r="L22" s="28">
        <f>IF($C21="","",IF([9]設定!$H36="",INDEX([9]指数!$C$326:$AD$382,MATCH([9]設定!$D36,[9]指数!$B$326:$B$382,0),19),[9]設定!$H36))</f>
        <v>1.98</v>
      </c>
    </row>
    <row r="23" spans="2:12" ht="30" customHeight="1" x14ac:dyDescent="0.45">
      <c r="B23" s="23" t="s">
        <v>28</v>
      </c>
      <c r="C23" s="24">
        <f>IF($C22="","",[10]第５表!H23)</f>
        <v>4712</v>
      </c>
      <c r="D23" s="25">
        <f>IF($C22="","",IF([9]設定!$H37="",INDEX([9]指数!$C$326:$AD$382,MATCH([9]設定!$D37,[9]指数!$B$326:$B$382,0),14),[9]設定!$H37))</f>
        <v>5.0999999999999996</v>
      </c>
      <c r="E23" s="26">
        <f t="shared" si="0"/>
        <v>4182</v>
      </c>
      <c r="F23" s="25">
        <f>IF($B23="","",IF([9]設定!$H37="",INDEX([9]指数!$C$518:$AD$574,MATCH([9]設定!$D37,[9]指数!$B$518:$B$574,0),14),[9]設定!$H37))</f>
        <v>2.2000000000000002</v>
      </c>
      <c r="G23" s="24">
        <f>IF($C22="","",[10]第５表!I23)</f>
        <v>530</v>
      </c>
      <c r="H23" s="25">
        <f>IF($B23="","",IF([9]設定!$H37="",INDEX([9]指数!$C$582:$AD$638,MATCH([9]設定!$D37,[9]指数!$B$582:$B$638,0),14),[9]設定!$H37))</f>
        <v>35.799999999999997</v>
      </c>
      <c r="I23" s="27">
        <f>IF($C22="","",[10]第５表!J23)</f>
        <v>11.2</v>
      </c>
      <c r="J23" s="25">
        <f>IF($C22="","",IF([9]設定!$H37="",INDEX([9]指数!$C$326:$AD$382,MATCH([9]設定!$D37,[9]指数!$B$326:$B$382,0),16),[9]設定!$H37))</f>
        <v>2.5</v>
      </c>
      <c r="K23" s="28">
        <f>IF($C22="","",IF([9]設定!$H37="",INDEX([9]指数!$C$326:$AD$382,MATCH([9]設定!$D37,[9]指数!$B$326:$B$382,0),17),[9]設定!$H37))</f>
        <v>2.1800000000000002</v>
      </c>
      <c r="L23" s="28">
        <f>IF($C22="","",IF([9]設定!$H37="",INDEX([9]指数!$C$326:$AD$382,MATCH([9]設定!$D37,[9]指数!$B$326:$B$382,0),19),[9]設定!$H37))</f>
        <v>0.37</v>
      </c>
    </row>
    <row r="24" spans="2:12" ht="30" customHeight="1" x14ac:dyDescent="0.45">
      <c r="B24" s="29" t="s">
        <v>29</v>
      </c>
      <c r="C24" s="30">
        <f>IF($C23="","",[10]第５表!H24)</f>
        <v>25181</v>
      </c>
      <c r="D24" s="31">
        <f>IF($C23="","",IF([9]設定!$H38="",INDEX([9]指数!$C$326:$AD$382,MATCH([9]設定!$D38,[9]指数!$B$326:$B$382,0),14),[9]設定!$H38))</f>
        <v>-3.5</v>
      </c>
      <c r="E24" s="32">
        <f t="shared" si="0"/>
        <v>18355</v>
      </c>
      <c r="F24" s="31">
        <f>IF($B24="","",IF([9]設定!$H38="",INDEX([9]指数!$C$518:$AD$574,MATCH([9]設定!$D38,[9]指数!$B$518:$B$574,0),14),[9]設定!$H38))</f>
        <v>-8.1</v>
      </c>
      <c r="G24" s="30">
        <f>IF($C23="","",[10]第５表!I24)</f>
        <v>6826</v>
      </c>
      <c r="H24" s="31">
        <f>IF($B24="","",IF([9]設定!$H38="",INDEX([9]指数!$C$582:$AD$638,MATCH([9]設定!$D38,[9]指数!$B$582:$B$638,0),14),[9]設定!$H38))</f>
        <v>12</v>
      </c>
      <c r="I24" s="33">
        <f>IF($C23="","",[10]第５表!J24)</f>
        <v>27.1</v>
      </c>
      <c r="J24" s="31">
        <f>IF($C23="","",IF([9]設定!$H38="",INDEX([9]指数!$C$326:$AD$382,MATCH([9]設定!$D38,[9]指数!$B$326:$B$382,0),16),[9]設定!$H38))</f>
        <v>3.7</v>
      </c>
      <c r="K24" s="34">
        <f>IF($C23="","",IF([9]設定!$H38="",INDEX([9]指数!$C$326:$AD$382,MATCH([9]設定!$D38,[9]指数!$B$326:$B$382,0),17),[9]設定!$H38))</f>
        <v>2.65</v>
      </c>
      <c r="L24" s="34">
        <f>IF($C23="","",IF([9]設定!$H38="",INDEX([9]指数!$C$326:$AD$382,MATCH([9]設定!$D38,[9]指数!$B$326:$B$382,0),19),[9]設定!$H38))</f>
        <v>3.89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IF($C31="","",[10]第５表!H47)</f>
        <v>184915</v>
      </c>
      <c r="D32" s="25">
        <f>IF($C31="","",IF([9]設定!$I23="",INDEX([9]指数!$C$6:$AD$62,MATCH([9]設定!$D23,[9]指数!$B$6:$B$62,0),14),[9]設定!$I23))</f>
        <v>-1.4</v>
      </c>
      <c r="E32" s="26">
        <f>IF(C32="x","x",C32-G32)</f>
        <v>138904</v>
      </c>
      <c r="F32" s="25">
        <f>IF($B32="","",IF([9]設定!$I23="",INDEX([9]指数!$C$198:$AD$254,MATCH([9]設定!$D23,[9]指数!$B$198:$B$254,0),14),[9]設定!$I23))</f>
        <v>-3.7</v>
      </c>
      <c r="G32" s="24">
        <f>IF($C31="","",[10]第５表!I47)</f>
        <v>46011</v>
      </c>
      <c r="H32" s="25">
        <f>IF($B32="","",IF([9]設定!$I23="",INDEX([9]指数!$C$262:$AD$318,MATCH([9]設定!$D23,[9]指数!$B$262:$B$318,0),14),[9]設定!$I23))</f>
        <v>6.6</v>
      </c>
      <c r="I32" s="27">
        <f>IF($C31="","",+[10]第５表!J47)</f>
        <v>24.9</v>
      </c>
      <c r="J32" s="25">
        <f>IF($C31="","",IF([9]設定!$I23="",INDEX([9]指数!$C$6:$AD$62,MATCH([9]設定!$D23,[9]指数!$B$6:$B$62,0),16),[9]設定!$I23))</f>
        <v>1.9</v>
      </c>
      <c r="K32" s="28">
        <f>IF($C31="","",IF([9]設定!$I23="",INDEX([9]指数!$C$6:$AD$62,MATCH([9]設定!$D23,[9]指数!$B$6:$B$62,0),17),[9]設定!$I23))</f>
        <v>1.36</v>
      </c>
      <c r="L32" s="28">
        <f>IF($C31="","",IF([9]設定!$I23="",INDEX([9]指数!$C$6:$AD$62,MATCH([9]設定!$D23,[9]指数!$B$6:$B$62,0),19),[9]設定!$I23))</f>
        <v>1.77</v>
      </c>
    </row>
    <row r="33" spans="2:12" ht="30" customHeight="1" x14ac:dyDescent="0.45">
      <c r="B33" s="23" t="s">
        <v>15</v>
      </c>
      <c r="C33" s="24">
        <f>IF($C32="","",[10]第５表!H48)</f>
        <v>6241</v>
      </c>
      <c r="D33" s="25">
        <f>IF($C32="","",IF([9]設定!$I24="",INDEX([9]指数!$C$6:$AD$62,MATCH([9]設定!$D24,[9]指数!$B$6:$B$62,0),14),[9]設定!$I24))</f>
        <v>7.8</v>
      </c>
      <c r="E33" s="26">
        <f>IF(C33="x","x",C33-G33)</f>
        <v>6104</v>
      </c>
      <c r="F33" s="25">
        <f>IF($B33="","",IF([9]設定!$I24="",INDEX([9]指数!$C$198:$AD$254,MATCH([9]設定!$D24,[9]指数!$B$198:$B$254,0),14),[9]設定!$I24))</f>
        <v>7.8</v>
      </c>
      <c r="G33" s="24">
        <f>IF($C32="","",[10]第５表!I48)</f>
        <v>137</v>
      </c>
      <c r="H33" s="25">
        <f>IF($B33="","",IF([9]設定!$I24="",INDEX([9]指数!$C$262:$AD$318,MATCH([9]設定!$D24,[9]指数!$B$262:$B$318,0),14),[9]設定!$I24))</f>
        <v>10.5</v>
      </c>
      <c r="I33" s="27">
        <f>IF($C32="","",+[10]第５表!J48)</f>
        <v>2.2000000000000002</v>
      </c>
      <c r="J33" s="25">
        <f>IF($C32="","",IF([9]設定!$I24="",INDEX([9]指数!$C$6:$AD$62,MATCH([9]設定!$D24,[9]指数!$B$6:$B$62,0),16),[9]設定!$I24))</f>
        <v>0.1</v>
      </c>
      <c r="K33" s="28">
        <f>IF($C32="","",IF([9]設定!$I24="",INDEX([9]指数!$C$6:$AD$62,MATCH([9]設定!$D24,[9]指数!$B$6:$B$62,0),17),[9]設定!$I24))</f>
        <v>1.25</v>
      </c>
      <c r="L33" s="28">
        <f>IF($C32="","",IF([9]設定!$I24="",INDEX([9]指数!$C$6:$AD$62,MATCH([9]設定!$D24,[9]指数!$B$6:$B$62,0),19),[9]設定!$I24))</f>
        <v>0.16</v>
      </c>
    </row>
    <row r="34" spans="2:12" ht="30" customHeight="1" x14ac:dyDescent="0.45">
      <c r="B34" s="23" t="s">
        <v>16</v>
      </c>
      <c r="C34" s="24">
        <f>IF($C33="","",[10]第５表!H49)</f>
        <v>36427</v>
      </c>
      <c r="D34" s="25">
        <f>IF($C33="","",IF([9]設定!$I25="",INDEX([9]指数!$C$6:$AD$62,MATCH([9]設定!$D25,[9]指数!$B$6:$B$62,0),14),[9]設定!$I25))</f>
        <v>-5.6</v>
      </c>
      <c r="E34" s="26">
        <f t="shared" ref="E34:E47" si="1">IF(C34="x","x",C34-G34)</f>
        <v>33033</v>
      </c>
      <c r="F34" s="25">
        <f>IF($B34="","",IF([9]設定!$I25="",INDEX([9]指数!$C$198:$AD$254,MATCH([9]設定!$D25,[9]指数!$B$198:$B$254,0),14),[9]設定!$I25))</f>
        <v>-5.3</v>
      </c>
      <c r="G34" s="24">
        <f>IF($C33="","",[10]第５表!I49)</f>
        <v>3394</v>
      </c>
      <c r="H34" s="25">
        <f>IF($B34="","",IF([9]設定!$I25="",INDEX([9]指数!$C$262:$AD$318,MATCH([9]設定!$D25,[9]指数!$B$262:$B$318,0),14),[9]設定!$I25))</f>
        <v>-8.5</v>
      </c>
      <c r="I34" s="27">
        <f>IF($C33="","",+[10]第５表!J49)</f>
        <v>9.3000000000000007</v>
      </c>
      <c r="J34" s="25">
        <f>IF($C33="","",IF([9]設定!$I25="",INDEX([9]指数!$C$6:$AD$62,MATCH([9]設定!$D25,[9]指数!$B$6:$B$62,0),16),[9]設定!$I25))</f>
        <v>-0.3</v>
      </c>
      <c r="K34" s="28">
        <f>IF($C33="","",IF([9]設定!$I25="",INDEX([9]指数!$C$6:$AD$62,MATCH([9]設定!$D25,[9]指数!$B$6:$B$62,0),17),[9]設定!$I25))</f>
        <v>0.63</v>
      </c>
      <c r="L34" s="28">
        <f>IF($C33="","",IF([9]設定!$I25="",INDEX([9]指数!$C$6:$AD$62,MATCH([9]設定!$D25,[9]指数!$B$6:$B$62,0),19),[9]設定!$I25))</f>
        <v>1.38</v>
      </c>
    </row>
    <row r="35" spans="2:12" ht="30" customHeight="1" x14ac:dyDescent="0.45">
      <c r="B35" s="23" t="s">
        <v>17</v>
      </c>
      <c r="C35" s="24">
        <f>IF($C34="","",[10]第５表!H50)</f>
        <v>2189</v>
      </c>
      <c r="D35" s="25">
        <f>IF($C34="","",IF([9]設定!$I26="",INDEX([9]指数!$C$6:$AD$62,MATCH([9]設定!$D26,[9]指数!$B$6:$B$62,0),14),[9]設定!$I26))</f>
        <v>-2</v>
      </c>
      <c r="E35" s="26">
        <f t="shared" si="1"/>
        <v>2031</v>
      </c>
      <c r="F35" s="25">
        <f>IF($B35="","",IF([9]設定!$I26="",INDEX([9]指数!$C$198:$AD$254,MATCH([9]設定!$D26,[9]指数!$B$198:$B$254,0),14),[9]設定!$I26))</f>
        <v>1</v>
      </c>
      <c r="G35" s="24">
        <f>IF($C34="","",[10]第５表!I50)</f>
        <v>158</v>
      </c>
      <c r="H35" s="25">
        <f>IF($B35="","",IF([9]設定!$I26="",INDEX([9]指数!$C$262:$AD$318,MATCH([9]設定!$D26,[9]指数!$B$262:$B$318,0),14),[9]設定!$I26))</f>
        <v>-29.2</v>
      </c>
      <c r="I35" s="27">
        <f>IF($C34="","",+[10]第５表!J50)</f>
        <v>7.2</v>
      </c>
      <c r="J35" s="25">
        <f>IF($C34="","",IF([9]設定!$I26="",INDEX([9]指数!$C$6:$AD$62,MATCH([9]設定!$D26,[9]指数!$B$6:$B$62,0),16),[9]設定!$I26))</f>
        <v>-2.8</v>
      </c>
      <c r="K35" s="28">
        <f>IF($C34="","",IF([9]設定!$I26="",INDEX([9]指数!$C$6:$AD$62,MATCH([9]設定!$D26,[9]指数!$B$6:$B$62,0),17),[9]設定!$I26))</f>
        <v>0.18</v>
      </c>
      <c r="L35" s="28">
        <f>IF($C34="","",IF([9]設定!$I26="",INDEX([9]指数!$C$6:$AD$62,MATCH([9]設定!$D26,[9]指数!$B$6:$B$62,0),19),[9]設定!$I26))</f>
        <v>0.36</v>
      </c>
    </row>
    <row r="36" spans="2:12" ht="30" customHeight="1" x14ac:dyDescent="0.45">
      <c r="B36" s="23" t="s">
        <v>18</v>
      </c>
      <c r="C36" s="24">
        <f>IF($C35="","",[10]第５表!H51)</f>
        <v>3819</v>
      </c>
      <c r="D36" s="25">
        <f>IF($C35="","",IF([9]設定!$I27="",INDEX([9]指数!$C$6:$AD$62,MATCH([9]設定!$D27,[9]指数!$B$6:$B$62,0),14),[9]設定!$I27))</f>
        <v>-2.2999999999999998</v>
      </c>
      <c r="E36" s="26">
        <f t="shared" si="1"/>
        <v>3694</v>
      </c>
      <c r="F36" s="25">
        <f>IF($B36="","",IF([9]設定!$I27="",INDEX([9]指数!$C$198:$AD$254,MATCH([9]設定!$D27,[9]指数!$B$198:$B$254,0),14),[9]設定!$I27))</f>
        <v>-1.6</v>
      </c>
      <c r="G36" s="24">
        <f>IF($C35="","",[10]第５表!I51)</f>
        <v>125</v>
      </c>
      <c r="H36" s="25">
        <f>IF($B36="","",IF([9]設定!$I27="",INDEX([9]指数!$C$262:$AD$318,MATCH([9]設定!$D27,[9]指数!$B$262:$B$318,0),14),[9]設定!$I27))</f>
        <v>-18.7</v>
      </c>
      <c r="I36" s="27">
        <f>IF($C35="","",+[10]第５表!J51)</f>
        <v>3.3</v>
      </c>
      <c r="J36" s="25">
        <f>IF($C35="","",IF([9]設定!$I27="",INDEX([9]指数!$C$6:$AD$62,MATCH([9]設定!$D27,[9]指数!$B$6:$B$62,0),16),[9]設定!$I27))</f>
        <v>-0.6</v>
      </c>
      <c r="K36" s="28">
        <f>IF($C35="","",IF([9]設定!$I27="",INDEX([9]指数!$C$6:$AD$62,MATCH([9]設定!$D27,[9]指数!$B$6:$B$62,0),17),[9]設定!$I27))</f>
        <v>1.2</v>
      </c>
      <c r="L36" s="28">
        <f>IF($C35="","",IF([9]設定!$I27="",INDEX([9]指数!$C$6:$AD$62,MATCH([9]設定!$D27,[9]指数!$B$6:$B$62,0),19),[9]設定!$I27))</f>
        <v>1.46</v>
      </c>
    </row>
    <row r="37" spans="2:12" ht="30" customHeight="1" x14ac:dyDescent="0.45">
      <c r="B37" s="23" t="s">
        <v>19</v>
      </c>
      <c r="C37" s="24">
        <f>IF($C36="","",[10]第５表!H52)</f>
        <v>10792</v>
      </c>
      <c r="D37" s="25">
        <f>IF($C36="","",IF([9]設定!$I28="",INDEX([9]指数!$C$6:$AD$62,MATCH([9]設定!$D28,[9]指数!$B$6:$B$62,0),14),[9]設定!$I28))</f>
        <v>-4.3</v>
      </c>
      <c r="E37" s="26">
        <f t="shared" si="1"/>
        <v>9623</v>
      </c>
      <c r="F37" s="25">
        <f>IF($B37="","",IF([9]設定!$I28="",INDEX([9]指数!$C$198:$AD$254,MATCH([9]設定!$D28,[9]指数!$B$198:$B$254,0),14),[9]設定!$I28))</f>
        <v>-8.6</v>
      </c>
      <c r="G37" s="24">
        <f>IF($C36="","",[10]第５表!I52)</f>
        <v>1169</v>
      </c>
      <c r="H37" s="25">
        <f>IF($B37="","",IF([9]設定!$I28="",INDEX([9]指数!$C$262:$AD$318,MATCH([9]設定!$D28,[9]指数!$B$262:$B$318,0),14),[9]設定!$I28))</f>
        <v>56.4</v>
      </c>
      <c r="I37" s="27">
        <f>IF($C36="","",+[10]第５表!J52)</f>
        <v>10.8</v>
      </c>
      <c r="J37" s="25">
        <f>IF($C36="","",IF([9]設定!$I28="",INDEX([9]指数!$C$6:$AD$62,MATCH([9]設定!$D28,[9]指数!$B$6:$B$62,0),16),[9]設定!$I28))</f>
        <v>4.2</v>
      </c>
      <c r="K37" s="28">
        <f>IF($C36="","",IF([9]設定!$I28="",INDEX([9]指数!$C$6:$AD$62,MATCH([9]設定!$D28,[9]指数!$B$6:$B$62,0),17),[9]設定!$I28))</f>
        <v>0.5</v>
      </c>
      <c r="L37" s="28">
        <f>IF($C36="","",IF([9]設定!$I28="",INDEX([9]指数!$C$6:$AD$62,MATCH([9]設定!$D28,[9]指数!$B$6:$B$62,0),19),[9]設定!$I28))</f>
        <v>1</v>
      </c>
    </row>
    <row r="38" spans="2:12" ht="30" customHeight="1" x14ac:dyDescent="0.45">
      <c r="B38" s="23" t="s">
        <v>20</v>
      </c>
      <c r="C38" s="24">
        <f>IF($C37="","",[10]第５表!H53)</f>
        <v>22461</v>
      </c>
      <c r="D38" s="25">
        <f>IF($C37="","",IF([9]設定!$I29="",INDEX([9]指数!$C$6:$AD$62,MATCH([9]設定!$D29,[9]指数!$B$6:$B$62,0),14),[9]設定!$I29))</f>
        <v>-1.9</v>
      </c>
      <c r="E38" s="26">
        <f t="shared" si="1"/>
        <v>8849</v>
      </c>
      <c r="F38" s="25">
        <f>IF($B38="","",IF([9]設定!$I29="",INDEX([9]指数!$C$198:$AD$254,MATCH([9]設定!$D29,[9]指数!$B$198:$B$254,0),14),[9]設定!$I29))</f>
        <v>-19.5</v>
      </c>
      <c r="G38" s="24">
        <f>IF($C37="","",[10]第５表!I53)</f>
        <v>13612</v>
      </c>
      <c r="H38" s="25">
        <f>IF($B38="","",IF([9]設定!$I29="",INDEX([9]指数!$C$262:$AD$318,MATCH([9]設定!$D29,[9]指数!$B$262:$B$318,0),14),[9]設定!$I29))</f>
        <v>14.2</v>
      </c>
      <c r="I38" s="27">
        <f>IF($C37="","",+[10]第５表!J53)</f>
        <v>60.6</v>
      </c>
      <c r="J38" s="25">
        <f>IF($C37="","",IF([9]設定!$I29="",INDEX([9]指数!$C$6:$AD$62,MATCH([9]設定!$D29,[9]指数!$B$6:$B$62,0),16),[9]設定!$I29))</f>
        <v>8.6</v>
      </c>
      <c r="K38" s="28">
        <f>IF($C37="","",IF([9]設定!$I29="",INDEX([9]指数!$C$6:$AD$62,MATCH([9]設定!$D29,[9]指数!$B$6:$B$62,0),17),[9]設定!$I29))</f>
        <v>1.3</v>
      </c>
      <c r="L38" s="28">
        <f>IF($C37="","",IF([9]設定!$I29="",INDEX([9]指数!$C$6:$AD$62,MATCH([9]設定!$D29,[9]指数!$B$6:$B$62,0),19),[9]設定!$I29))</f>
        <v>1.91</v>
      </c>
    </row>
    <row r="39" spans="2:12" ht="30" customHeight="1" x14ac:dyDescent="0.45">
      <c r="B39" s="23" t="s">
        <v>21</v>
      </c>
      <c r="C39" s="24" t="str">
        <f>IF($C38="","",[10]第５表!H54)</f>
        <v>x</v>
      </c>
      <c r="D39" s="25" t="str">
        <f>IF($C38="","",IF([9]設定!$I30="",INDEX([9]指数!$C$6:$AD$62,MATCH([9]設定!$D30,[9]指数!$B$6:$B$62,0),14),[9]設定!$I30))</f>
        <v>x</v>
      </c>
      <c r="E39" s="26" t="str">
        <f t="shared" si="1"/>
        <v>x</v>
      </c>
      <c r="F39" s="25" t="str">
        <f>IF($B39="","",IF([9]設定!$I30="",INDEX([9]指数!$C$198:$AD$254,MATCH([9]設定!$D30,[9]指数!$B$198:$B$254,0),14),[9]設定!$I30))</f>
        <v>x</v>
      </c>
      <c r="G39" s="24" t="str">
        <f>IF($C38="","",[10]第５表!I54)</f>
        <v>x</v>
      </c>
      <c r="H39" s="25" t="str">
        <f>IF($B39="","",IF([9]設定!$I30="",INDEX([9]指数!$C$262:$AD$318,MATCH([9]設定!$D30,[9]指数!$B$262:$B$318,0),14),[9]設定!$I30))</f>
        <v>x</v>
      </c>
      <c r="I39" s="27" t="str">
        <f>IF($C38="","",+[10]第５表!J54)</f>
        <v>x</v>
      </c>
      <c r="J39" s="25" t="str">
        <f>IF($C38="","",IF([9]設定!$I30="",INDEX([9]指数!$C$6:$AD$62,MATCH([9]設定!$D30,[9]指数!$B$6:$B$62,0),16),[9]設定!$I30))</f>
        <v>x</v>
      </c>
      <c r="K39" s="28" t="str">
        <f>IF($C38="","",IF([9]設定!$I30="",INDEX([9]指数!$C$6:$AD$62,MATCH([9]設定!$D30,[9]指数!$B$6:$B$62,0),17),[9]設定!$I30))</f>
        <v>x</v>
      </c>
      <c r="L39" s="28" t="str">
        <f>IF($C38="","",IF([9]設定!$I30="",INDEX([9]指数!$C$6:$AD$62,MATCH([9]設定!$D30,[9]指数!$B$6:$B$62,0),19),[9]設定!$I30))</f>
        <v>x</v>
      </c>
    </row>
    <row r="40" spans="2:12" ht="30" customHeight="1" x14ac:dyDescent="0.45">
      <c r="B40" s="23" t="s">
        <v>22</v>
      </c>
      <c r="C40" s="24">
        <f>IF($C39="","",[10]第５表!H55)</f>
        <v>1145</v>
      </c>
      <c r="D40" s="25">
        <f>IF($C39="","",IF([9]設定!$I31="",INDEX([9]指数!$C$6:$AD$62,MATCH([9]設定!$D31,[9]指数!$B$6:$B$62,0),14),[9]設定!$I31))</f>
        <v>7.1</v>
      </c>
      <c r="E40" s="26">
        <f t="shared" si="1"/>
        <v>858</v>
      </c>
      <c r="F40" s="25">
        <f>IF($B40="","",IF([9]設定!$I31="",INDEX([9]指数!$C$198:$AD$254,MATCH([9]設定!$D31,[9]指数!$B$198:$B$254,0),14),[9]設定!$I31))</f>
        <v>31</v>
      </c>
      <c r="G40" s="24">
        <f>IF($C39="","",[10]第５表!I55)</f>
        <v>287</v>
      </c>
      <c r="H40" s="25">
        <f>IF($B40="","",IF([9]設定!$I31="",INDEX([9]指数!$C$262:$AD$318,MATCH([9]設定!$D31,[9]指数!$B$262:$B$318,0),14),[9]設定!$I31))</f>
        <v>-30.7</v>
      </c>
      <c r="I40" s="27">
        <f>IF($C39="","",+[10]第５表!J55)</f>
        <v>25.1</v>
      </c>
      <c r="J40" s="25">
        <f>IF($C39="","",IF([9]設定!$I31="",INDEX([9]指数!$C$6:$AD$62,MATCH([9]設定!$D31,[9]指数!$B$6:$B$62,0),16),[9]設定!$I31))</f>
        <v>-13.6</v>
      </c>
      <c r="K40" s="28">
        <f>IF($C39="","",IF([9]設定!$I31="",INDEX([9]指数!$C$6:$AD$62,MATCH([9]設定!$D31,[9]指数!$B$6:$B$62,0),17),[9]設定!$I31))</f>
        <v>0</v>
      </c>
      <c r="L40" s="28">
        <f>IF($C39="","",IF([9]設定!$I31="",INDEX([9]指数!$C$6:$AD$62,MATCH([9]設定!$D31,[9]指数!$B$6:$B$62,0),19),[9]設定!$I31))</f>
        <v>0.69</v>
      </c>
    </row>
    <row r="41" spans="2:12" ht="30" customHeight="1" x14ac:dyDescent="0.45">
      <c r="B41" s="23" t="s">
        <v>23</v>
      </c>
      <c r="C41" s="24">
        <f>IF($C40="","",[10]第５表!H56)</f>
        <v>1780</v>
      </c>
      <c r="D41" s="25">
        <f>IF($C40="","",IF([9]設定!$I32="",INDEX([9]指数!$C$6:$AD$62,MATCH([9]設定!$D32,[9]指数!$B$6:$B$62,0),14),[9]設定!$I32))</f>
        <v>2</v>
      </c>
      <c r="E41" s="26">
        <f t="shared" si="1"/>
        <v>1668</v>
      </c>
      <c r="F41" s="25">
        <f>IF($B41="","",IF([9]設定!$I32="",INDEX([9]指数!$C$198:$AD$254,MATCH([9]設定!$D32,[9]指数!$B$198:$B$254,0),14),[9]設定!$I32))</f>
        <v>7.8</v>
      </c>
      <c r="G41" s="24">
        <f>IF($C40="","",[10]第５表!I56)</f>
        <v>112</v>
      </c>
      <c r="H41" s="25">
        <f>IF($B41="","",IF([9]設定!$I32="",INDEX([9]指数!$C$262:$AD$318,MATCH([9]設定!$D32,[9]指数!$B$262:$B$318,0),14),[9]設定!$I32))</f>
        <v>-43.4</v>
      </c>
      <c r="I41" s="27">
        <f>IF($C40="","",+[10]第５表!J56)</f>
        <v>6.3</v>
      </c>
      <c r="J41" s="25">
        <f>IF($C40="","",IF([9]設定!$I32="",INDEX([9]指数!$C$6:$AD$62,MATCH([9]設定!$D32,[9]指数!$B$6:$B$62,0),16),[9]設定!$I32))</f>
        <v>-5</v>
      </c>
      <c r="K41" s="28">
        <f>IF($C40="","",IF([9]設定!$I32="",INDEX([9]指数!$C$6:$AD$62,MATCH([9]設定!$D32,[9]指数!$B$6:$B$62,0),17),[9]設定!$I32))</f>
        <v>0.62</v>
      </c>
      <c r="L41" s="28">
        <f>IF($C40="","",IF([9]設定!$I32="",INDEX([9]指数!$C$6:$AD$62,MATCH([9]設定!$D32,[9]指数!$B$6:$B$62,0),19),[9]設定!$I32))</f>
        <v>0.06</v>
      </c>
    </row>
    <row r="42" spans="2:12" ht="30" customHeight="1" x14ac:dyDescent="0.45">
      <c r="B42" s="23" t="s">
        <v>24</v>
      </c>
      <c r="C42" s="24">
        <f>IF($C41="","",[10]第５表!H57)</f>
        <v>7222</v>
      </c>
      <c r="D42" s="25">
        <f>IF($C41="","",IF([9]設定!$I33="",INDEX([9]指数!$C$6:$AD$62,MATCH([9]設定!$D33,[9]指数!$B$6:$B$62,0),14),[9]設定!$I33))</f>
        <v>0.2</v>
      </c>
      <c r="E42" s="26">
        <f t="shared" si="1"/>
        <v>1596</v>
      </c>
      <c r="F42" s="25">
        <f>IF($B42="","",IF([9]設定!$I33="",INDEX([9]指数!$C$198:$AD$254,MATCH([9]設定!$D33,[9]指数!$B$198:$B$254,0),14),[9]設定!$I33))</f>
        <v>29</v>
      </c>
      <c r="G42" s="24">
        <f>IF($C41="","",[10]第５表!I57)</f>
        <v>5626</v>
      </c>
      <c r="H42" s="25">
        <f>IF($B42="","",IF([9]設定!$I33="",INDEX([9]指数!$C$262:$AD$318,MATCH([9]設定!$D33,[9]指数!$B$262:$B$318,0),14),[9]設定!$I33))</f>
        <v>-5.7</v>
      </c>
      <c r="I42" s="27">
        <f>IF($C41="","",+[10]第５表!J57)</f>
        <v>77.900000000000006</v>
      </c>
      <c r="J42" s="25">
        <f>IF($C41="","",IF([9]設定!$I33="",INDEX([9]指数!$C$6:$AD$62,MATCH([9]設定!$D33,[9]指数!$B$6:$B$62,0),16),[9]設定!$I33))</f>
        <v>-4.9000000000000004</v>
      </c>
      <c r="K42" s="28">
        <f>IF($C41="","",IF([9]設定!$I33="",INDEX([9]指数!$C$6:$AD$62,MATCH([9]設定!$D33,[9]指数!$B$6:$B$62,0),17),[9]設定!$I33))</f>
        <v>2.98</v>
      </c>
      <c r="L42" s="28">
        <f>IF($C41="","",IF([9]設定!$I33="",INDEX([9]指数!$C$6:$AD$62,MATCH([9]設定!$D33,[9]指数!$B$6:$B$62,0),19),[9]設定!$I33))</f>
        <v>2.2999999999999998</v>
      </c>
    </row>
    <row r="43" spans="2:12" ht="30" customHeight="1" x14ac:dyDescent="0.45">
      <c r="B43" s="23" t="s">
        <v>25</v>
      </c>
      <c r="C43" s="24">
        <f>IF($C42="","",[10]第５表!H58)</f>
        <v>4164</v>
      </c>
      <c r="D43" s="25">
        <f>IF($C42="","",IF([9]設定!$I34="",INDEX([9]指数!$C$6:$AD$62,MATCH([9]設定!$D34,[9]指数!$B$6:$B$62,0),14),[9]設定!$I34))</f>
        <v>0.4</v>
      </c>
      <c r="E43" s="26">
        <f t="shared" si="1"/>
        <v>3114</v>
      </c>
      <c r="F43" s="25">
        <f>IF($B43="","",IF([9]設定!$I34="",INDEX([9]指数!$C$198:$AD$254,MATCH([9]設定!$D34,[9]指数!$B$198:$B$254,0),14),[9]設定!$I34))</f>
        <v>10.1</v>
      </c>
      <c r="G43" s="24">
        <f>IF($C42="","",[10]第５表!I58)</f>
        <v>1050</v>
      </c>
      <c r="H43" s="25">
        <f>IF($B43="","",IF([9]設定!$I34="",INDEX([9]指数!$C$262:$AD$318,MATCH([9]設定!$D34,[9]指数!$B$262:$B$318,0),14),[9]設定!$I34))</f>
        <v>-20.399999999999999</v>
      </c>
      <c r="I43" s="27">
        <f>IF($C42="","",+[10]第５表!J58)</f>
        <v>25.2</v>
      </c>
      <c r="J43" s="25">
        <f>IF($C42="","",IF([9]設定!$I34="",INDEX([9]指数!$C$6:$AD$62,MATCH([9]設定!$D34,[9]指数!$B$6:$B$62,0),16),[9]設定!$I34))</f>
        <v>-6.6</v>
      </c>
      <c r="K43" s="28">
        <f>IF($C42="","",IF([9]設定!$I34="",INDEX([9]指数!$C$6:$AD$62,MATCH([9]設定!$D34,[9]指数!$B$6:$B$62,0),17),[9]設定!$I34))</f>
        <v>1.17</v>
      </c>
      <c r="L43" s="28">
        <f>IF($C42="","",IF([9]設定!$I34="",INDEX([9]指数!$C$6:$AD$62,MATCH([9]設定!$D34,[9]指数!$B$6:$B$62,0),19),[9]設定!$I34))</f>
        <v>1.72</v>
      </c>
    </row>
    <row r="44" spans="2:12" ht="30" customHeight="1" x14ac:dyDescent="0.45">
      <c r="B44" s="23" t="s">
        <v>26</v>
      </c>
      <c r="C44" s="24">
        <f>IF($C43="","",[10]第５表!H59)</f>
        <v>16282</v>
      </c>
      <c r="D44" s="25">
        <f>IF($C43="","",IF([9]設定!$I35="",INDEX([9]指数!$C$6:$AD$62,MATCH([9]設定!$D35,[9]指数!$B$6:$B$62,0),14),[9]設定!$I35))</f>
        <v>4.5</v>
      </c>
      <c r="E44" s="26">
        <f t="shared" si="1"/>
        <v>13498</v>
      </c>
      <c r="F44" s="25">
        <f>IF($B44="","",IF([9]設定!$I35="",INDEX([9]指数!$C$198:$AD$254,MATCH([9]設定!$D35,[9]指数!$B$198:$B$254,0),14),[9]設定!$I35))</f>
        <v>3</v>
      </c>
      <c r="G44" s="24">
        <f>IF($C43="","",[10]第５表!I59)</f>
        <v>2784</v>
      </c>
      <c r="H44" s="25">
        <f>IF($B44="","",IF([9]設定!$I35="",INDEX([9]指数!$C$262:$AD$318,MATCH([9]設定!$D35,[9]指数!$B$262:$B$318,0),14),[9]設定!$I35))</f>
        <v>12.4</v>
      </c>
      <c r="I44" s="27">
        <f>IF($C43="","",+[10]第５表!J59)</f>
        <v>17.100000000000001</v>
      </c>
      <c r="J44" s="25">
        <f>IF($C43="","",IF([9]設定!$I35="",INDEX([9]指数!$C$6:$AD$62,MATCH([9]設定!$D35,[9]指数!$B$6:$B$62,0),16),[9]設定!$I35))</f>
        <v>1.2</v>
      </c>
      <c r="K44" s="28">
        <f>IF($C43="","",IF([9]設定!$I35="",INDEX([9]指数!$C$6:$AD$62,MATCH([9]設定!$D35,[9]指数!$B$6:$B$62,0),17),[9]設定!$I35))</f>
        <v>2.06</v>
      </c>
      <c r="L44" s="28">
        <f>IF($C43="","",IF([9]設定!$I35="",INDEX([9]指数!$C$6:$AD$62,MATCH([9]設定!$D35,[9]指数!$B$6:$B$62,0),19),[9]設定!$I35))</f>
        <v>1.18</v>
      </c>
    </row>
    <row r="45" spans="2:12" ht="30" customHeight="1" x14ac:dyDescent="0.45">
      <c r="B45" s="23" t="s">
        <v>27</v>
      </c>
      <c r="C45" s="24">
        <f>IF($C44="","",[10]第５表!H60)</f>
        <v>49168</v>
      </c>
      <c r="D45" s="25">
        <f>IF($C44="","",IF([9]設定!$I36="",INDEX([9]指数!$C$6:$AD$62,MATCH([9]設定!$D36,[9]指数!$B$6:$B$62,0),14),[9]設定!$I36))</f>
        <v>0.1</v>
      </c>
      <c r="E45" s="26">
        <f t="shared" si="1"/>
        <v>37330</v>
      </c>
      <c r="F45" s="25">
        <f>IF($B45="","",IF([9]設定!$I36="",INDEX([9]指数!$C$198:$AD$254,MATCH([9]設定!$D36,[9]指数!$B$198:$B$254,0),14),[9]設定!$I36))</f>
        <v>-3.8</v>
      </c>
      <c r="G45" s="24">
        <f>IF($C44="","",[10]第５表!I60)</f>
        <v>11838</v>
      </c>
      <c r="H45" s="25">
        <f>IF($B45="","",IF([9]設定!$I36="",INDEX([9]指数!$C$262:$AD$318,MATCH([9]設定!$D36,[9]指数!$B$262:$B$318,0),14),[9]設定!$I36))</f>
        <v>14.3</v>
      </c>
      <c r="I45" s="27">
        <f>IF($C44="","",+[10]第５表!J60)</f>
        <v>24.1</v>
      </c>
      <c r="J45" s="25">
        <f>IF($C44="","",IF([9]設定!$I36="",INDEX([9]指数!$C$6:$AD$62,MATCH([9]設定!$D36,[9]指数!$B$6:$B$62,0),16),[9]設定!$I36))</f>
        <v>3</v>
      </c>
      <c r="K45" s="28">
        <f>IF($C44="","",IF([9]設定!$I36="",INDEX([9]指数!$C$6:$AD$62,MATCH([9]設定!$D36,[9]指数!$B$6:$B$62,0),17),[9]設定!$I36))</f>
        <v>0.99</v>
      </c>
      <c r="L45" s="28">
        <f>IF($C44="","",IF([9]設定!$I36="",INDEX([9]指数!$C$6:$AD$62,MATCH([9]設定!$D36,[9]指数!$B$6:$B$62,0),19),[9]設定!$I36))</f>
        <v>2.04</v>
      </c>
    </row>
    <row r="46" spans="2:12" ht="30" customHeight="1" x14ac:dyDescent="0.45">
      <c r="B46" s="23" t="s">
        <v>28</v>
      </c>
      <c r="C46" s="24">
        <f>IF($C45="","",[10]第５表!H61)</f>
        <v>2946</v>
      </c>
      <c r="D46" s="25">
        <f>IF($C45="","",IF([9]設定!$I37="",INDEX([9]指数!$C$6:$AD$62,MATCH([9]設定!$D37,[9]指数!$B$6:$B$62,0),14),[9]設定!$I37))</f>
        <v>2.6</v>
      </c>
      <c r="E46" s="26">
        <f t="shared" si="1"/>
        <v>2789</v>
      </c>
      <c r="F46" s="25">
        <f>IF($B46="","",IF([9]設定!$I37="",INDEX([9]指数!$C$198:$AD$254,MATCH([9]設定!$D37,[9]指数!$B$198:$B$254,0),14),[9]設定!$I37))</f>
        <v>-0.6</v>
      </c>
      <c r="G46" s="24">
        <f>IF($C45="","",[10]第５表!I61)</f>
        <v>157</v>
      </c>
      <c r="H46" s="25">
        <f>IF($B46="","",IF([9]設定!$I37="",INDEX([9]指数!$C$262:$AD$318,MATCH([9]設定!$D37,[9]指数!$B$262:$B$318,0),14),[9]設定!$I37))</f>
        <v>145.19999999999999</v>
      </c>
      <c r="I46" s="27">
        <f>IF($C45="","",+[10]第５表!J61)</f>
        <v>5.3</v>
      </c>
      <c r="J46" s="25">
        <f>IF($C45="","",IF([9]設定!$I37="",INDEX([9]指数!$C$6:$AD$62,MATCH([9]設定!$D37,[9]指数!$B$6:$B$62,0),16),[9]設定!$I37))</f>
        <v>3.1</v>
      </c>
      <c r="K46" s="28">
        <f>IF($C45="","",IF([9]設定!$I37="",INDEX([9]指数!$C$6:$AD$62,MATCH([9]設定!$D37,[9]指数!$B$6:$B$62,0),17),[9]設定!$I37))</f>
        <v>3.53</v>
      </c>
      <c r="L46" s="28">
        <f>IF($C45="","",IF([9]設定!$I37="",INDEX([9]指数!$C$6:$AD$62,MATCH([9]設定!$D37,[9]指数!$B$6:$B$62,0),19),[9]設定!$I37))</f>
        <v>0.59</v>
      </c>
    </row>
    <row r="47" spans="2:12" ht="30" customHeight="1" x14ac:dyDescent="0.45">
      <c r="B47" s="29" t="s">
        <v>29</v>
      </c>
      <c r="C47" s="30">
        <f>IF($C46="","",[10]第５表!H62)</f>
        <v>17392</v>
      </c>
      <c r="D47" s="31">
        <f>IF($C46="","",IF([9]設定!$I38="",INDEX([9]指数!$C$6:$AD$62,MATCH([9]設定!$D38,[9]指数!$B$6:$B$62,0),14),[9]設定!$I38))</f>
        <v>-2.2000000000000002</v>
      </c>
      <c r="E47" s="32">
        <f t="shared" si="1"/>
        <v>11830</v>
      </c>
      <c r="F47" s="31">
        <f>IF($B47="","",IF([9]設定!$I38="",INDEX([9]指数!$C$198:$AD$254,MATCH([9]設定!$D38,[9]指数!$B$198:$B$254,0),14),[9]設定!$I38))</f>
        <v>-5.2</v>
      </c>
      <c r="G47" s="30">
        <f>IF($C46="","",[10]第５表!I62)</f>
        <v>5562</v>
      </c>
      <c r="H47" s="31">
        <f>IF($B47="","",IF([9]設定!$I38="",INDEX([9]指数!$C$262:$AD$318,MATCH([9]設定!$D38,[9]指数!$B$262:$B$318,0),14),[9]設定!$I38))</f>
        <v>5</v>
      </c>
      <c r="I47" s="33">
        <f>IF($C46="","",+[10]第５表!J62)</f>
        <v>32</v>
      </c>
      <c r="J47" s="31">
        <f>IF($C46="","",IF([9]設定!$I38="",INDEX([9]指数!$C$6:$AD$62,MATCH([9]設定!$D38,[9]指数!$B$6:$B$62,0),16),[9]設定!$I38))</f>
        <v>2.2000000000000002</v>
      </c>
      <c r="K47" s="34">
        <f>IF($C46="","",IF([9]設定!$I38="",INDEX([9]指数!$C$6:$AD$62,MATCH([9]設定!$D38,[9]指数!$B$6:$B$62,0),17),[9]設定!$I38))</f>
        <v>3.48</v>
      </c>
      <c r="L47" s="34">
        <f>IF($C46="","",IF([9]設定!$I38="",INDEX([9]指数!$C$6:$AD$62,MATCH([9]設定!$D38,[9]指数!$B$6:$B$62,0),19),[9]設定!$I38))</f>
        <v>4.05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06E9-6DD3-4847-ADCB-C535AC799421}">
  <sheetPr codeName="Sheet6"/>
  <dimension ref="B1:L51"/>
  <sheetViews>
    <sheetView showGridLines="0" view="pageBreakPreview" topLeftCell="A43" zoomScale="70" zoomScaleNormal="70" zoomScaleSheetLayoutView="70" workbookViewId="0">
      <selection activeCell="H69" sqref="H69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産業別にみた常用雇用の動き（"&amp;[11]設定!D8&amp;DBCS([11]設定!E8)&amp;"年"&amp;DBCS([11]設定!F8)&amp;"月）"</f>
        <v>表５　産業別にみた常用雇用の動き（令和５年６月）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33</v>
      </c>
      <c r="D4" s="7"/>
      <c r="E4" s="8"/>
      <c r="F4" s="8"/>
      <c r="G4" s="8"/>
      <c r="H4" s="8"/>
      <c r="I4" s="8"/>
      <c r="J4" s="8"/>
      <c r="K4" s="6" t="s">
        <v>34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35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36</v>
      </c>
      <c r="L6" s="50" t="s">
        <v>37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IF($C8="","",[12]第５表!H9)</f>
        <v>360746</v>
      </c>
      <c r="D9" s="25">
        <f>IF($C8="","",IF([11]設定!$H23="",INDEX([11]指数!$C$326:$AD$382,MATCH([11]設定!$D23,[11]指数!$B$326:$B$382,0),14),[11]設定!$H23))</f>
        <v>1.7</v>
      </c>
      <c r="E9" s="26">
        <f>IF(C9="x","x",C9-G9)</f>
        <v>253987</v>
      </c>
      <c r="F9" s="25">
        <f>IF($B9="","",IF([11]設定!$H23="",INDEX([11]指数!$C$518:$AD$574,MATCH([11]設定!$D23,[11]指数!$B$518:$B$574,0),14),[11]設定!$H23))</f>
        <v>-3.2</v>
      </c>
      <c r="G9" s="24">
        <f>IF($C8="","",[12]第５表!I9)</f>
        <v>106759</v>
      </c>
      <c r="H9" s="25">
        <f>IF($B9="","",IF([11]設定!$H23="",INDEX([11]指数!$C$582:$AD$638,MATCH([11]設定!$D23,[11]指数!$B$582:$B$638,0),14),[11]設定!$H23))</f>
        <v>15.7</v>
      </c>
      <c r="I9" s="27">
        <f>IF($C8="","",[12]第５表!J9)</f>
        <v>29.6</v>
      </c>
      <c r="J9" s="25">
        <f>IF($C8="","",IF([11]設定!$H23="",INDEX([11]指数!$C$326:$AD$382,MATCH([11]設定!$D23,[11]指数!$B$326:$B$382,0),16),[11]設定!$H23))</f>
        <v>3.6</v>
      </c>
      <c r="K9" s="28">
        <f>IF($C8="","",IF([11]設定!$H23="",INDEX([11]指数!$C$326:$AD$382,MATCH([11]設定!$D23,[11]指数!$B$326:$B$382,0),17),[11]設定!$H23))</f>
        <v>2.57</v>
      </c>
      <c r="L9" s="28">
        <f>IF($C8="","",IF([11]設定!$H23="",INDEX([11]指数!$C$326:$AD$382,MATCH([11]設定!$D23,[11]指数!$B$326:$B$382,0),19),[11]設定!$H23))</f>
        <v>1.65</v>
      </c>
    </row>
    <row r="10" spans="2:12" ht="30" customHeight="1" x14ac:dyDescent="0.45">
      <c r="B10" s="23" t="s">
        <v>15</v>
      </c>
      <c r="C10" s="24">
        <f>IF($C9="","",[12]第５表!H10)</f>
        <v>20768</v>
      </c>
      <c r="D10" s="25">
        <f>IF($C9="","",IF([11]設定!$H24="",INDEX([11]指数!$C$326:$AD$382,MATCH([11]設定!$D24,[11]指数!$B$326:$B$382,0),14),[11]設定!$H24))</f>
        <v>2.2000000000000002</v>
      </c>
      <c r="E10" s="26">
        <f>IF(C10="x","x",C10-G10)</f>
        <v>19964</v>
      </c>
      <c r="F10" s="25">
        <f>IF($B10="","",IF([11]設定!$H24="",INDEX([11]指数!$C$518:$AD$574,MATCH([11]設定!$D24,[11]指数!$B$518:$B$574,0),14),[11]設定!$H24))</f>
        <v>2.1</v>
      </c>
      <c r="G10" s="24">
        <f>IF($C9="","",[12]第５表!I10)</f>
        <v>804</v>
      </c>
      <c r="H10" s="25">
        <f>IF($B10="","",IF([11]設定!$H24="",INDEX([11]指数!$C$582:$AD$638,MATCH([11]設定!$D24,[11]指数!$B$582:$B$638,0),14),[11]設定!$H24))</f>
        <v>1.9</v>
      </c>
      <c r="I10" s="27">
        <f>IF($C9="","",[12]第５表!J10)</f>
        <v>3.9</v>
      </c>
      <c r="J10" s="25">
        <f>IF($C9="","",IF([11]設定!$H24="",INDEX([11]指数!$C$326:$AD$382,MATCH([11]設定!$D24,[11]指数!$B$326:$B$382,0),16),[11]設定!$H24))</f>
        <v>0</v>
      </c>
      <c r="K10" s="28">
        <f>IF($C9="","",IF([11]設定!$H24="",INDEX([11]指数!$C$326:$AD$382,MATCH([11]設定!$D24,[11]指数!$B$326:$B$382,0),17),[11]設定!$H24))</f>
        <v>0.51</v>
      </c>
      <c r="L10" s="28">
        <f>IF($C9="","",IF([11]設定!$H24="",INDEX([11]指数!$C$326:$AD$382,MATCH([11]設定!$D24,[11]指数!$B$326:$B$382,0),19),[11]設定!$H24))</f>
        <v>1.32</v>
      </c>
    </row>
    <row r="11" spans="2:12" ht="30" customHeight="1" x14ac:dyDescent="0.45">
      <c r="B11" s="23" t="s">
        <v>16</v>
      </c>
      <c r="C11" s="24">
        <f>IF($C10="","",[12]第５表!H11)</f>
        <v>48524</v>
      </c>
      <c r="D11" s="25">
        <f>IF($C10="","",IF([11]設定!$H25="",INDEX([11]指数!$C$326:$AD$382,MATCH([11]設定!$D25,[11]指数!$B$326:$B$382,0),14),[11]設定!$H25))</f>
        <v>-1.1000000000000001</v>
      </c>
      <c r="E11" s="26">
        <f t="shared" ref="E11:E24" si="0">IF(C11="x","x",C11-G11)</f>
        <v>40104</v>
      </c>
      <c r="F11" s="25">
        <f>IF($B11="","",IF([11]設定!$H25="",INDEX([11]指数!$C$518:$AD$574,MATCH([11]設定!$D25,[11]指数!$B$518:$B$574,0),14),[11]設定!$H25))</f>
        <v>-5.4</v>
      </c>
      <c r="G11" s="24">
        <f>IF($C10="","",[12]第５表!I11)</f>
        <v>8420</v>
      </c>
      <c r="H11" s="25">
        <f>IF($B11="","",IF([11]設定!$H25="",INDEX([11]指数!$C$582:$AD$638,MATCH([11]設定!$D25,[11]指数!$B$582:$B$638,0),14),[11]設定!$H25))</f>
        <v>26.8</v>
      </c>
      <c r="I11" s="27">
        <f>IF($C10="","",[12]第５表!J11)</f>
        <v>17.399999999999999</v>
      </c>
      <c r="J11" s="25">
        <f>IF($C10="","",IF([11]設定!$H25="",INDEX([11]指数!$C$326:$AD$382,MATCH([11]設定!$D25,[11]指数!$B$326:$B$382,0),16),[11]設定!$H25))</f>
        <v>3.9</v>
      </c>
      <c r="K11" s="28">
        <f>IF($C10="","",IF([11]設定!$H25="",INDEX([11]指数!$C$326:$AD$382,MATCH([11]設定!$D25,[11]指数!$B$326:$B$382,0),17),[11]設定!$H25))</f>
        <v>1.83</v>
      </c>
      <c r="L11" s="28">
        <f>IF($C10="","",IF([11]設定!$H25="",INDEX([11]指数!$C$326:$AD$382,MATCH([11]設定!$D25,[11]指数!$B$326:$B$382,0),19),[11]設定!$H25))</f>
        <v>1.05</v>
      </c>
    </row>
    <row r="12" spans="2:12" ht="30" customHeight="1" x14ac:dyDescent="0.45">
      <c r="B12" s="23" t="s">
        <v>17</v>
      </c>
      <c r="C12" s="24">
        <f>IF($C11="","",[12]第５表!H12)</f>
        <v>3010</v>
      </c>
      <c r="D12" s="25">
        <f>IF($C11="","",IF([11]設定!$H26="",INDEX([11]指数!$C$326:$AD$382,MATCH([11]設定!$D26,[11]指数!$B$326:$B$382,0),14),[11]設定!$H26))</f>
        <v>-0.7</v>
      </c>
      <c r="E12" s="26">
        <f t="shared" si="0"/>
        <v>2852</v>
      </c>
      <c r="F12" s="25">
        <f>IF($B12="","",IF([11]設定!$H26="",INDEX([11]指数!$C$518:$AD$574,MATCH([11]設定!$D26,[11]指数!$B$518:$B$574,0),14),[11]設定!$H26))</f>
        <v>1.7</v>
      </c>
      <c r="G12" s="24">
        <f>IF($C11="","",[12]第５表!I12)</f>
        <v>158</v>
      </c>
      <c r="H12" s="25">
        <f>IF($B12="","",IF([11]設定!$H26="",INDEX([11]指数!$C$582:$AD$638,MATCH([11]設定!$D26,[11]指数!$B$582:$B$638,0),14),[11]設定!$H26))</f>
        <v>-29.5</v>
      </c>
      <c r="I12" s="27">
        <f>IF($C11="","",[12]第５表!J12)</f>
        <v>5.2</v>
      </c>
      <c r="J12" s="25">
        <f>IF($C11="","",IF([11]設定!$H26="",INDEX([11]指数!$C$326:$AD$382,MATCH([11]設定!$D26,[11]指数!$B$326:$B$382,0),16),[11]設定!$H26))</f>
        <v>-2.2000000000000002</v>
      </c>
      <c r="K12" s="28">
        <f>IF($C11="","",IF([11]設定!$H26="",INDEX([11]指数!$C$326:$AD$382,MATCH([11]設定!$D26,[11]指数!$B$326:$B$382,0),17),[11]設定!$H26))</f>
        <v>0</v>
      </c>
      <c r="L12" s="28">
        <f>IF($C11="","",IF([11]設定!$H26="",INDEX([11]指数!$C$326:$AD$382,MATCH([11]設定!$D26,[11]指数!$B$326:$B$382,0),19),[11]設定!$H26))</f>
        <v>0.13</v>
      </c>
    </row>
    <row r="13" spans="2:12" ht="30" customHeight="1" x14ac:dyDescent="0.45">
      <c r="B13" s="23" t="s">
        <v>18</v>
      </c>
      <c r="C13" s="24">
        <f>IF($C12="","",[12]第５表!H13)</f>
        <v>4942</v>
      </c>
      <c r="D13" s="25">
        <f>IF($C12="","",IF([11]設定!$H27="",INDEX([11]指数!$C$326:$AD$382,MATCH([11]設定!$D27,[11]指数!$B$326:$B$382,0),14),[11]設定!$H27))</f>
        <v>-3.5</v>
      </c>
      <c r="E13" s="26">
        <f t="shared" si="0"/>
        <v>4788</v>
      </c>
      <c r="F13" s="25">
        <f>IF($B13="","",IF([11]設定!$H27="",INDEX([11]指数!$C$518:$AD$574,MATCH([11]設定!$D27,[11]指数!$B$518:$B$574,0),14),[11]設定!$H27))</f>
        <v>-3.7</v>
      </c>
      <c r="G13" s="24">
        <f>IF($C12="","",[12]第５表!I13)</f>
        <v>154</v>
      </c>
      <c r="H13" s="25">
        <f>IF($B13="","",IF([11]設定!$H27="",INDEX([11]指数!$C$582:$AD$638,MATCH([11]設定!$D27,[11]指数!$B$582:$B$638,0),14),[11]設定!$H27))</f>
        <v>0.8</v>
      </c>
      <c r="I13" s="27">
        <f>IF($C12="","",[12]第５表!J13)</f>
        <v>3.1</v>
      </c>
      <c r="J13" s="25">
        <f>IF($C12="","",IF([11]設定!$H27="",INDEX([11]指数!$C$326:$AD$382,MATCH([11]設定!$D27,[11]指数!$B$326:$B$382,0),16),[11]設定!$H27))</f>
        <v>0.1</v>
      </c>
      <c r="K13" s="28">
        <f>IF($C12="","",IF([11]設定!$H27="",INDEX([11]指数!$C$326:$AD$382,MATCH([11]設定!$D27,[11]指数!$B$326:$B$382,0),17),[11]設定!$H27))</f>
        <v>0.26</v>
      </c>
      <c r="L13" s="28">
        <f>IF($C12="","",IF([11]設定!$H27="",INDEX([11]指数!$C$326:$AD$382,MATCH([11]設定!$D27,[11]指数!$B$326:$B$382,0),19),[11]設定!$H27))</f>
        <v>0.28000000000000003</v>
      </c>
    </row>
    <row r="14" spans="2:12" ht="30" customHeight="1" x14ac:dyDescent="0.45">
      <c r="B14" s="23" t="s">
        <v>19</v>
      </c>
      <c r="C14" s="24">
        <f>IF($C13="","",[12]第５表!H14)</f>
        <v>17369</v>
      </c>
      <c r="D14" s="25">
        <f>IF($C13="","",IF([11]設定!$H28="",INDEX([11]指数!$C$326:$AD$382,MATCH([11]設定!$D28,[11]指数!$B$326:$B$382,0),14),[11]設定!$H28))</f>
        <v>-2.2000000000000002</v>
      </c>
      <c r="E14" s="26">
        <f t="shared" si="0"/>
        <v>15957</v>
      </c>
      <c r="F14" s="25">
        <f>IF($B14="","",IF([11]設定!$H28="",INDEX([11]指数!$C$518:$AD$574,MATCH([11]設定!$D28,[11]指数!$B$518:$B$574,0),14),[11]設定!$H28))</f>
        <v>1</v>
      </c>
      <c r="G14" s="24">
        <f>IF($C13="","",[12]第５表!I14)</f>
        <v>1412</v>
      </c>
      <c r="H14" s="25">
        <f>IF($B14="","",IF([11]設定!$H28="",INDEX([11]指数!$C$582:$AD$638,MATCH([11]設定!$D28,[11]指数!$B$582:$B$638,0),14),[11]設定!$H28))</f>
        <v>-28.2</v>
      </c>
      <c r="I14" s="27">
        <f>IF($C13="","",[12]第５表!J14)</f>
        <v>8.1</v>
      </c>
      <c r="J14" s="25">
        <f>IF($C13="","",IF([11]設定!$H28="",INDEX([11]指数!$C$326:$AD$382,MATCH([11]設定!$D28,[11]指数!$B$326:$B$382,0),16),[11]設定!$H28))</f>
        <v>-3</v>
      </c>
      <c r="K14" s="28">
        <f>IF($C13="","",IF([11]設定!$H28="",INDEX([11]指数!$C$326:$AD$382,MATCH([11]設定!$D28,[11]指数!$B$326:$B$382,0),17),[11]設定!$H28))</f>
        <v>0.96</v>
      </c>
      <c r="L14" s="28">
        <f>IF($C13="","",IF([11]設定!$H28="",INDEX([11]指数!$C$326:$AD$382,MATCH([11]設定!$D28,[11]指数!$B$326:$B$382,0),19),[11]設定!$H28))</f>
        <v>0.31</v>
      </c>
    </row>
    <row r="15" spans="2:12" ht="30" customHeight="1" x14ac:dyDescent="0.45">
      <c r="B15" s="23" t="s">
        <v>20</v>
      </c>
      <c r="C15" s="24">
        <f>IF($C14="","",[12]第５表!H15)</f>
        <v>68857</v>
      </c>
      <c r="D15" s="25">
        <f>IF($C14="","",IF([11]設定!$H29="",INDEX([11]指数!$C$326:$AD$382,MATCH([11]設定!$D29,[11]指数!$B$326:$B$382,0),14),[11]設定!$H29))</f>
        <v>1.8</v>
      </c>
      <c r="E15" s="26">
        <f t="shared" si="0"/>
        <v>37715</v>
      </c>
      <c r="F15" s="25">
        <f>IF($B15="","",IF([11]設定!$H29="",INDEX([11]指数!$C$518:$AD$574,MATCH([11]設定!$D29,[11]指数!$B$518:$B$574,0),14),[11]設定!$H29))</f>
        <v>-5.5</v>
      </c>
      <c r="G15" s="24">
        <f>IF($C14="","",[12]第５表!I15)</f>
        <v>31142</v>
      </c>
      <c r="H15" s="25">
        <f>IF($B15="","",IF([11]設定!$H29="",INDEX([11]指数!$C$582:$AD$638,MATCH([11]設定!$D29,[11]指数!$B$582:$B$638,0),14),[11]設定!$H29))</f>
        <v>12.4</v>
      </c>
      <c r="I15" s="27">
        <f>IF($C14="","",[12]第５表!J15)</f>
        <v>45.2</v>
      </c>
      <c r="J15" s="25">
        <f>IF($C14="","",IF([11]設定!$H29="",INDEX([11]指数!$C$326:$AD$382,MATCH([11]設定!$D29,[11]指数!$B$326:$B$382,0),16),[11]設定!$H29))</f>
        <v>4.2</v>
      </c>
      <c r="K15" s="28">
        <f>IF($C14="","",IF([11]設定!$H29="",INDEX([11]指数!$C$326:$AD$382,MATCH([11]設定!$D29,[11]指数!$B$326:$B$382,0),17),[11]設定!$H29))</f>
        <v>4.18</v>
      </c>
      <c r="L15" s="28">
        <f>IF($C14="","",IF([11]設定!$H29="",INDEX([11]指数!$C$326:$AD$382,MATCH([11]設定!$D29,[11]指数!$B$326:$B$382,0),19),[11]設定!$H29))</f>
        <v>2.17</v>
      </c>
    </row>
    <row r="16" spans="2:12" ht="30" customHeight="1" x14ac:dyDescent="0.45">
      <c r="B16" s="23" t="s">
        <v>21</v>
      </c>
      <c r="C16" s="24">
        <f>IF($C15="","",[12]第５表!H16)</f>
        <v>8689</v>
      </c>
      <c r="D16" s="25">
        <f>IF($C15="","",IF([11]設定!$H30="",INDEX([11]指数!$C$326:$AD$382,MATCH([11]設定!$D30,[11]指数!$B$326:$B$382,0),14),[11]設定!$H30))</f>
        <v>-1.3</v>
      </c>
      <c r="E16" s="26">
        <f t="shared" si="0"/>
        <v>7950</v>
      </c>
      <c r="F16" s="25">
        <f>IF($B16="","",IF([11]設定!$H30="",INDEX([11]指数!$C$518:$AD$574,MATCH([11]設定!$D30,[11]指数!$B$518:$B$574,0),14),[11]設定!$H30))</f>
        <v>-3.4</v>
      </c>
      <c r="G16" s="24">
        <f>IF($C15="","",[12]第５表!I16)</f>
        <v>739</v>
      </c>
      <c r="H16" s="25">
        <f>IF($B16="","",IF([11]設定!$H30="",INDEX([11]指数!$C$582:$AD$638,MATCH([11]設定!$D30,[11]指数!$B$582:$B$638,0),14),[11]設定!$H30))</f>
        <v>26.9</v>
      </c>
      <c r="I16" s="27">
        <f>IF($C15="","",[12]第５表!J16)</f>
        <v>8.5</v>
      </c>
      <c r="J16" s="25">
        <f>IF($C15="","",IF([11]設定!$H30="",INDEX([11]指数!$C$326:$AD$382,MATCH([11]設定!$D30,[11]指数!$B$326:$B$382,0),16),[11]設定!$H30))</f>
        <v>1.9</v>
      </c>
      <c r="K16" s="28">
        <f>IF($C15="","",IF([11]設定!$H30="",INDEX([11]指数!$C$326:$AD$382,MATCH([11]設定!$D30,[11]指数!$B$326:$B$382,0),17),[11]設定!$H30))</f>
        <v>0</v>
      </c>
      <c r="L16" s="28">
        <f>IF($C15="","",IF([11]設定!$H30="",INDEX([11]指数!$C$326:$AD$382,MATCH([11]設定!$D30,[11]指数!$B$326:$B$382,0),19),[11]設定!$H30))</f>
        <v>0.26</v>
      </c>
    </row>
    <row r="17" spans="2:12" ht="30" customHeight="1" x14ac:dyDescent="0.45">
      <c r="B17" s="23" t="s">
        <v>22</v>
      </c>
      <c r="C17" s="24">
        <f>IF($C16="","",[12]第５表!H17)</f>
        <v>3221</v>
      </c>
      <c r="D17" s="25">
        <f>IF($C16="","",IF([11]設定!$H31="",INDEX([11]指数!$C$326:$AD$382,MATCH([11]設定!$D31,[11]指数!$B$326:$B$382,0),14),[11]設定!$H31))</f>
        <v>-4.5</v>
      </c>
      <c r="E17" s="26">
        <f t="shared" si="0"/>
        <v>1554</v>
      </c>
      <c r="F17" s="25">
        <f>IF($B17="","",IF([11]設定!$H31="",INDEX([11]指数!$C$518:$AD$574,MATCH([11]設定!$D31,[11]指数!$B$518:$B$574,0),14),[11]設定!$H31))</f>
        <v>-39.6</v>
      </c>
      <c r="G17" s="24">
        <f>IF($C16="","",[12]第５表!I17)</f>
        <v>1667</v>
      </c>
      <c r="H17" s="25">
        <f>IF($B17="","",IF([11]設定!$H31="",INDEX([11]指数!$C$582:$AD$638,MATCH([11]設定!$D31,[11]指数!$B$582:$B$638,0),14),[11]設定!$H31))</f>
        <v>108.7</v>
      </c>
      <c r="I17" s="27">
        <f>IF($C16="","",[12]第５表!J17)</f>
        <v>51.8</v>
      </c>
      <c r="J17" s="25">
        <f>IF($C16="","",IF([11]設定!$H31="",INDEX([11]指数!$C$326:$AD$382,MATCH([11]設定!$D31,[11]指数!$B$326:$B$382,0),16),[11]設定!$H31))</f>
        <v>28.1</v>
      </c>
      <c r="K17" s="28">
        <f>IF($C16="","",IF([11]設定!$H31="",INDEX([11]指数!$C$326:$AD$382,MATCH([11]設定!$D31,[11]指数!$B$326:$B$382,0),17),[11]設定!$H31))</f>
        <v>0.72</v>
      </c>
      <c r="L17" s="28">
        <f>IF($C16="","",IF([11]設定!$H31="",INDEX([11]指数!$C$326:$AD$382,MATCH([11]設定!$D31,[11]指数!$B$326:$B$382,0),19),[11]設定!$H31))</f>
        <v>8.4</v>
      </c>
    </row>
    <row r="18" spans="2:12" ht="30" customHeight="1" x14ac:dyDescent="0.45">
      <c r="B18" s="23" t="s">
        <v>23</v>
      </c>
      <c r="C18" s="24">
        <f>IF($C17="","",[12]第５表!H18)</f>
        <v>6340</v>
      </c>
      <c r="D18" s="25">
        <f>IF($C17="","",IF([11]設定!$H32="",INDEX([11]指数!$C$326:$AD$382,MATCH([11]設定!$D32,[11]指数!$B$326:$B$382,0),14),[11]設定!$H32))</f>
        <v>3.3</v>
      </c>
      <c r="E18" s="26">
        <f t="shared" si="0"/>
        <v>5544</v>
      </c>
      <c r="F18" s="25">
        <f>IF($B18="","",IF([11]設定!$H32="",INDEX([11]指数!$C$518:$AD$574,MATCH([11]設定!$D32,[11]指数!$B$518:$B$574,0),14),[11]設定!$H32))</f>
        <v>13.4</v>
      </c>
      <c r="G18" s="24">
        <f>IF($C17="","",[12]第５表!I18)</f>
        <v>796</v>
      </c>
      <c r="H18" s="25">
        <f>IF($B18="","",IF([11]設定!$H32="",INDEX([11]指数!$C$582:$AD$638,MATCH([11]設定!$D32,[11]指数!$B$582:$B$638,0),14),[11]設定!$H32))</f>
        <v>-36.299999999999997</v>
      </c>
      <c r="I18" s="27">
        <f>IF($C17="","",[12]第５表!J18)</f>
        <v>12.6</v>
      </c>
      <c r="J18" s="25">
        <f>IF($C17="","",IF([11]設定!$H32="",INDEX([11]指数!$C$326:$AD$382,MATCH([11]設定!$D32,[11]指数!$B$326:$B$382,0),16),[11]設定!$H32))</f>
        <v>-7.8</v>
      </c>
      <c r="K18" s="28">
        <f>IF($C17="","",IF([11]設定!$H32="",INDEX([11]指数!$C$326:$AD$382,MATCH([11]設定!$D32,[11]指数!$B$326:$B$382,0),17),[11]設定!$H32))</f>
        <v>0.05</v>
      </c>
      <c r="L18" s="28">
        <f>IF($C17="","",IF([11]設定!$H32="",INDEX([11]指数!$C$326:$AD$382,MATCH([11]設定!$D32,[11]指数!$B$326:$B$382,0),19),[11]設定!$H32))</f>
        <v>2.48</v>
      </c>
    </row>
    <row r="19" spans="2:12" ht="30" customHeight="1" x14ac:dyDescent="0.45">
      <c r="B19" s="23" t="s">
        <v>24</v>
      </c>
      <c r="C19" s="24">
        <f>IF($C18="","",[12]第５表!H19)</f>
        <v>27232</v>
      </c>
      <c r="D19" s="25">
        <f>IF($C18="","",IF([11]設定!$H33="",INDEX([11]指数!$C$326:$AD$382,MATCH([11]設定!$D33,[11]指数!$B$326:$B$382,0),14),[11]設定!$H33))</f>
        <v>26.8</v>
      </c>
      <c r="E19" s="26">
        <f t="shared" si="0"/>
        <v>4320</v>
      </c>
      <c r="F19" s="25">
        <f>IF($B19="","",IF([11]設定!$H33="",INDEX([11]指数!$C$518:$AD$574,MATCH([11]設定!$D33,[11]指数!$B$518:$B$574,0),14),[11]設定!$H33))</f>
        <v>-23.2</v>
      </c>
      <c r="G19" s="24">
        <f>IF($C18="","",[12]第５表!I19)</f>
        <v>22912</v>
      </c>
      <c r="H19" s="25">
        <f>IF($B19="","",IF([11]設定!$H33="",INDEX([11]指数!$C$582:$AD$638,MATCH([11]設定!$D33,[11]指数!$B$582:$B$638,0),14),[11]設定!$H33))</f>
        <v>44.4</v>
      </c>
      <c r="I19" s="27">
        <f>IF($C18="","",[12]第５表!J19)</f>
        <v>84.1</v>
      </c>
      <c r="J19" s="25">
        <f>IF($C18="","",IF([11]設定!$H33="",INDEX([11]指数!$C$326:$AD$382,MATCH([11]設定!$D33,[11]指数!$B$326:$B$382,0),16),[11]設定!$H33))</f>
        <v>10.3</v>
      </c>
      <c r="K19" s="28">
        <f>IF($C18="","",IF([11]設定!$H33="",INDEX([11]指数!$C$326:$AD$382,MATCH([11]設定!$D33,[11]指数!$B$326:$B$382,0),17),[11]設定!$H33))</f>
        <v>8.9700000000000006</v>
      </c>
      <c r="L19" s="28">
        <f>IF($C18="","",IF([11]設定!$H33="",INDEX([11]指数!$C$326:$AD$382,MATCH([11]設定!$D33,[11]指数!$B$326:$B$382,0),19),[11]設定!$H33))</f>
        <v>2.98</v>
      </c>
    </row>
    <row r="20" spans="2:12" ht="30" customHeight="1" x14ac:dyDescent="0.45">
      <c r="B20" s="23" t="s">
        <v>25</v>
      </c>
      <c r="C20" s="24">
        <f>IF($C19="","",[12]第５表!H20)</f>
        <v>10481</v>
      </c>
      <c r="D20" s="25">
        <f>IF($C19="","",IF([11]設定!$H34="",INDEX([11]指数!$C$326:$AD$382,MATCH([11]設定!$D34,[11]指数!$B$326:$B$382,0),14),[11]設定!$H34))</f>
        <v>-1.5</v>
      </c>
      <c r="E20" s="26">
        <f t="shared" si="0"/>
        <v>6948</v>
      </c>
      <c r="F20" s="25">
        <f>IF($B20="","",IF([11]設定!$H34="",INDEX([11]指数!$C$518:$AD$574,MATCH([11]設定!$D34,[11]指数!$B$518:$B$574,0),14),[11]設定!$H34))</f>
        <v>12.7</v>
      </c>
      <c r="G20" s="24">
        <f>IF($C19="","",[12]第５表!I20)</f>
        <v>3533</v>
      </c>
      <c r="H20" s="25">
        <f>IF($B20="","",IF([11]設定!$H34="",INDEX([11]指数!$C$582:$AD$638,MATCH([11]設定!$D34,[11]指数!$B$582:$B$638,0),14),[11]設定!$H34))</f>
        <v>-21</v>
      </c>
      <c r="I20" s="27">
        <f>IF($C19="","",[12]第５表!J20)</f>
        <v>33.700000000000003</v>
      </c>
      <c r="J20" s="25">
        <f>IF($C19="","",IF([11]設定!$H34="",INDEX([11]指数!$C$326:$AD$382,MATCH([11]設定!$D34,[11]指数!$B$326:$B$382,0),16),[11]設定!$H34))</f>
        <v>-8.4</v>
      </c>
      <c r="K20" s="28">
        <f>IF($C19="","",IF([11]設定!$H34="",INDEX([11]指数!$C$326:$AD$382,MATCH([11]設定!$D34,[11]指数!$B$326:$B$382,0),17),[11]設定!$H34))</f>
        <v>2.2599999999999998</v>
      </c>
      <c r="L20" s="28">
        <f>IF($C19="","",IF([11]設定!$H34="",INDEX([11]指数!$C$326:$AD$382,MATCH([11]設定!$D34,[11]指数!$B$326:$B$382,0),19),[11]設定!$H34))</f>
        <v>0.51</v>
      </c>
    </row>
    <row r="21" spans="2:12" ht="30" customHeight="1" x14ac:dyDescent="0.45">
      <c r="B21" s="23" t="s">
        <v>26</v>
      </c>
      <c r="C21" s="24">
        <f>IF($C20="","",[12]第５表!H21)</f>
        <v>27822</v>
      </c>
      <c r="D21" s="25">
        <f>IF($C20="","",IF([11]設定!$H35="",INDEX([11]指数!$C$326:$AD$382,MATCH([11]設定!$D35,[11]指数!$B$326:$B$382,0),14),[11]設定!$H35))</f>
        <v>0.8</v>
      </c>
      <c r="E21" s="26">
        <f t="shared" si="0"/>
        <v>22217</v>
      </c>
      <c r="F21" s="25">
        <f>IF($B21="","",IF([11]設定!$H35="",INDEX([11]指数!$C$518:$AD$574,MATCH([11]設定!$D35,[11]指数!$B$518:$B$574,0),14),[11]設定!$H35))</f>
        <v>-4.5999999999999996</v>
      </c>
      <c r="G21" s="24">
        <f>IF($C20="","",[12]第５表!I21)</f>
        <v>5605</v>
      </c>
      <c r="H21" s="25">
        <f>IF($B21="","",IF([11]設定!$H35="",INDEX([11]指数!$C$582:$AD$638,MATCH([11]設定!$D35,[11]指数!$B$582:$B$638,0),14),[11]設定!$H35))</f>
        <v>29.5</v>
      </c>
      <c r="I21" s="27">
        <f>IF($C20="","",[12]第５表!J21)</f>
        <v>20.100000000000001</v>
      </c>
      <c r="J21" s="25">
        <f>IF($C20="","",IF([11]設定!$H35="",INDEX([11]指数!$C$326:$AD$382,MATCH([11]設定!$D35,[11]指数!$B$326:$B$382,0),16),[11]設定!$H35))</f>
        <v>4.4000000000000004</v>
      </c>
      <c r="K21" s="28">
        <f>IF($C20="","",IF([11]設定!$H35="",INDEX([11]指数!$C$326:$AD$382,MATCH([11]設定!$D35,[11]指数!$B$326:$B$382,0),17),[11]設定!$H35))</f>
        <v>0.71</v>
      </c>
      <c r="L21" s="28">
        <f>IF($C20="","",IF([11]設定!$H35="",INDEX([11]指数!$C$326:$AD$382,MATCH([11]設定!$D35,[11]指数!$B$326:$B$382,0),19),[11]設定!$H35))</f>
        <v>0.12</v>
      </c>
    </row>
    <row r="22" spans="2:12" ht="30" customHeight="1" x14ac:dyDescent="0.45">
      <c r="B22" s="23" t="s">
        <v>27</v>
      </c>
      <c r="C22" s="24">
        <f>IF($C21="","",[12]第５表!H22)</f>
        <v>83895</v>
      </c>
      <c r="D22" s="25">
        <f>IF($C21="","",IF([11]設定!$H36="",INDEX([11]指数!$C$326:$AD$382,MATCH([11]設定!$D36,[11]指数!$B$326:$B$382,0),14),[11]設定!$H36))</f>
        <v>0.6</v>
      </c>
      <c r="E22" s="26">
        <f t="shared" si="0"/>
        <v>61896</v>
      </c>
      <c r="F22" s="25">
        <f>IF($B22="","",IF([11]設定!$H36="",INDEX([11]指数!$C$518:$AD$574,MATCH([11]設定!$D36,[11]指数!$B$518:$B$574,0),14),[11]設定!$H36))</f>
        <v>-0.6</v>
      </c>
      <c r="G22" s="24">
        <f>IF($C21="","",[12]第５表!I22)</f>
        <v>21999</v>
      </c>
      <c r="H22" s="25">
        <f>IF($B22="","",IF([11]設定!$H36="",INDEX([11]指数!$C$582:$AD$638,MATCH([11]設定!$D36,[11]指数!$B$582:$B$638,0),14),[11]設定!$H36))</f>
        <v>4.4000000000000004</v>
      </c>
      <c r="I22" s="27">
        <f>IF($C21="","",[12]第５表!J22)</f>
        <v>26.2</v>
      </c>
      <c r="J22" s="25">
        <f>IF($C21="","",IF([11]設定!$H36="",INDEX([11]指数!$C$326:$AD$382,MATCH([11]設定!$D36,[11]指数!$B$326:$B$382,0),16),[11]設定!$H36))</f>
        <v>0.9</v>
      </c>
      <c r="K22" s="28">
        <f>IF($C21="","",IF([11]設定!$H36="",INDEX([11]指数!$C$326:$AD$382,MATCH([11]設定!$D36,[11]指数!$B$326:$B$382,0),17),[11]設定!$H36))</f>
        <v>2.12</v>
      </c>
      <c r="L22" s="28">
        <f>IF($C21="","",IF([11]設定!$H36="",INDEX([11]指数!$C$326:$AD$382,MATCH([11]設定!$D36,[11]指数!$B$326:$B$382,0),19),[11]設定!$H36))</f>
        <v>1.55</v>
      </c>
    </row>
    <row r="23" spans="2:12" ht="30" customHeight="1" x14ac:dyDescent="0.45">
      <c r="B23" s="23" t="s">
        <v>28</v>
      </c>
      <c r="C23" s="24">
        <f>IF($C22="","",[12]第５表!H23)</f>
        <v>4660</v>
      </c>
      <c r="D23" s="25">
        <f>IF($C22="","",IF([11]設定!$H37="",INDEX([11]指数!$C$326:$AD$382,MATCH([11]設定!$D37,[11]指数!$B$326:$B$382,0),14),[11]設定!$H37))</f>
        <v>4.7</v>
      </c>
      <c r="E23" s="26">
        <f t="shared" si="0"/>
        <v>4141</v>
      </c>
      <c r="F23" s="25">
        <f>IF($B23="","",IF([11]設定!$H37="",INDEX([11]指数!$C$518:$AD$574,MATCH([11]設定!$D37,[11]指数!$B$518:$B$574,0),14),[11]設定!$H37))</f>
        <v>3.5</v>
      </c>
      <c r="G23" s="24">
        <f>IF($C22="","",[12]第５表!I23)</f>
        <v>519</v>
      </c>
      <c r="H23" s="25">
        <f>IF($B23="","",IF([11]設定!$H37="",INDEX([11]指数!$C$582:$AD$638,MATCH([11]設定!$D37,[11]指数!$B$582:$B$638,0),14),[11]設定!$H37))</f>
        <v>15.4</v>
      </c>
      <c r="I23" s="27">
        <f>IF($C22="","",[12]第５表!J23)</f>
        <v>11.1</v>
      </c>
      <c r="J23" s="25">
        <f>IF($C22="","",IF([11]設定!$H37="",INDEX([11]指数!$C$326:$AD$382,MATCH([11]設定!$D37,[11]指数!$B$326:$B$382,0),16),[11]設定!$H37))</f>
        <v>1</v>
      </c>
      <c r="K23" s="28">
        <f>IF($C22="","",IF([11]設定!$H37="",INDEX([11]指数!$C$326:$AD$382,MATCH([11]設定!$D37,[11]指数!$B$326:$B$382,0),17),[11]設定!$H37))</f>
        <v>0.81</v>
      </c>
      <c r="L23" s="28">
        <f>IF($C22="","",IF([11]設定!$H37="",INDEX([11]指数!$C$326:$AD$382,MATCH([11]設定!$D37,[11]指数!$B$326:$B$382,0),19),[11]設定!$H37))</f>
        <v>1.91</v>
      </c>
    </row>
    <row r="24" spans="2:12" ht="30" customHeight="1" x14ac:dyDescent="0.45">
      <c r="B24" s="29" t="s">
        <v>29</v>
      </c>
      <c r="C24" s="30">
        <f>IF($C23="","",[12]第５表!H24)</f>
        <v>24936</v>
      </c>
      <c r="D24" s="31">
        <f>IF($C23="","",IF([11]設定!$H38="",INDEX([11]指数!$C$326:$AD$382,MATCH([11]設定!$D38,[11]指数!$B$326:$B$382,0),14),[11]設定!$H38))</f>
        <v>-4</v>
      </c>
      <c r="E24" s="32">
        <f t="shared" si="0"/>
        <v>18037</v>
      </c>
      <c r="F24" s="31">
        <f>IF($B24="","",IF([11]設定!$H38="",INDEX([11]指数!$C$518:$AD$574,MATCH([11]設定!$D38,[11]指数!$B$518:$B$574,0),14),[11]設定!$H38))</f>
        <v>-9.5</v>
      </c>
      <c r="G24" s="30">
        <f>IF($C23="","",[12]第５表!I24)</f>
        <v>6899</v>
      </c>
      <c r="H24" s="31">
        <f>IF($B24="","",IF([11]設定!$H38="",INDEX([11]指数!$C$582:$AD$638,MATCH([11]設定!$D38,[11]指数!$B$582:$B$638,0),14),[11]設定!$H38))</f>
        <v>14.5</v>
      </c>
      <c r="I24" s="33">
        <f>IF($C23="","",[12]第５表!J24)</f>
        <v>27.7</v>
      </c>
      <c r="J24" s="31">
        <f>IF($C23="","",IF([11]設定!$H38="",INDEX([11]指数!$C$326:$AD$382,MATCH([11]設定!$D38,[11]指数!$B$326:$B$382,0),16),[11]設定!$H38))</f>
        <v>4.5</v>
      </c>
      <c r="K24" s="34">
        <f>IF($C23="","",IF([11]設定!$H38="",INDEX([11]指数!$C$326:$AD$382,MATCH([11]設定!$D38,[11]指数!$B$326:$B$382,0),17),[11]設定!$H38))</f>
        <v>2.5099999999999998</v>
      </c>
      <c r="L24" s="34">
        <f>IF($C23="","",IF([11]設定!$H38="",INDEX([11]指数!$C$326:$AD$382,MATCH([11]設定!$D38,[11]指数!$B$326:$B$382,0),19),[11]設定!$H38))</f>
        <v>3.49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IF($C31="","",[12]第５表!H47)</f>
        <v>187301</v>
      </c>
      <c r="D32" s="25">
        <f>IF($C31="","",IF([11]設定!$I23="",INDEX([11]指数!$C$6:$AD$62,MATCH([11]設定!$D23,[11]指数!$B$6:$B$62,0),14),[11]設定!$I23))</f>
        <v>-0.2</v>
      </c>
      <c r="E32" s="26">
        <f>IF(C32="x","x",C32-G32)</f>
        <v>141327</v>
      </c>
      <c r="F32" s="25">
        <f>IF($B32="","",IF([11]設定!$I23="",INDEX([11]指数!$C$198:$AD$254,MATCH([11]設定!$D23,[11]指数!$B$198:$B$254,0),14),[11]設定!$I23))</f>
        <v>-0.6</v>
      </c>
      <c r="G32" s="24">
        <f>IF($C31="","",[12]第５表!I47)</f>
        <v>45974</v>
      </c>
      <c r="H32" s="25">
        <f>IF($B32="","",IF([11]設定!$I23="",INDEX([11]指数!$C$262:$AD$318,MATCH([11]設定!$D23,[11]指数!$B$262:$B$318,0),14),[11]設定!$I23))</f>
        <v>1</v>
      </c>
      <c r="I32" s="27">
        <f>IF($C31="","",+[12]第５表!J47)</f>
        <v>24.5</v>
      </c>
      <c r="J32" s="25">
        <f>IF($C31="","",IF([11]設定!$I23="",INDEX([11]指数!$C$6:$AD$62,MATCH([11]設定!$D23,[11]指数!$B$6:$B$62,0),16),[11]設定!$I23))</f>
        <v>0.3</v>
      </c>
      <c r="K32" s="28">
        <f>IF($C31="","",IF([11]設定!$I23="",INDEX([11]指数!$C$6:$AD$62,MATCH([11]設定!$D23,[11]指数!$B$6:$B$62,0),17),[11]設定!$I23))</f>
        <v>1.49</v>
      </c>
      <c r="L32" s="28">
        <f>IF($C31="","",IF([11]設定!$I23="",INDEX([11]指数!$C$6:$AD$62,MATCH([11]設定!$D23,[11]指数!$B$6:$B$62,0),19),[11]設定!$I23))</f>
        <v>1.32</v>
      </c>
    </row>
    <row r="33" spans="2:12" ht="30" customHeight="1" x14ac:dyDescent="0.45">
      <c r="B33" s="23" t="s">
        <v>15</v>
      </c>
      <c r="C33" s="24">
        <f>IF($C32="","",[12]第５表!H48)</f>
        <v>6241</v>
      </c>
      <c r="D33" s="25">
        <f>IF($C32="","",IF([11]設定!$I24="",INDEX([11]指数!$C$6:$AD$62,MATCH([11]設定!$D24,[11]指数!$B$6:$B$62,0),14),[11]設定!$I24))</f>
        <v>7.7</v>
      </c>
      <c r="E33" s="26">
        <f>IF(C33="x","x",C33-G33)</f>
        <v>6109</v>
      </c>
      <c r="F33" s="25">
        <f>IF($B33="","",IF([11]設定!$I24="",INDEX([11]指数!$C$198:$AD$254,MATCH([11]設定!$D24,[11]指数!$B$198:$B$254,0),14),[11]設定!$I24))</f>
        <v>7.7</v>
      </c>
      <c r="G33" s="24">
        <f>IF($C32="","",[12]第５表!I48)</f>
        <v>132</v>
      </c>
      <c r="H33" s="25">
        <f>IF($B33="","",IF([11]設定!$I24="",INDEX([11]指数!$C$262:$AD$318,MATCH([11]設定!$D24,[11]指数!$B$262:$B$318,0),14),[11]設定!$I24))</f>
        <v>6.5</v>
      </c>
      <c r="I33" s="27">
        <f>IF($C32="","",+[12]第５表!J48)</f>
        <v>2.1</v>
      </c>
      <c r="J33" s="25">
        <f>IF($C32="","",IF([11]設定!$I24="",INDEX([11]指数!$C$6:$AD$62,MATCH([11]設定!$D24,[11]指数!$B$6:$B$62,0),16),[11]設定!$I24))</f>
        <v>0</v>
      </c>
      <c r="K33" s="28">
        <f>IF($C32="","",IF([11]設定!$I24="",INDEX([11]指数!$C$6:$AD$62,MATCH([11]設定!$D24,[11]指数!$B$6:$B$62,0),17),[11]設定!$I24))</f>
        <v>0.69</v>
      </c>
      <c r="L33" s="28">
        <f>IF($C32="","",IF([11]設定!$I24="",INDEX([11]指数!$C$6:$AD$62,MATCH([11]設定!$D24,[11]指数!$B$6:$B$62,0),19),[11]設定!$I24))</f>
        <v>0.69</v>
      </c>
    </row>
    <row r="34" spans="2:12" ht="30" customHeight="1" x14ac:dyDescent="0.45">
      <c r="B34" s="23" t="s">
        <v>16</v>
      </c>
      <c r="C34" s="24">
        <f>IF($C33="","",[12]第５表!H49)</f>
        <v>36737</v>
      </c>
      <c r="D34" s="25">
        <f>IF($C33="","",IF([11]設定!$I25="",INDEX([11]指数!$C$6:$AD$62,MATCH([11]設定!$D25,[11]指数!$B$6:$B$62,0),14),[11]設定!$I25))</f>
        <v>-2.2000000000000002</v>
      </c>
      <c r="E34" s="26">
        <f t="shared" ref="E34:E47" si="1">IF(C34="x","x",C34-G34)</f>
        <v>32983</v>
      </c>
      <c r="F34" s="25">
        <f>IF($B34="","",IF([11]設定!$I25="",INDEX([11]指数!$C$198:$AD$254,MATCH([11]設定!$D25,[11]指数!$B$198:$B$254,0),14),[11]設定!$I25))</f>
        <v>-2.8</v>
      </c>
      <c r="G34" s="24">
        <f>IF($C33="","",[12]第５表!I49)</f>
        <v>3754</v>
      </c>
      <c r="H34" s="25">
        <f>IF($B34="","",IF([11]設定!$I25="",INDEX([11]指数!$C$262:$AD$318,MATCH([11]設定!$D25,[11]指数!$B$262:$B$318,0),14),[11]設定!$I25))</f>
        <v>3.5</v>
      </c>
      <c r="I34" s="27">
        <f>IF($C33="","",+[12]第５表!J49)</f>
        <v>10.199999999999999</v>
      </c>
      <c r="J34" s="25">
        <f>IF($C33="","",IF([11]設定!$I25="",INDEX([11]指数!$C$6:$AD$62,MATCH([11]設定!$D25,[11]指数!$B$6:$B$62,0),16),[11]設定!$I25))</f>
        <v>0.6</v>
      </c>
      <c r="K34" s="28">
        <f>IF($C33="","",IF([11]設定!$I25="",INDEX([11]指数!$C$6:$AD$62,MATCH([11]設定!$D25,[11]指数!$B$6:$B$62,0),17),[11]設定!$I25))</f>
        <v>1.3</v>
      </c>
      <c r="L34" s="28">
        <f>IF($C33="","",IF([11]設定!$I25="",INDEX([11]指数!$C$6:$AD$62,MATCH([11]設定!$D25,[11]指数!$B$6:$B$62,0),19),[11]設定!$I25))</f>
        <v>0.95</v>
      </c>
    </row>
    <row r="35" spans="2:12" ht="30" customHeight="1" x14ac:dyDescent="0.45">
      <c r="B35" s="23" t="s">
        <v>17</v>
      </c>
      <c r="C35" s="24">
        <f>IF($C34="","",[12]第５表!H50)</f>
        <v>2185</v>
      </c>
      <c r="D35" s="25">
        <f>IF($C34="","",IF([11]設定!$I26="",INDEX([11]指数!$C$6:$AD$62,MATCH([11]設定!$D26,[11]指数!$B$6:$B$62,0),14),[11]設定!$I26))</f>
        <v>-2.1</v>
      </c>
      <c r="E35" s="26">
        <f t="shared" si="1"/>
        <v>2027</v>
      </c>
      <c r="F35" s="25">
        <f>IF($B35="","",IF([11]設定!$I26="",INDEX([11]指数!$C$198:$AD$254,MATCH([11]設定!$D26,[11]指数!$B$198:$B$254,0),14),[11]設定!$I26))</f>
        <v>0.6</v>
      </c>
      <c r="G35" s="24">
        <f>IF($C34="","",[12]第５表!I50)</f>
        <v>158</v>
      </c>
      <c r="H35" s="25">
        <f>IF($B35="","",IF([11]設定!$I26="",INDEX([11]指数!$C$262:$AD$318,MATCH([11]設定!$D26,[11]指数!$B$262:$B$318,0),14),[11]設定!$I26))</f>
        <v>-27.2</v>
      </c>
      <c r="I35" s="27">
        <f>IF($C34="","",+[12]第５表!J50)</f>
        <v>7.2</v>
      </c>
      <c r="J35" s="25">
        <f>IF($C34="","",IF([11]設定!$I26="",INDEX([11]指数!$C$6:$AD$62,MATCH([11]設定!$D26,[11]指数!$B$6:$B$62,0),16),[11]設定!$I26))</f>
        <v>-2.5</v>
      </c>
      <c r="K35" s="28">
        <f>IF($C34="","",IF([11]設定!$I26="",INDEX([11]指数!$C$6:$AD$62,MATCH([11]設定!$D26,[11]指数!$B$6:$B$62,0),17),[11]設定!$I26))</f>
        <v>0</v>
      </c>
      <c r="L35" s="28">
        <f>IF($C34="","",IF([11]設定!$I26="",INDEX([11]指数!$C$6:$AD$62,MATCH([11]設定!$D26,[11]指数!$B$6:$B$62,0),19),[11]設定!$I26))</f>
        <v>0.18</v>
      </c>
    </row>
    <row r="36" spans="2:12" ht="30" customHeight="1" x14ac:dyDescent="0.45">
      <c r="B36" s="23" t="s">
        <v>18</v>
      </c>
      <c r="C36" s="24">
        <f>IF($C35="","",[12]第５表!H51)</f>
        <v>3818</v>
      </c>
      <c r="D36" s="25">
        <f>IF($C35="","",IF([11]設定!$I27="",INDEX([11]指数!$C$6:$AD$62,MATCH([11]設定!$D27,[11]指数!$B$6:$B$62,0),14),[11]設定!$I27))</f>
        <v>-2.2999999999999998</v>
      </c>
      <c r="E36" s="26">
        <f t="shared" si="1"/>
        <v>3691</v>
      </c>
      <c r="F36" s="25">
        <f>IF($B36="","",IF([11]設定!$I27="",INDEX([11]指数!$C$198:$AD$254,MATCH([11]設定!$D27,[11]指数!$B$198:$B$254,0),14),[11]設定!$I27))</f>
        <v>-1.7</v>
      </c>
      <c r="G36" s="24">
        <f>IF($C35="","",[12]第５表!I51)</f>
        <v>127</v>
      </c>
      <c r="H36" s="25">
        <f>IF($B36="","",IF([11]設定!$I27="",INDEX([11]指数!$C$262:$AD$318,MATCH([11]設定!$D27,[11]指数!$B$262:$B$318,0),14),[11]設定!$I27))</f>
        <v>-17.2</v>
      </c>
      <c r="I36" s="27">
        <f>IF($C35="","",+[12]第５表!J51)</f>
        <v>3.3</v>
      </c>
      <c r="J36" s="25">
        <f>IF($C35="","",IF([11]設定!$I27="",INDEX([11]指数!$C$6:$AD$62,MATCH([11]設定!$D27,[11]指数!$B$6:$B$62,0),16),[11]設定!$I27))</f>
        <v>-0.6</v>
      </c>
      <c r="K36" s="28">
        <f>IF($C35="","",IF([11]設定!$I27="",INDEX([11]指数!$C$6:$AD$62,MATCH([11]設定!$D27,[11]指数!$B$6:$B$62,0),17),[11]設定!$I27))</f>
        <v>0.34</v>
      </c>
      <c r="L36" s="28">
        <f>IF($C35="","",IF([11]設定!$I27="",INDEX([11]指数!$C$6:$AD$62,MATCH([11]設定!$D27,[11]指数!$B$6:$B$62,0),19),[11]設定!$I27))</f>
        <v>0.37</v>
      </c>
    </row>
    <row r="37" spans="2:12" ht="30" customHeight="1" x14ac:dyDescent="0.45">
      <c r="B37" s="23" t="s">
        <v>19</v>
      </c>
      <c r="C37" s="24">
        <f>IF($C36="","",[12]第５表!H52)</f>
        <v>10809</v>
      </c>
      <c r="D37" s="25">
        <f>IF($C36="","",IF([11]設定!$I28="",INDEX([11]指数!$C$6:$AD$62,MATCH([11]設定!$D28,[11]指数!$B$6:$B$62,0),14),[11]設定!$I28))</f>
        <v>-3.9</v>
      </c>
      <c r="E37" s="26">
        <f t="shared" si="1"/>
        <v>9487</v>
      </c>
      <c r="F37" s="25">
        <f>IF($B37="","",IF([11]設定!$I28="",INDEX([11]指数!$C$198:$AD$254,MATCH([11]設定!$D28,[11]指数!$B$198:$B$254,0),14),[11]設定!$I28))</f>
        <v>-9.1999999999999993</v>
      </c>
      <c r="G37" s="24">
        <f>IF($C36="","",[12]第５表!I52)</f>
        <v>1322</v>
      </c>
      <c r="H37" s="25">
        <f>IF($B37="","",IF([11]設定!$I28="",INDEX([11]指数!$C$262:$AD$318,MATCH([11]設定!$D28,[11]指数!$B$262:$B$318,0),14),[11]設定!$I28))</f>
        <v>66</v>
      </c>
      <c r="I37" s="27">
        <f>IF($C36="","",+[12]第５表!J52)</f>
        <v>12.2</v>
      </c>
      <c r="J37" s="25">
        <f>IF($C36="","",IF([11]設定!$I28="",INDEX([11]指数!$C$6:$AD$62,MATCH([11]設定!$D28,[11]指数!$B$6:$B$62,0),16),[11]設定!$I28))</f>
        <v>5.0999999999999996</v>
      </c>
      <c r="K37" s="28">
        <f>IF($C36="","",IF([11]設定!$I28="",INDEX([11]指数!$C$6:$AD$62,MATCH([11]設定!$D28,[11]指数!$B$6:$B$62,0),17),[11]設定!$I28))</f>
        <v>0.65</v>
      </c>
      <c r="L37" s="28">
        <f>IF($C36="","",IF([11]設定!$I28="",INDEX([11]指数!$C$6:$AD$62,MATCH([11]設定!$D28,[11]指数!$B$6:$B$62,0),19),[11]設定!$I28))</f>
        <v>0.49</v>
      </c>
    </row>
    <row r="38" spans="2:12" ht="30" customHeight="1" x14ac:dyDescent="0.45">
      <c r="B38" s="23" t="s">
        <v>20</v>
      </c>
      <c r="C38" s="24">
        <f>IF($C37="","",[12]第５表!H53)</f>
        <v>22619</v>
      </c>
      <c r="D38" s="25">
        <f>IF($C37="","",IF([11]設定!$I29="",INDEX([11]指数!$C$6:$AD$62,MATCH([11]設定!$D29,[11]指数!$B$6:$B$62,0),14),[11]設定!$I29))</f>
        <v>-3</v>
      </c>
      <c r="E38" s="26">
        <f t="shared" si="1"/>
        <v>9125</v>
      </c>
      <c r="F38" s="25">
        <f>IF($B38="","",IF([11]設定!$I29="",INDEX([11]指数!$C$198:$AD$254,MATCH([11]設定!$D29,[11]指数!$B$198:$B$254,0),14),[11]設定!$I29))</f>
        <v>-4</v>
      </c>
      <c r="G38" s="24">
        <f>IF($C37="","",[12]第５表!I53)</f>
        <v>13494</v>
      </c>
      <c r="H38" s="25">
        <f>IF($B38="","",IF([11]設定!$I29="",INDEX([11]指数!$C$262:$AD$318,MATCH([11]設定!$D29,[11]指数!$B$262:$B$318,0),14),[11]設定!$I29))</f>
        <v>-2.4</v>
      </c>
      <c r="I38" s="27">
        <f>IF($C37="","",+[12]第５表!J53)</f>
        <v>59.7</v>
      </c>
      <c r="J38" s="25">
        <f>IF($C37="","",IF([11]設定!$I29="",INDEX([11]指数!$C$6:$AD$62,MATCH([11]設定!$D29,[11]指数!$B$6:$B$62,0),16),[11]設定!$I29))</f>
        <v>0.4</v>
      </c>
      <c r="K38" s="28">
        <f>IF($C37="","",IF([11]設定!$I29="",INDEX([11]指数!$C$6:$AD$62,MATCH([11]設定!$D29,[11]指数!$B$6:$B$62,0),17),[11]設定!$I29))</f>
        <v>2.2400000000000002</v>
      </c>
      <c r="L38" s="28">
        <f>IF($C37="","",IF([11]設定!$I29="",INDEX([11]指数!$C$6:$AD$62,MATCH([11]設定!$D29,[11]指数!$B$6:$B$62,0),19),[11]設定!$I29))</f>
        <v>1.54</v>
      </c>
    </row>
    <row r="39" spans="2:12" ht="30" customHeight="1" x14ac:dyDescent="0.45">
      <c r="B39" s="23" t="s">
        <v>21</v>
      </c>
      <c r="C39" s="24">
        <f>IF($C38="","",[12]第５表!H54)</f>
        <v>3389</v>
      </c>
      <c r="D39" s="25">
        <f>IF($C38="","",IF([11]設定!$I30="",INDEX([11]指数!$C$6:$AD$62,MATCH([11]設定!$D30,[11]指数!$B$6:$B$62,0),14),[11]設定!$I30))</f>
        <v>4.9000000000000004</v>
      </c>
      <c r="E39" s="26">
        <f t="shared" si="1"/>
        <v>3379</v>
      </c>
      <c r="F39" s="25">
        <f>IF($B39="","",IF([11]設定!$I30="",INDEX([11]指数!$C$198:$AD$254,MATCH([11]設定!$D30,[11]指数!$B$198:$B$254,0),14),[11]設定!$I30))</f>
        <v>10.8</v>
      </c>
      <c r="G39" s="24">
        <f>IF($C38="","",[12]第５表!I54)</f>
        <v>10</v>
      </c>
      <c r="H39" s="25">
        <f>IF($B39="","",IF([11]設定!$I30="",INDEX([11]指数!$C$262:$AD$318,MATCH([11]設定!$D30,[11]指数!$B$262:$B$318,0),14),[11]設定!$I30))</f>
        <v>-94.5</v>
      </c>
      <c r="I39" s="27">
        <f>IF($C38="","",+[12]第５表!J54)</f>
        <v>0.3</v>
      </c>
      <c r="J39" s="25">
        <f>IF($C38="","",IF([11]設定!$I30="",INDEX([11]指数!$C$6:$AD$62,MATCH([11]設定!$D30,[11]指数!$B$6:$B$62,0),16),[11]設定!$I30))</f>
        <v>-5.3</v>
      </c>
      <c r="K39" s="28">
        <f>IF($C38="","",IF([11]設定!$I30="",INDEX([11]指数!$C$6:$AD$62,MATCH([11]設定!$D30,[11]指数!$B$6:$B$62,0),17),[11]設定!$I30))</f>
        <v>0</v>
      </c>
      <c r="L39" s="28">
        <f>IF($C38="","",IF([11]設定!$I30="",INDEX([11]指数!$C$6:$AD$62,MATCH([11]設定!$D30,[11]指数!$B$6:$B$62,0),19),[11]設定!$I30))</f>
        <v>0</v>
      </c>
    </row>
    <row r="40" spans="2:12" ht="30" customHeight="1" x14ac:dyDescent="0.45">
      <c r="B40" s="23" t="s">
        <v>22</v>
      </c>
      <c r="C40" s="24">
        <f>IF($C39="","",[12]第５表!H55)</f>
        <v>1152</v>
      </c>
      <c r="D40" s="25">
        <f>IF($C39="","",IF([11]設定!$I31="",INDEX([11]指数!$C$6:$AD$62,MATCH([11]設定!$D31,[11]指数!$B$6:$B$62,0),14),[11]設定!$I31))</f>
        <v>7.5</v>
      </c>
      <c r="E40" s="26">
        <f t="shared" si="1"/>
        <v>857</v>
      </c>
      <c r="F40" s="25">
        <f>IF($B40="","",IF([11]設定!$I31="",INDEX([11]指数!$C$198:$AD$254,MATCH([11]設定!$D31,[11]指数!$B$198:$B$254,0),14),[11]設定!$I31))</f>
        <v>31.4</v>
      </c>
      <c r="G40" s="24">
        <f>IF($C39="","",[12]第５表!I55)</f>
        <v>295</v>
      </c>
      <c r="H40" s="25">
        <f>IF($B40="","",IF([11]設定!$I31="",INDEX([11]指数!$C$262:$AD$318,MATCH([11]設定!$D31,[11]指数!$B$262:$B$318,0),14),[11]設定!$I31))</f>
        <v>-29.7</v>
      </c>
      <c r="I40" s="27">
        <f>IF($C39="","",+[12]第５表!J55)</f>
        <v>25.6</v>
      </c>
      <c r="J40" s="25">
        <f>IF($C39="","",IF([11]設定!$I31="",INDEX([11]指数!$C$6:$AD$62,MATCH([11]設定!$D31,[11]指数!$B$6:$B$62,0),16),[11]設定!$I31))</f>
        <v>-13.6</v>
      </c>
      <c r="K40" s="28">
        <f>IF($C39="","",IF([11]設定!$I31="",INDEX([11]指数!$C$6:$AD$62,MATCH([11]設定!$D31,[11]指数!$B$6:$B$62,0),17),[11]設定!$I31))</f>
        <v>2.1800000000000002</v>
      </c>
      <c r="L40" s="28">
        <f>IF($C39="","",IF([11]設定!$I31="",INDEX([11]指数!$C$6:$AD$62,MATCH([11]設定!$D31,[11]指数!$B$6:$B$62,0),19),[11]設定!$I31))</f>
        <v>1.57</v>
      </c>
    </row>
    <row r="41" spans="2:12" ht="30" customHeight="1" x14ac:dyDescent="0.45">
      <c r="B41" s="23" t="s">
        <v>23</v>
      </c>
      <c r="C41" s="24">
        <f>IF($C40="","",[12]第５表!H56)</f>
        <v>1768</v>
      </c>
      <c r="D41" s="25">
        <f>IF($C40="","",IF([11]設定!$I32="",INDEX([11]指数!$C$6:$AD$62,MATCH([11]設定!$D32,[11]指数!$B$6:$B$62,0),14),[11]設定!$I32))</f>
        <v>0.6</v>
      </c>
      <c r="E41" s="26">
        <f t="shared" si="1"/>
        <v>1673</v>
      </c>
      <c r="F41" s="25">
        <f>IF($B41="","",IF([11]設定!$I32="",INDEX([11]指数!$C$198:$AD$254,MATCH([11]設定!$D32,[11]指数!$B$198:$B$254,0),14),[11]設定!$I32))</f>
        <v>7.2</v>
      </c>
      <c r="G41" s="24">
        <f>IF($C40="","",[12]第５表!I56)</f>
        <v>95</v>
      </c>
      <c r="H41" s="25">
        <f>IF($B41="","",IF([11]設定!$I32="",INDEX([11]指数!$C$262:$AD$318,MATCH([11]設定!$D32,[11]指数!$B$262:$B$318,0),14),[11]設定!$I32))</f>
        <v>-51.9</v>
      </c>
      <c r="I41" s="27">
        <f>IF($C40="","",+[12]第５表!J56)</f>
        <v>5.4</v>
      </c>
      <c r="J41" s="25">
        <f>IF($C40="","",IF([11]設定!$I32="",INDEX([11]指数!$C$6:$AD$62,MATCH([11]設定!$D32,[11]指数!$B$6:$B$62,0),16),[11]設定!$I32))</f>
        <v>-5.9</v>
      </c>
      <c r="K41" s="28">
        <f>IF($C40="","",IF([11]設定!$I32="",INDEX([11]指数!$C$6:$AD$62,MATCH([11]設定!$D32,[11]指数!$B$6:$B$62,0),17),[11]設定!$I32))</f>
        <v>0.17</v>
      </c>
      <c r="L41" s="28">
        <f>IF($C40="","",IF([11]設定!$I32="",INDEX([11]指数!$C$6:$AD$62,MATCH([11]設定!$D32,[11]指数!$B$6:$B$62,0),19),[11]設定!$I32))</f>
        <v>0.84</v>
      </c>
    </row>
    <row r="42" spans="2:12" ht="30" customHeight="1" x14ac:dyDescent="0.45">
      <c r="B42" s="23" t="s">
        <v>24</v>
      </c>
      <c r="C42" s="24">
        <f>IF($C41="","",[12]第５表!H57)</f>
        <v>8843</v>
      </c>
      <c r="D42" s="25">
        <f>IF($C41="","",IF([11]設定!$I33="",INDEX([11]指数!$C$6:$AD$62,MATCH([11]設定!$D33,[11]指数!$B$6:$B$62,0),14),[11]設定!$I33))</f>
        <v>20.5</v>
      </c>
      <c r="E42" s="26">
        <f t="shared" si="1"/>
        <v>2375</v>
      </c>
      <c r="F42" s="25">
        <f>IF($B42="","",IF([11]設定!$I33="",INDEX([11]指数!$C$198:$AD$254,MATCH([11]設定!$D33,[11]指数!$B$198:$B$254,0),14),[11]設定!$I33))</f>
        <v>91.2</v>
      </c>
      <c r="G42" s="24">
        <f>IF($C41="","",[12]第５表!I57)</f>
        <v>6468</v>
      </c>
      <c r="H42" s="25">
        <f>IF($B42="","",IF([11]設定!$I33="",INDEX([11]指数!$C$262:$AD$318,MATCH([11]設定!$D33,[11]指数!$B$262:$B$318,0),14),[11]設定!$I33))</f>
        <v>6.3</v>
      </c>
      <c r="I42" s="27">
        <f>IF($C41="","",+[12]第５表!J57)</f>
        <v>73.099999999999994</v>
      </c>
      <c r="J42" s="25">
        <f>IF($C41="","",IF([11]設定!$I33="",INDEX([11]指数!$C$6:$AD$62,MATCH([11]設定!$D33,[11]指数!$B$6:$B$62,0),16),[11]設定!$I33))</f>
        <v>-10</v>
      </c>
      <c r="K42" s="28">
        <f>IF($C41="","",IF([11]設定!$I33="",INDEX([11]指数!$C$6:$AD$62,MATCH([11]設定!$D33,[11]指数!$B$6:$B$62,0),17),[11]設定!$I33))</f>
        <v>4.92</v>
      </c>
      <c r="L42" s="28">
        <f>IF($C41="","",IF([11]設定!$I33="",INDEX([11]指数!$C$6:$AD$62,MATCH([11]設定!$D33,[11]指数!$B$6:$B$62,0),19),[11]設定!$I33))</f>
        <v>1.97</v>
      </c>
    </row>
    <row r="43" spans="2:12" ht="30" customHeight="1" x14ac:dyDescent="0.45">
      <c r="B43" s="23" t="s">
        <v>25</v>
      </c>
      <c r="C43" s="24">
        <f>IF($C42="","",[12]第５表!H58)</f>
        <v>4199</v>
      </c>
      <c r="D43" s="25">
        <f>IF($C42="","",IF([11]設定!$I34="",INDEX([11]指数!$C$6:$AD$62,MATCH([11]設定!$D34,[11]指数!$B$6:$B$62,0),14),[11]設定!$I34))</f>
        <v>1.5</v>
      </c>
      <c r="E43" s="26">
        <f t="shared" si="1"/>
        <v>3139</v>
      </c>
      <c r="F43" s="25">
        <f>IF($B43="","",IF([11]設定!$I34="",INDEX([11]指数!$C$198:$AD$254,MATCH([11]設定!$D34,[11]指数!$B$198:$B$254,0),14),[11]設定!$I34))</f>
        <v>13</v>
      </c>
      <c r="G43" s="24">
        <f>IF($C42="","",[12]第５表!I58)</f>
        <v>1060</v>
      </c>
      <c r="H43" s="25">
        <f>IF($B43="","",IF([11]設定!$I34="",INDEX([11]指数!$C$262:$AD$318,MATCH([11]設定!$D34,[11]指数!$B$262:$B$318,0),14),[11]設定!$I34))</f>
        <v>-22</v>
      </c>
      <c r="I43" s="27">
        <f>IF($C42="","",+[12]第５表!J58)</f>
        <v>25.2</v>
      </c>
      <c r="J43" s="25">
        <f>IF($C42="","",IF([11]設定!$I34="",INDEX([11]指数!$C$6:$AD$62,MATCH([11]設定!$D34,[11]指数!$B$6:$B$62,0),16),[11]設定!$I34))</f>
        <v>-7.6</v>
      </c>
      <c r="K43" s="28">
        <f>IF($C42="","",IF([11]設定!$I34="",INDEX([11]指数!$C$6:$AD$62,MATCH([11]設定!$D34,[11]指数!$B$6:$B$62,0),17),[11]設定!$I34))</f>
        <v>2.11</v>
      </c>
      <c r="L43" s="28">
        <f>IF($C42="","",IF([11]設定!$I34="",INDEX([11]指数!$C$6:$AD$62,MATCH([11]設定!$D34,[11]指数!$B$6:$B$62,0),19),[11]設定!$I34))</f>
        <v>1.27</v>
      </c>
    </row>
    <row r="44" spans="2:12" ht="30" customHeight="1" x14ac:dyDescent="0.45">
      <c r="B44" s="23" t="s">
        <v>26</v>
      </c>
      <c r="C44" s="24">
        <f>IF($C43="","",[12]第５表!H59)</f>
        <v>16388</v>
      </c>
      <c r="D44" s="25">
        <f>IF($C43="","",IF([11]設定!$I35="",INDEX([11]指数!$C$6:$AD$62,MATCH([11]設定!$D35,[11]指数!$B$6:$B$62,0),14),[11]設定!$I35))</f>
        <v>3.8</v>
      </c>
      <c r="E44" s="26">
        <f t="shared" si="1"/>
        <v>13424</v>
      </c>
      <c r="F44" s="25">
        <f>IF($B44="","",IF([11]設定!$I35="",INDEX([11]指数!$C$198:$AD$254,MATCH([11]設定!$D35,[11]指数!$B$198:$B$254,0),14),[11]設定!$I35))</f>
        <v>1.7</v>
      </c>
      <c r="G44" s="24">
        <f>IF($C43="","",[12]第５表!I59)</f>
        <v>2964</v>
      </c>
      <c r="H44" s="25">
        <f>IF($B44="","",IF([11]設定!$I35="",INDEX([11]指数!$C$262:$AD$318,MATCH([11]設定!$D35,[11]指数!$B$262:$B$318,0),14),[11]設定!$I35))</f>
        <v>14.6</v>
      </c>
      <c r="I44" s="27">
        <f>IF($C43="","",+[12]第５表!J59)</f>
        <v>18.100000000000001</v>
      </c>
      <c r="J44" s="25">
        <f>IF($C43="","",IF([11]設定!$I35="",INDEX([11]指数!$C$6:$AD$62,MATCH([11]設定!$D35,[11]指数!$B$6:$B$62,0),16),[11]設定!$I35))</f>
        <v>1.7</v>
      </c>
      <c r="K44" s="28">
        <f>IF($C43="","",IF([11]設定!$I35="",INDEX([11]指数!$C$6:$AD$62,MATCH([11]設定!$D35,[11]指数!$B$6:$B$62,0),17),[11]設定!$I35))</f>
        <v>0.86</v>
      </c>
      <c r="L44" s="28">
        <f>IF($C43="","",IF([11]設定!$I35="",INDEX([11]指数!$C$6:$AD$62,MATCH([11]設定!$D35,[11]指数!$B$6:$B$62,0),19),[11]設定!$I35))</f>
        <v>0.21</v>
      </c>
    </row>
    <row r="45" spans="2:12" ht="30" customHeight="1" x14ac:dyDescent="0.45">
      <c r="B45" s="23" t="s">
        <v>27</v>
      </c>
      <c r="C45" s="24">
        <f>IF($C44="","",[12]第５表!H60)</f>
        <v>48957</v>
      </c>
      <c r="D45" s="25">
        <f>IF($C44="","",IF([11]設定!$I36="",INDEX([11]指数!$C$6:$AD$62,MATCH([11]設定!$D36,[11]指数!$B$6:$B$62,0),14),[11]設定!$I36))</f>
        <v>-1.9</v>
      </c>
      <c r="E45" s="26">
        <f t="shared" si="1"/>
        <v>38675</v>
      </c>
      <c r="F45" s="25">
        <f>IF($B45="","",IF([11]設定!$I36="",INDEX([11]指数!$C$198:$AD$254,MATCH([11]設定!$D36,[11]指数!$B$198:$B$254,0),14),[11]設定!$I36))</f>
        <v>-1.2</v>
      </c>
      <c r="G45" s="24">
        <f>IF($C44="","",[12]第５表!I60)</f>
        <v>10282</v>
      </c>
      <c r="H45" s="25">
        <f>IF($B45="","",IF([11]設定!$I36="",INDEX([11]指数!$C$262:$AD$318,MATCH([11]設定!$D36,[11]指数!$B$262:$B$318,0),14),[11]設定!$I36))</f>
        <v>-4.3</v>
      </c>
      <c r="I45" s="27">
        <f>IF($C44="","",+[12]第５表!J60)</f>
        <v>21</v>
      </c>
      <c r="J45" s="25">
        <f>IF($C44="","",IF([11]設定!$I36="",INDEX([11]指数!$C$6:$AD$62,MATCH([11]設定!$D36,[11]指数!$B$6:$B$62,0),16),[11]設定!$I36))</f>
        <v>-0.5</v>
      </c>
      <c r="K45" s="28">
        <f>IF($C44="","",IF([11]設定!$I36="",INDEX([11]指数!$C$6:$AD$62,MATCH([11]設定!$D36,[11]指数!$B$6:$B$62,0),17),[11]設定!$I36))</f>
        <v>0.83</v>
      </c>
      <c r="L45" s="28">
        <f>IF($C44="","",IF([11]設定!$I36="",INDEX([11]指数!$C$6:$AD$62,MATCH([11]設定!$D36,[11]指数!$B$6:$B$62,0),19),[11]設定!$I36))</f>
        <v>1.26</v>
      </c>
    </row>
    <row r="46" spans="2:12" ht="30" customHeight="1" x14ac:dyDescent="0.45">
      <c r="B46" s="23" t="s">
        <v>28</v>
      </c>
      <c r="C46" s="24">
        <f>IF($C45="","",[12]第５表!H61)</f>
        <v>2894</v>
      </c>
      <c r="D46" s="25">
        <f>IF($C45="","",IF([11]設定!$I37="",INDEX([11]指数!$C$6:$AD$62,MATCH([11]設定!$D37,[11]指数!$B$6:$B$62,0),14),[11]設定!$I37))</f>
        <v>2</v>
      </c>
      <c r="E46" s="26">
        <f t="shared" si="1"/>
        <v>2748</v>
      </c>
      <c r="F46" s="25">
        <f>IF($B46="","",IF([11]設定!$I37="",INDEX([11]指数!$C$198:$AD$254,MATCH([11]設定!$D37,[11]指数!$B$198:$B$254,0),14),[11]設定!$I37))</f>
        <v>1.3</v>
      </c>
      <c r="G46" s="24">
        <f>IF($C45="","",[12]第５表!I61)</f>
        <v>146</v>
      </c>
      <c r="H46" s="25">
        <f>IF($B46="","",IF([11]設定!$I37="",INDEX([11]指数!$C$262:$AD$318,MATCH([11]設定!$D37,[11]指数!$B$262:$B$318,0),14),[11]設定!$I37))</f>
        <v>17.8</v>
      </c>
      <c r="I46" s="27">
        <f>IF($C45="","",+[12]第５表!J61)</f>
        <v>5</v>
      </c>
      <c r="J46" s="25">
        <f>IF($C45="","",IF([11]設定!$I37="",INDEX([11]指数!$C$6:$AD$62,MATCH([11]設定!$D37,[11]指数!$B$6:$B$62,0),16),[11]設定!$I37))</f>
        <v>0.6</v>
      </c>
      <c r="K46" s="28">
        <f>IF($C45="","",IF([11]設定!$I37="",INDEX([11]指数!$C$6:$AD$62,MATCH([11]設定!$D37,[11]指数!$B$6:$B$62,0),17),[11]設定!$I37))</f>
        <v>1.29</v>
      </c>
      <c r="L46" s="28">
        <f>IF($C45="","",IF([11]設定!$I37="",INDEX([11]指数!$C$6:$AD$62,MATCH([11]設定!$D37,[11]指数!$B$6:$B$62,0),19),[11]設定!$I37))</f>
        <v>3.05</v>
      </c>
    </row>
    <row r="47" spans="2:12" ht="30" customHeight="1" x14ac:dyDescent="0.45">
      <c r="B47" s="29" t="s">
        <v>29</v>
      </c>
      <c r="C47" s="30">
        <f>IF($C46="","",[12]第５表!H62)</f>
        <v>17302</v>
      </c>
      <c r="D47" s="31">
        <f>IF($C46="","",IF([11]設定!$I38="",INDEX([11]指数!$C$6:$AD$62,MATCH([11]設定!$D38,[11]指数!$B$6:$B$62,0),14),[11]設定!$I38))</f>
        <v>-1.4</v>
      </c>
      <c r="E47" s="32">
        <f t="shared" si="1"/>
        <v>11635</v>
      </c>
      <c r="F47" s="31">
        <f>IF($B47="","",IF([11]設定!$I38="",INDEX([11]指数!$C$198:$AD$254,MATCH([11]設定!$D38,[11]指数!$B$198:$B$254,0),14),[11]設定!$I38))</f>
        <v>-6.9</v>
      </c>
      <c r="G47" s="30">
        <f>IF($C46="","",[12]第５表!I62)</f>
        <v>5667</v>
      </c>
      <c r="H47" s="31">
        <f>IF($B47="","",IF([11]設定!$I38="",INDEX([11]指数!$C$262:$AD$318,MATCH([11]設定!$D38,[11]指数!$B$262:$B$318,0),14),[11]設定!$I38))</f>
        <v>11.6</v>
      </c>
      <c r="I47" s="33">
        <f>IF($C46="","",+[12]第５表!J62)</f>
        <v>32.799999999999997</v>
      </c>
      <c r="J47" s="31">
        <f>IF($C46="","",IF([11]設定!$I38="",INDEX([11]指数!$C$6:$AD$62,MATCH([11]設定!$D38,[11]指数!$B$6:$B$62,0),16),[11]設定!$I38))</f>
        <v>3.9</v>
      </c>
      <c r="K47" s="34">
        <f>IF($C46="","",IF([11]設定!$I38="",INDEX([11]指数!$C$6:$AD$62,MATCH([11]設定!$D38,[11]指数!$B$6:$B$62,0),17),[11]設定!$I38))</f>
        <v>3.23</v>
      </c>
      <c r="L47" s="34">
        <f>IF($C46="","",IF([11]設定!$I38="",INDEX([11]指数!$C$6:$AD$62,MATCH([11]設定!$D38,[11]指数!$B$6:$B$62,0),19),[11]設定!$I38))</f>
        <v>3.75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 scaleWithDoc="0" alignWithMargins="0">
    <oddFooter>&amp;C- 8 -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57D4-B180-4877-B4D1-86F84EB897F6}">
  <sheetPr codeName="Sheet7"/>
  <dimension ref="B1:L51"/>
  <sheetViews>
    <sheetView showGridLines="0" view="pageBreakPreview" topLeftCell="A37" zoomScale="70" zoomScaleNormal="70" zoomScaleSheetLayoutView="70" workbookViewId="0">
      <selection activeCell="O14" sqref="O14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産業別にみた常用雇用の動き（"&amp;[13]設定!D8&amp;DBCS([13]設定!E8)&amp;"年"&amp;DBCS([13]設定!F8)&amp;"月）"</f>
        <v>表５　産業別にみた常用雇用の動き（令和５年７月）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33</v>
      </c>
      <c r="D4" s="7"/>
      <c r="E4" s="8"/>
      <c r="F4" s="8"/>
      <c r="G4" s="8"/>
      <c r="H4" s="8"/>
      <c r="I4" s="8"/>
      <c r="J4" s="8"/>
      <c r="K4" s="6" t="s">
        <v>34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35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36</v>
      </c>
      <c r="L6" s="50" t="s">
        <v>37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IF($C8="","",[14]第５表!H9)</f>
        <v>361899</v>
      </c>
      <c r="D9" s="25">
        <f>IF($C8="","",IF([13]設定!$H23="",INDEX([13]指数!$C$326:$AD$382,MATCH([13]設定!$D23,[13]指数!$B$326:$B$382,0),14),[13]設定!$H23))</f>
        <v>1.6</v>
      </c>
      <c r="E9" s="26">
        <f>IF(C9="x","x",C9-G9)</f>
        <v>252052</v>
      </c>
      <c r="F9" s="25">
        <f>IF($B9="","",IF([13]設定!$H23="",INDEX([13]指数!$C$518:$AD$574,MATCH([13]設定!$D23,[13]指数!$B$518:$B$574,0),14),[13]設定!$H23))</f>
        <v>-2.7</v>
      </c>
      <c r="G9" s="24">
        <f>IF($C8="","",[14]第５表!I9)</f>
        <v>109847</v>
      </c>
      <c r="H9" s="25">
        <f>IF($B9="","",IF([13]設定!$H23="",INDEX([13]指数!$C$582:$AD$638,MATCH([13]設定!$D23,[13]指数!$B$582:$B$638,0),14),[13]設定!$H23))</f>
        <v>13.1</v>
      </c>
      <c r="I9" s="27">
        <f>IF($C8="","",[14]第５表!J9)</f>
        <v>30.4</v>
      </c>
      <c r="J9" s="25">
        <f>IF($C8="","",IF([13]設定!$H23="",INDEX([13]指数!$C$326:$AD$382,MATCH([13]設定!$D23,[13]指数!$B$326:$B$382,0),16),[13]設定!$H23))</f>
        <v>3.1</v>
      </c>
      <c r="K9" s="28">
        <f>IF($C8="","",IF([13]設定!$H23="",INDEX([13]指数!$C$326:$AD$382,MATCH([13]設定!$D23,[13]指数!$B$326:$B$382,0),17),[13]設定!$H23))</f>
        <v>2.08</v>
      </c>
      <c r="L9" s="28">
        <f>IF($C8="","",IF([13]設定!$H23="",INDEX([13]指数!$C$326:$AD$382,MATCH([13]設定!$D23,[13]指数!$B$326:$B$382,0),19),[13]設定!$H23))</f>
        <v>1.41</v>
      </c>
    </row>
    <row r="10" spans="2:12" ht="30" customHeight="1" x14ac:dyDescent="0.45">
      <c r="B10" s="23" t="s">
        <v>15</v>
      </c>
      <c r="C10" s="24">
        <f>IF($C9="","",[14]第５表!H10)</f>
        <v>21007</v>
      </c>
      <c r="D10" s="25">
        <f>IF($C9="","",IF([13]設定!$H24="",INDEX([13]指数!$C$326:$AD$382,MATCH([13]設定!$D24,[13]指数!$B$326:$B$382,0),14),[13]設定!$H24))</f>
        <v>2.7</v>
      </c>
      <c r="E10" s="26">
        <f>IF(C10="x","x",C10-G10)</f>
        <v>19877</v>
      </c>
      <c r="F10" s="25">
        <f>IF($B10="","",IF([13]設定!$H24="",INDEX([13]指数!$C$518:$AD$574,MATCH([13]設定!$D24,[13]指数!$B$518:$B$574,0),14),[13]設定!$H24))</f>
        <v>0.9</v>
      </c>
      <c r="G10" s="24">
        <f>IF($C9="","",[14]第５表!I10)</f>
        <v>1130</v>
      </c>
      <c r="H10" s="25">
        <f>IF($B10="","",IF([13]設定!$H24="",INDEX([13]指数!$C$582:$AD$638,MATCH([13]設定!$D24,[13]指数!$B$582:$B$638,0),14),[13]設定!$H24))</f>
        <v>52.5</v>
      </c>
      <c r="I10" s="27">
        <f>IF($C9="","",[14]第５表!J10)</f>
        <v>5.4</v>
      </c>
      <c r="J10" s="25">
        <f>IF($C9="","",IF([13]設定!$H24="",INDEX([13]指数!$C$326:$AD$382,MATCH([13]設定!$D24,[13]指数!$B$326:$B$382,0),16),[13]設定!$H24))</f>
        <v>1.8</v>
      </c>
      <c r="K10" s="28">
        <f>IF($C9="","",IF([13]設定!$H24="",INDEX([13]指数!$C$326:$AD$382,MATCH([13]設定!$D24,[13]指数!$B$326:$B$382,0),17),[13]設定!$H24))</f>
        <v>1.23</v>
      </c>
      <c r="L10" s="28">
        <f>IF($C9="","",IF([13]設定!$H24="",INDEX([13]指数!$C$326:$AD$382,MATCH([13]設定!$D24,[13]指数!$B$326:$B$382,0),19),[13]設定!$H24))</f>
        <v>0.08</v>
      </c>
    </row>
    <row r="11" spans="2:12" ht="30" customHeight="1" x14ac:dyDescent="0.45">
      <c r="B11" s="23" t="s">
        <v>16</v>
      </c>
      <c r="C11" s="24">
        <f>IF($C10="","",[14]第５表!H11)</f>
        <v>48857</v>
      </c>
      <c r="D11" s="25">
        <f>IF($C10="","",IF([13]設定!$H25="",INDEX([13]指数!$C$326:$AD$382,MATCH([13]設定!$D25,[13]指数!$B$326:$B$382,0),14),[13]設定!$H25))</f>
        <v>-1.5</v>
      </c>
      <c r="E11" s="26">
        <f t="shared" ref="E11:E24" si="0">IF(C11="x","x",C11-G11)</f>
        <v>40425</v>
      </c>
      <c r="F11" s="25">
        <f>IF($B11="","",IF([13]設定!$H25="",INDEX([13]指数!$C$518:$AD$574,MATCH([13]設定!$D25,[13]指数!$B$518:$B$574,0),14),[13]設定!$H25))</f>
        <v>-4.9000000000000004</v>
      </c>
      <c r="G11" s="24">
        <f>IF($C10="","",[14]第５表!I11)</f>
        <v>8432</v>
      </c>
      <c r="H11" s="25">
        <f>IF($B11="","",IF([13]設定!$H25="",INDEX([13]指数!$C$582:$AD$638,MATCH([13]設定!$D25,[13]指数!$B$582:$B$638,0),14),[13]設定!$H25))</f>
        <v>19.2</v>
      </c>
      <c r="I11" s="27">
        <f>IF($C10="","",[14]第５表!J11)</f>
        <v>17.3</v>
      </c>
      <c r="J11" s="25">
        <f>IF($C10="","",IF([13]設定!$H25="",INDEX([13]指数!$C$326:$AD$382,MATCH([13]設定!$D25,[13]指数!$B$326:$B$382,0),16),[13]設定!$H25))</f>
        <v>3</v>
      </c>
      <c r="K11" s="28">
        <f>IF($C10="","",IF([13]設定!$H25="",INDEX([13]指数!$C$326:$AD$382,MATCH([13]設定!$D25,[13]指数!$B$326:$B$382,0),17),[13]設定!$H25))</f>
        <v>0.95</v>
      </c>
      <c r="L11" s="28">
        <f>IF($C10="","",IF([13]設定!$H25="",INDEX([13]指数!$C$326:$AD$382,MATCH([13]設定!$D25,[13]指数!$B$326:$B$382,0),19),[13]設定!$H25))</f>
        <v>1.26</v>
      </c>
    </row>
    <row r="12" spans="2:12" ht="30" customHeight="1" x14ac:dyDescent="0.45">
      <c r="B12" s="23" t="s">
        <v>17</v>
      </c>
      <c r="C12" s="24">
        <f>IF($C11="","",[14]第５表!H12)</f>
        <v>2121</v>
      </c>
      <c r="D12" s="25">
        <f>IF($C11="","",IF([13]設定!$H26="",INDEX([13]指数!$C$326:$AD$382,MATCH([13]設定!$D26,[13]指数!$B$326:$B$382,0),14),[13]設定!$H26))</f>
        <v>-28.3</v>
      </c>
      <c r="E12" s="26">
        <f t="shared" si="0"/>
        <v>1963</v>
      </c>
      <c r="F12" s="25">
        <f>IF($B12="","",IF([13]設定!$H26="",INDEX([13]指数!$C$518:$AD$574,MATCH([13]設定!$D26,[13]指数!$B$518:$B$574,0),14),[13]設定!$H26))</f>
        <v>-28.5</v>
      </c>
      <c r="G12" s="24">
        <f>IF($C11="","",[14]第５表!I12)</f>
        <v>158</v>
      </c>
      <c r="H12" s="25">
        <f>IF($B12="","",IF([13]設定!$H26="",INDEX([13]指数!$C$582:$AD$638,MATCH([13]設定!$D26,[13]指数!$B$582:$B$638,0),14),[13]設定!$H26))</f>
        <v>-25.8</v>
      </c>
      <c r="I12" s="27">
        <f>IF($C11="","",[14]第５表!J12)</f>
        <v>7.4</v>
      </c>
      <c r="J12" s="25">
        <f>IF($C11="","",IF([13]設定!$H26="",INDEX([13]指数!$C$326:$AD$382,MATCH([13]設定!$D26,[13]指数!$B$326:$B$382,0),16),[13]設定!$H26))</f>
        <v>0.2</v>
      </c>
      <c r="K12" s="28">
        <f>IF($C11="","",IF([13]設定!$H26="",INDEX([13]指数!$C$326:$AD$382,MATCH([13]設定!$D26,[13]指数!$B$326:$B$382,0),17),[13]設定!$H26))</f>
        <v>5.58</v>
      </c>
      <c r="L12" s="28">
        <f>IF($C11="","",IF([13]設定!$H26="",INDEX([13]指数!$C$326:$AD$382,MATCH([13]設定!$D26,[13]指数!$B$326:$B$382,0),19),[13]設定!$H26))</f>
        <v>8.51</v>
      </c>
    </row>
    <row r="13" spans="2:12" ht="30" customHeight="1" x14ac:dyDescent="0.45">
      <c r="B13" s="23" t="s">
        <v>18</v>
      </c>
      <c r="C13" s="24">
        <f>IF($C12="","",[14]第５表!H13)</f>
        <v>4936</v>
      </c>
      <c r="D13" s="25">
        <f>IF($C12="","",IF([13]設定!$H27="",INDEX([13]指数!$C$326:$AD$382,MATCH([13]設定!$D27,[13]指数!$B$326:$B$382,0),14),[13]設定!$H27))</f>
        <v>-3.3</v>
      </c>
      <c r="E13" s="26">
        <f t="shared" si="0"/>
        <v>4785</v>
      </c>
      <c r="F13" s="25">
        <f>IF($B13="","",IF([13]設定!$H27="",INDEX([13]指数!$C$518:$AD$574,MATCH([13]設定!$D27,[13]指数!$B$518:$B$574,0),14),[13]設定!$H27))</f>
        <v>-3.1</v>
      </c>
      <c r="G13" s="24">
        <f>IF($C12="","",[14]第５表!I13)</f>
        <v>151</v>
      </c>
      <c r="H13" s="25">
        <f>IF($B13="","",IF([13]設定!$H27="",INDEX([13]指数!$C$582:$AD$638,MATCH([13]設定!$D27,[13]指数!$B$582:$B$638,0),14),[13]設定!$H27))</f>
        <v>-11.4</v>
      </c>
      <c r="I13" s="27">
        <f>IF($C12="","",[14]第５表!J13)</f>
        <v>3.1</v>
      </c>
      <c r="J13" s="25">
        <f>IF($C12="","",IF([13]設定!$H27="",INDEX([13]指数!$C$326:$AD$382,MATCH([13]設定!$D27,[13]指数!$B$326:$B$382,0),16),[13]設定!$H27))</f>
        <v>-0.2</v>
      </c>
      <c r="K13" s="28">
        <f>IF($C12="","",IF([13]設定!$H27="",INDEX([13]指数!$C$326:$AD$382,MATCH([13]設定!$D27,[13]指数!$B$326:$B$382,0),17),[13]設定!$H27))</f>
        <v>0.87</v>
      </c>
      <c r="L13" s="28">
        <f>IF($C12="","",IF([13]設定!$H27="",INDEX([13]指数!$C$326:$AD$382,MATCH([13]設定!$D27,[13]指数!$B$326:$B$382,0),19),[13]設定!$H27))</f>
        <v>0.99</v>
      </c>
    </row>
    <row r="14" spans="2:12" ht="30" customHeight="1" x14ac:dyDescent="0.45">
      <c r="B14" s="23" t="s">
        <v>19</v>
      </c>
      <c r="C14" s="24">
        <f>IF($C13="","",[14]第５表!H14)</f>
        <v>17406</v>
      </c>
      <c r="D14" s="25">
        <f>IF($C13="","",IF([13]設定!$H28="",INDEX([13]指数!$C$326:$AD$382,MATCH([13]設定!$D28,[13]指数!$B$326:$B$382,0),14),[13]設定!$H28))</f>
        <v>-0.4</v>
      </c>
      <c r="E14" s="26">
        <f t="shared" si="0"/>
        <v>16281</v>
      </c>
      <c r="F14" s="25">
        <f>IF($B14="","",IF([13]設定!$H28="",INDEX([13]指数!$C$518:$AD$574,MATCH([13]設定!$D28,[13]指数!$B$518:$B$574,0),14),[13]設定!$H28))</f>
        <v>0.6</v>
      </c>
      <c r="G14" s="24">
        <f>IF($C13="","",[14]第５表!I14)</f>
        <v>1125</v>
      </c>
      <c r="H14" s="25">
        <f>IF($B14="","",IF([13]設定!$H28="",INDEX([13]指数!$C$582:$AD$638,MATCH([13]設定!$D28,[13]指数!$B$582:$B$638,0),14),[13]設定!$H28))</f>
        <v>-12.4</v>
      </c>
      <c r="I14" s="27">
        <f>IF($C13="","",[14]第５表!J14)</f>
        <v>6.5</v>
      </c>
      <c r="J14" s="25">
        <f>IF($C13="","",IF([13]設定!$H28="",INDEX([13]指数!$C$326:$AD$382,MATCH([13]設定!$D28,[13]指数!$B$326:$B$382,0),16),[13]設定!$H28))</f>
        <v>-0.8</v>
      </c>
      <c r="K14" s="28">
        <f>IF($C13="","",IF([13]設定!$H28="",INDEX([13]指数!$C$326:$AD$382,MATCH([13]設定!$D28,[13]指数!$B$326:$B$382,0),17),[13]設定!$H28))</f>
        <v>0.96</v>
      </c>
      <c r="L14" s="28">
        <f>IF($C13="","",IF([13]設定!$H28="",INDEX([13]指数!$C$326:$AD$382,MATCH([13]設定!$D28,[13]指数!$B$326:$B$382,0),19),[13]設定!$H28))</f>
        <v>0.74</v>
      </c>
    </row>
    <row r="15" spans="2:12" ht="30" customHeight="1" x14ac:dyDescent="0.45">
      <c r="B15" s="23" t="s">
        <v>20</v>
      </c>
      <c r="C15" s="24">
        <f>IF($C14="","",[14]第５表!H15)</f>
        <v>70239</v>
      </c>
      <c r="D15" s="25">
        <f>IF($C14="","",IF([13]設定!$H29="",INDEX([13]指数!$C$326:$AD$382,MATCH([13]設定!$D29,[13]指数!$B$326:$B$382,0),14),[13]設定!$H29))</f>
        <v>4.7</v>
      </c>
      <c r="E15" s="26">
        <f t="shared" si="0"/>
        <v>35748</v>
      </c>
      <c r="F15" s="25">
        <f>IF($B15="","",IF([13]設定!$H29="",INDEX([13]指数!$C$518:$AD$574,MATCH([13]設定!$D29,[13]指数!$B$518:$B$574,0),14),[13]設定!$H29))</f>
        <v>-4.2</v>
      </c>
      <c r="G15" s="24">
        <f>IF($C14="","",[14]第５表!I15)</f>
        <v>34491</v>
      </c>
      <c r="H15" s="25">
        <f>IF($B15="","",IF([13]設定!$H29="",INDEX([13]指数!$C$582:$AD$638,MATCH([13]設定!$D29,[13]指数!$B$582:$B$638,0),14),[13]設定!$H29))</f>
        <v>15.9</v>
      </c>
      <c r="I15" s="27">
        <f>IF($C14="","",[14]第５表!J15)</f>
        <v>49.1</v>
      </c>
      <c r="J15" s="25">
        <f>IF($C14="","",IF([13]設定!$H29="",INDEX([13]指数!$C$326:$AD$382,MATCH([13]設定!$D29,[13]指数!$B$326:$B$382,0),16),[13]設定!$H29))</f>
        <v>4.7</v>
      </c>
      <c r="K15" s="28">
        <f>IF($C14="","",IF([13]設定!$H29="",INDEX([13]指数!$C$326:$AD$382,MATCH([13]設定!$D29,[13]指数!$B$326:$B$382,0),17),[13]設定!$H29))</f>
        <v>3.8</v>
      </c>
      <c r="L15" s="28">
        <f>IF($C14="","",IF([13]設定!$H29="",INDEX([13]指数!$C$326:$AD$382,MATCH([13]設定!$D29,[13]指数!$B$326:$B$382,0),19),[13]設定!$H29))</f>
        <v>1.79</v>
      </c>
    </row>
    <row r="16" spans="2:12" ht="30" customHeight="1" x14ac:dyDescent="0.45">
      <c r="B16" s="23" t="s">
        <v>21</v>
      </c>
      <c r="C16" s="24">
        <f>IF($C15="","",[14]第５表!H16)</f>
        <v>8148</v>
      </c>
      <c r="D16" s="25">
        <f>IF($C15="","",IF([13]設定!$H30="",INDEX([13]指数!$C$326:$AD$382,MATCH([13]設定!$D30,[13]指数!$B$326:$B$382,0),14),[13]設定!$H30))</f>
        <v>-6.6</v>
      </c>
      <c r="E16" s="26">
        <f t="shared" si="0"/>
        <v>7048</v>
      </c>
      <c r="F16" s="25">
        <f>IF($B16="","",IF([13]設定!$H30="",INDEX([13]指数!$C$518:$AD$574,MATCH([13]設定!$D30,[13]指数!$B$518:$B$574,0),14),[13]設定!$H30))</f>
        <v>-7.3</v>
      </c>
      <c r="G16" s="24">
        <f>IF($C15="","",[14]第５表!I16)</f>
        <v>1100</v>
      </c>
      <c r="H16" s="25">
        <f>IF($B16="","",IF([13]設定!$H30="",INDEX([13]指数!$C$582:$AD$638,MATCH([13]設定!$D30,[13]指数!$B$582:$B$638,0),14),[13]設定!$H30))</f>
        <v>-2.2000000000000002</v>
      </c>
      <c r="I16" s="27">
        <f>IF($C15="","",[14]第５表!J16)</f>
        <v>13.5</v>
      </c>
      <c r="J16" s="25">
        <f>IF($C15="","",IF([13]設定!$H30="",INDEX([13]指数!$C$326:$AD$382,MATCH([13]設定!$D30,[13]指数!$B$326:$B$382,0),16),[13]設定!$H30))</f>
        <v>0.6</v>
      </c>
      <c r="K16" s="28">
        <f>IF($C15="","",IF([13]設定!$H30="",INDEX([13]指数!$C$326:$AD$382,MATCH([13]設定!$D30,[13]指数!$B$326:$B$382,0),17),[13]設定!$H30))</f>
        <v>0</v>
      </c>
      <c r="L16" s="28">
        <f>IF($C15="","",IF([13]設定!$H30="",INDEX([13]指数!$C$326:$AD$382,MATCH([13]設定!$D30,[13]指数!$B$326:$B$382,0),19),[13]設定!$H30))</f>
        <v>0.48</v>
      </c>
    </row>
    <row r="17" spans="2:12" ht="30" customHeight="1" x14ac:dyDescent="0.45">
      <c r="B17" s="23" t="s">
        <v>22</v>
      </c>
      <c r="C17" s="24">
        <f>IF($C16="","",[14]第５表!H17)</f>
        <v>3231</v>
      </c>
      <c r="D17" s="25">
        <f>IF($C16="","",IF([13]設定!$H31="",INDEX([13]指数!$C$326:$AD$382,MATCH([13]設定!$D31,[13]指数!$B$326:$B$382,0),14),[13]設定!$H31))</f>
        <v>-4.9000000000000004</v>
      </c>
      <c r="E17" s="26">
        <f t="shared" si="0"/>
        <v>973</v>
      </c>
      <c r="F17" s="25">
        <f>IF($B17="","",IF([13]設定!$H31="",INDEX([13]指数!$C$518:$AD$574,MATCH([13]設定!$D31,[13]指数!$B$518:$B$574,0),14),[13]設定!$H31))</f>
        <v>-35.299999999999997</v>
      </c>
      <c r="G17" s="24">
        <f>IF($C16="","",[14]第５表!I17)</f>
        <v>2258</v>
      </c>
      <c r="H17" s="25">
        <f>IF($B17="","",IF([13]設定!$H31="",INDEX([13]指数!$C$582:$AD$638,MATCH([13]設定!$D31,[13]指数!$B$582:$B$638,0),14),[13]設定!$H31))</f>
        <v>19.2</v>
      </c>
      <c r="I17" s="27">
        <f>IF($C16="","",[14]第５表!J17)</f>
        <v>69.900000000000006</v>
      </c>
      <c r="J17" s="25">
        <f>IF($C16="","",IF([13]設定!$H31="",INDEX([13]指数!$C$326:$AD$382,MATCH([13]設定!$D31,[13]指数!$B$326:$B$382,0),16),[13]設定!$H31))</f>
        <v>14.2</v>
      </c>
      <c r="K17" s="28">
        <f>IF($C16="","",IF([13]設定!$H31="",INDEX([13]指数!$C$326:$AD$382,MATCH([13]設定!$D31,[13]指数!$B$326:$B$382,0),17),[13]設定!$H31))</f>
        <v>11.92</v>
      </c>
      <c r="L17" s="28">
        <f>IF($C16="","",IF([13]設定!$H31="",INDEX([13]指数!$C$326:$AD$382,MATCH([13]設定!$D31,[13]指数!$B$326:$B$382,0),19),[13]設定!$H31))</f>
        <v>11.61</v>
      </c>
    </row>
    <row r="18" spans="2:12" ht="30" customHeight="1" x14ac:dyDescent="0.45">
      <c r="B18" s="23" t="s">
        <v>23</v>
      </c>
      <c r="C18" s="24">
        <f>IF($C17="","",[14]第５表!H18)</f>
        <v>6394</v>
      </c>
      <c r="D18" s="25">
        <f>IF($C17="","",IF([13]設定!$H32="",INDEX([13]指数!$C$326:$AD$382,MATCH([13]設定!$D32,[13]指数!$B$326:$B$382,0),14),[13]設定!$H32))</f>
        <v>4.5</v>
      </c>
      <c r="E18" s="26">
        <f t="shared" si="0"/>
        <v>5431</v>
      </c>
      <c r="F18" s="25">
        <f>IF($B18="","",IF([13]設定!$H32="",INDEX([13]指数!$C$518:$AD$574,MATCH([13]設定!$D32,[13]指数!$B$518:$B$574,0),14),[13]設定!$H32))</f>
        <v>13.8</v>
      </c>
      <c r="G18" s="24">
        <f>IF($C17="","",[14]第５表!I18)</f>
        <v>963</v>
      </c>
      <c r="H18" s="25">
        <f>IF($B18="","",IF([13]設定!$H32="",INDEX([13]指数!$C$582:$AD$638,MATCH([13]設定!$D32,[13]指数!$B$582:$B$638,0),14),[13]設定!$H32))</f>
        <v>-28.7</v>
      </c>
      <c r="I18" s="27">
        <f>IF($C17="","",[14]第５表!J18)</f>
        <v>15.1</v>
      </c>
      <c r="J18" s="25">
        <f>IF($C17="","",IF([13]設定!$H32="",INDEX([13]指数!$C$326:$AD$382,MATCH([13]設定!$D32,[13]指数!$B$326:$B$382,0),16),[13]設定!$H32))</f>
        <v>-7</v>
      </c>
      <c r="K18" s="28">
        <f>IF($C17="","",IF([13]設定!$H32="",INDEX([13]指数!$C$326:$AD$382,MATCH([13]設定!$D32,[13]指数!$B$326:$B$382,0),17),[13]設定!$H32))</f>
        <v>2.4</v>
      </c>
      <c r="L18" s="28">
        <f>IF($C17="","",IF([13]設定!$H32="",INDEX([13]指数!$C$326:$AD$382,MATCH([13]設定!$D32,[13]指数!$B$326:$B$382,0),19),[13]設定!$H32))</f>
        <v>1.55</v>
      </c>
    </row>
    <row r="19" spans="2:12" ht="30" customHeight="1" x14ac:dyDescent="0.45">
      <c r="B19" s="23" t="s">
        <v>24</v>
      </c>
      <c r="C19" s="24">
        <f>IF($C18="","",[14]第５表!H19)</f>
        <v>27631</v>
      </c>
      <c r="D19" s="25">
        <f>IF($C18="","",IF([13]設定!$H33="",INDEX([13]指数!$C$326:$AD$382,MATCH([13]設定!$D33,[13]指数!$B$326:$B$382,0),14),[13]設定!$H33))</f>
        <v>20.3</v>
      </c>
      <c r="E19" s="26">
        <f t="shared" si="0"/>
        <v>5145</v>
      </c>
      <c r="F19" s="25">
        <f>IF($B19="","",IF([13]設定!$H33="",INDEX([13]指数!$C$518:$AD$574,MATCH([13]設定!$D33,[13]指数!$B$518:$B$574,0),14),[13]設定!$H33))</f>
        <v>-14.6</v>
      </c>
      <c r="G19" s="24">
        <f>IF($C18="","",[14]第５表!I19)</f>
        <v>22486</v>
      </c>
      <c r="H19" s="25">
        <f>IF($B19="","",IF([13]設定!$H33="",INDEX([13]指数!$C$582:$AD$638,MATCH([13]設定!$D33,[13]指数!$B$582:$B$638,0),14),[13]設定!$H33))</f>
        <v>32.700000000000003</v>
      </c>
      <c r="I19" s="27">
        <f>IF($C18="","",[14]第５表!J19)</f>
        <v>81.400000000000006</v>
      </c>
      <c r="J19" s="25">
        <f>IF($C18="","",IF([13]設定!$H33="",INDEX([13]指数!$C$326:$AD$382,MATCH([13]設定!$D33,[13]指数!$B$326:$B$382,0),16),[13]設定!$H33))</f>
        <v>7.6</v>
      </c>
      <c r="K19" s="28">
        <f>IF($C18="","",IF([13]設定!$H33="",INDEX([13]指数!$C$326:$AD$382,MATCH([13]設定!$D33,[13]指数!$B$326:$B$382,0),17),[13]設定!$H33))</f>
        <v>2.44</v>
      </c>
      <c r="L19" s="28">
        <f>IF($C18="","",IF([13]設定!$H33="",INDEX([13]指数!$C$326:$AD$382,MATCH([13]設定!$D33,[13]指数!$B$326:$B$382,0),19),[13]設定!$H33))</f>
        <v>0.98</v>
      </c>
    </row>
    <row r="20" spans="2:12" ht="30" customHeight="1" x14ac:dyDescent="0.45">
      <c r="B20" s="23" t="s">
        <v>25</v>
      </c>
      <c r="C20" s="24">
        <f>IF($C19="","",[14]第５表!H20)</f>
        <v>10503</v>
      </c>
      <c r="D20" s="25">
        <f>IF($C19="","",IF([13]設定!$H34="",INDEX([13]指数!$C$326:$AD$382,MATCH([13]設定!$D34,[13]指数!$B$326:$B$382,0),14),[13]設定!$H34))</f>
        <v>-0.6</v>
      </c>
      <c r="E20" s="26">
        <f t="shared" si="0"/>
        <v>6442</v>
      </c>
      <c r="F20" s="25">
        <f>IF($B20="","",IF([13]設定!$H34="",INDEX([13]指数!$C$518:$AD$574,MATCH([13]設定!$D34,[13]指数!$B$518:$B$574,0),14),[13]設定!$H34))</f>
        <v>12.1</v>
      </c>
      <c r="G20" s="24">
        <f>IF($C19="","",[14]第５表!I20)</f>
        <v>4061</v>
      </c>
      <c r="H20" s="25">
        <f>IF($B20="","",IF([13]設定!$H34="",INDEX([13]指数!$C$582:$AD$638,MATCH([13]設定!$D34,[13]指数!$B$582:$B$638,0),14),[13]設定!$H34))</f>
        <v>-15.9</v>
      </c>
      <c r="I20" s="27">
        <f>IF($C19="","",[14]第５表!J20)</f>
        <v>38.700000000000003</v>
      </c>
      <c r="J20" s="25">
        <f>IF($C19="","",IF([13]設定!$H34="",INDEX([13]指数!$C$326:$AD$382,MATCH([13]設定!$D34,[13]指数!$B$326:$B$382,0),16),[13]設定!$H34))</f>
        <v>-7</v>
      </c>
      <c r="K20" s="28">
        <f>IF($C19="","",IF([13]設定!$H34="",INDEX([13]指数!$C$326:$AD$382,MATCH([13]設定!$D34,[13]指数!$B$326:$B$382,0),17),[13]設定!$H34))</f>
        <v>3.79</v>
      </c>
      <c r="L20" s="28">
        <f>IF($C19="","",IF([13]設定!$H34="",INDEX([13]指数!$C$326:$AD$382,MATCH([13]設定!$D34,[13]指数!$B$326:$B$382,0),19),[13]設定!$H34))</f>
        <v>3.58</v>
      </c>
    </row>
    <row r="21" spans="2:12" ht="30" customHeight="1" x14ac:dyDescent="0.45">
      <c r="B21" s="23" t="s">
        <v>26</v>
      </c>
      <c r="C21" s="24">
        <f>IF($C20="","",[14]第５表!H21)</f>
        <v>27862</v>
      </c>
      <c r="D21" s="25">
        <f>IF($C20="","",IF([13]設定!$H35="",INDEX([13]指数!$C$326:$AD$382,MATCH([13]設定!$D35,[13]指数!$B$326:$B$382,0),14),[13]設定!$H35))</f>
        <v>0.2</v>
      </c>
      <c r="E21" s="26">
        <f t="shared" si="0"/>
        <v>22521</v>
      </c>
      <c r="F21" s="25">
        <f>IF($B21="","",IF([13]設定!$H35="",INDEX([13]指数!$C$518:$AD$574,MATCH([13]設定!$D35,[13]指数!$B$518:$B$574,0),14),[13]設定!$H35))</f>
        <v>-2.9</v>
      </c>
      <c r="G21" s="24">
        <f>IF($C20="","",[14]第５表!I21)</f>
        <v>5341</v>
      </c>
      <c r="H21" s="25">
        <f>IF($B21="","",IF([13]設定!$H35="",INDEX([13]指数!$C$582:$AD$638,MATCH([13]設定!$D35,[13]指数!$B$582:$B$638,0),14),[13]設定!$H35))</f>
        <v>16.3</v>
      </c>
      <c r="I21" s="27">
        <f>IF($C20="","",[14]第５表!J21)</f>
        <v>19.2</v>
      </c>
      <c r="J21" s="25">
        <f>IF($C20="","",IF([13]設定!$H35="",INDEX([13]指数!$C$326:$AD$382,MATCH([13]設定!$D35,[13]指数!$B$326:$B$382,0),16),[13]設定!$H35))</f>
        <v>2.7</v>
      </c>
      <c r="K21" s="28">
        <f>IF($C20="","",IF([13]設定!$H35="",INDEX([13]指数!$C$326:$AD$382,MATCH([13]設定!$D35,[13]指数!$B$326:$B$382,0),17),[13]設定!$H35))</f>
        <v>0.61</v>
      </c>
      <c r="L21" s="28">
        <f>IF($C20="","",IF([13]設定!$H35="",INDEX([13]指数!$C$326:$AD$382,MATCH([13]設定!$D35,[13]指数!$B$326:$B$382,0),19),[13]設定!$H35))</f>
        <v>0.47</v>
      </c>
    </row>
    <row r="22" spans="2:12" ht="30" customHeight="1" x14ac:dyDescent="0.45">
      <c r="B22" s="23" t="s">
        <v>27</v>
      </c>
      <c r="C22" s="24">
        <f>IF($C21="","",[14]第５表!H22)</f>
        <v>84182</v>
      </c>
      <c r="D22" s="25">
        <f>IF($C21="","",IF([13]設定!$H36="",INDEX([13]指数!$C$326:$AD$382,MATCH([13]設定!$D36,[13]指数!$B$326:$B$382,0),14),[13]設定!$H36))</f>
        <v>0.8</v>
      </c>
      <c r="E22" s="26">
        <f t="shared" si="0"/>
        <v>63218</v>
      </c>
      <c r="F22" s="25">
        <f>IF($B22="","",IF([13]設定!$H36="",INDEX([13]指数!$C$518:$AD$574,MATCH([13]設定!$D36,[13]指数!$B$518:$B$574,0),14),[13]設定!$H36))</f>
        <v>0.3</v>
      </c>
      <c r="G22" s="24">
        <f>IF($C21="","",[14]第５表!I22)</f>
        <v>20964</v>
      </c>
      <c r="H22" s="25">
        <f>IF($B22="","",IF([13]設定!$H36="",INDEX([13]指数!$C$582:$AD$638,MATCH([13]設定!$D36,[13]指数!$B$582:$B$638,0),14),[13]設定!$H36))</f>
        <v>2.2999999999999998</v>
      </c>
      <c r="I22" s="27">
        <f>IF($C21="","",[14]第５表!J22)</f>
        <v>24.9</v>
      </c>
      <c r="J22" s="25">
        <f>IF($C21="","",IF([13]設定!$H36="",INDEX([13]指数!$C$326:$AD$382,MATCH([13]設定!$D36,[13]指数!$B$326:$B$382,0),16),[13]設定!$H36))</f>
        <v>0.4</v>
      </c>
      <c r="K22" s="28">
        <f>IF($C21="","",IF([13]設定!$H36="",INDEX([13]指数!$C$326:$AD$382,MATCH([13]設定!$D36,[13]指数!$B$326:$B$382,0),17),[13]設定!$H36))</f>
        <v>1.48</v>
      </c>
      <c r="L22" s="28">
        <f>IF($C21="","",IF([13]設定!$H36="",INDEX([13]指数!$C$326:$AD$382,MATCH([13]設定!$D36,[13]指数!$B$326:$B$382,0),19),[13]設定!$H36))</f>
        <v>1.1399999999999999</v>
      </c>
    </row>
    <row r="23" spans="2:12" ht="30" customHeight="1" x14ac:dyDescent="0.45">
      <c r="B23" s="23" t="s">
        <v>28</v>
      </c>
      <c r="C23" s="24">
        <f>IF($C22="","",[14]第５表!H23)</f>
        <v>4644</v>
      </c>
      <c r="D23" s="25">
        <f>IF($C22="","",IF([13]設定!$H37="",INDEX([13]指数!$C$326:$AD$382,MATCH([13]設定!$D37,[13]指数!$B$326:$B$382,0),14),[13]設定!$H37))</f>
        <v>4.4000000000000004</v>
      </c>
      <c r="E23" s="26">
        <f t="shared" si="0"/>
        <v>4283</v>
      </c>
      <c r="F23" s="25">
        <f>IF($B23="","",IF([13]設定!$H37="",INDEX([13]指数!$C$518:$AD$574,MATCH([13]設定!$D37,[13]指数!$B$518:$B$574,0),14),[13]設定!$H37))</f>
        <v>10</v>
      </c>
      <c r="G23" s="24">
        <f>IF($C22="","",[14]第５表!I23)</f>
        <v>361</v>
      </c>
      <c r="H23" s="25">
        <f>IF($B23="","",IF([13]設定!$H37="",INDEX([13]指数!$C$582:$AD$638,MATCH([13]設定!$D37,[13]指数!$B$582:$B$638,0),14),[13]設定!$H37))</f>
        <v>-35.200000000000003</v>
      </c>
      <c r="I23" s="27">
        <f>IF($C22="","",[14]第５表!J23)</f>
        <v>7.8</v>
      </c>
      <c r="J23" s="25">
        <f>IF($C22="","",IF([13]設定!$H37="",INDEX([13]指数!$C$326:$AD$382,MATCH([13]設定!$D37,[13]指数!$B$326:$B$382,0),16),[13]設定!$H37))</f>
        <v>-4.7</v>
      </c>
      <c r="K23" s="28">
        <f>IF($C22="","",IF([13]設定!$H37="",INDEX([13]指数!$C$326:$AD$382,MATCH([13]設定!$D37,[13]指数!$B$326:$B$382,0),17),[13]設定!$H37))</f>
        <v>0.28000000000000003</v>
      </c>
      <c r="L23" s="28">
        <f>IF($C22="","",IF([13]設定!$H37="",INDEX([13]指数!$C$326:$AD$382,MATCH([13]設定!$D37,[13]指数!$B$326:$B$382,0),19),[13]設定!$H37))</f>
        <v>0.62</v>
      </c>
    </row>
    <row r="24" spans="2:12" ht="30" customHeight="1" x14ac:dyDescent="0.45">
      <c r="B24" s="29" t="s">
        <v>29</v>
      </c>
      <c r="C24" s="30">
        <f>IF($C23="","",[14]第５表!H24)</f>
        <v>24738</v>
      </c>
      <c r="D24" s="31">
        <f>IF($C23="","",IF([13]設定!$H38="",INDEX([13]指数!$C$326:$AD$382,MATCH([13]設定!$D38,[13]指数!$B$326:$B$382,0),14),[13]設定!$H38))</f>
        <v>-5.4</v>
      </c>
      <c r="E24" s="32">
        <f t="shared" si="0"/>
        <v>17912</v>
      </c>
      <c r="F24" s="31">
        <f>IF($B24="","",IF([13]設定!$H38="",INDEX([13]指数!$C$518:$AD$574,MATCH([13]設定!$D38,[13]指数!$B$518:$B$574,0),14),[13]設定!$H38))</f>
        <v>-10.5</v>
      </c>
      <c r="G24" s="30">
        <f>IF($C23="","",[14]第５表!I24)</f>
        <v>6826</v>
      </c>
      <c r="H24" s="31">
        <f>IF($B24="","",IF([13]設定!$H38="",INDEX([13]指数!$C$582:$AD$638,MATCH([13]設定!$D38,[13]指数!$B$582:$B$638,0),14),[13]設定!$H38))</f>
        <v>11.1</v>
      </c>
      <c r="I24" s="33">
        <f>IF($C23="","",[14]第５表!J24)</f>
        <v>27.6</v>
      </c>
      <c r="J24" s="31">
        <f>IF($C23="","",IF([13]設定!$H38="",INDEX([13]指数!$C$326:$AD$382,MATCH([13]設定!$D38,[13]指数!$B$326:$B$382,0),16),[13]設定!$H38))</f>
        <v>4.0999999999999996</v>
      </c>
      <c r="K24" s="34">
        <f>IF($C23="","",IF([13]設定!$H38="",INDEX([13]指数!$C$326:$AD$382,MATCH([13]設定!$D38,[13]指数!$B$326:$B$382,0),17),[13]設定!$H38))</f>
        <v>3.22</v>
      </c>
      <c r="L24" s="34">
        <f>IF($C23="","",IF([13]設定!$H38="",INDEX([13]指数!$C$326:$AD$382,MATCH([13]設定!$D38,[13]指数!$B$326:$B$382,0),19),[13]設定!$H38))</f>
        <v>2.39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IF($C31="","",[14]第５表!H47)</f>
        <v>187281</v>
      </c>
      <c r="D32" s="25">
        <f>IF($C31="","",IF([13]設定!$I23="",INDEX([13]指数!$C$6:$AD$62,MATCH([13]設定!$D23,[13]指数!$B$6:$B$62,0),14),[13]設定!$I23))</f>
        <v>-0.6</v>
      </c>
      <c r="E32" s="26">
        <f>IF(C32="x","x",C32-G32)</f>
        <v>139273</v>
      </c>
      <c r="F32" s="25">
        <f>IF($B32="","",IF([13]設定!$I23="",INDEX([13]指数!$C$198:$AD$254,MATCH([13]設定!$D23,[13]指数!$B$198:$B$254,0),14),[13]設定!$I23))</f>
        <v>-2.2999999999999998</v>
      </c>
      <c r="G32" s="24">
        <f>IF($C31="","",[14]第５表!I47)</f>
        <v>48008</v>
      </c>
      <c r="H32" s="25">
        <f>IF($B32="","",IF([13]設定!$I23="",INDEX([13]指数!$C$262:$AD$318,MATCH([13]設定!$D23,[13]指数!$B$262:$B$318,0),14),[13]設定!$I23))</f>
        <v>4.5999999999999996</v>
      </c>
      <c r="I32" s="27">
        <f>IF($C31="","",+[14]第５表!J47)</f>
        <v>25.6</v>
      </c>
      <c r="J32" s="25">
        <f>IF($C31="","",IF([13]設定!$I23="",INDEX([13]指数!$C$6:$AD$62,MATCH([13]設定!$D23,[13]指数!$B$6:$B$62,0),16),[13]設定!$I23))</f>
        <v>1.3</v>
      </c>
      <c r="K32" s="28">
        <f>IF($C31="","",IF([13]設定!$I23="",INDEX([13]指数!$C$6:$AD$62,MATCH([13]設定!$D23,[13]指数!$B$6:$B$62,0),17),[13]設定!$I23))</f>
        <v>1.77</v>
      </c>
      <c r="L32" s="28">
        <f>IF($C31="","",IF([13]設定!$I23="",INDEX([13]指数!$C$6:$AD$62,MATCH([13]設定!$D23,[13]指数!$B$6:$B$62,0),19),[13]設定!$I23))</f>
        <v>1.51</v>
      </c>
    </row>
    <row r="33" spans="2:12" ht="30" customHeight="1" x14ac:dyDescent="0.45">
      <c r="B33" s="23" t="s">
        <v>15</v>
      </c>
      <c r="C33" s="24">
        <f>IF($C32="","",[14]第５表!H48)</f>
        <v>6247</v>
      </c>
      <c r="D33" s="25">
        <f>IF($C32="","",IF([13]設定!$I24="",INDEX([13]指数!$C$6:$AD$62,MATCH([13]設定!$D24,[13]指数!$B$6:$B$62,0),14),[13]設定!$I24))</f>
        <v>5.8</v>
      </c>
      <c r="E33" s="26">
        <f>IF(C33="x","x",C33-G33)</f>
        <v>6121</v>
      </c>
      <c r="F33" s="25">
        <f>IF($B33="","",IF([13]設定!$I24="",INDEX([13]指数!$C$198:$AD$254,MATCH([13]設定!$D24,[13]指数!$B$198:$B$254,0),14),[13]設定!$I24))</f>
        <v>5.9</v>
      </c>
      <c r="G33" s="24">
        <f>IF($C32="","",[14]第５表!I48)</f>
        <v>126</v>
      </c>
      <c r="H33" s="25">
        <f>IF($B33="","",IF([13]設定!$I24="",INDEX([13]指数!$C$262:$AD$318,MATCH([13]設定!$D24,[13]指数!$B$262:$B$318,0),14),[13]設定!$I24))</f>
        <v>3.4</v>
      </c>
      <c r="I33" s="27">
        <f>IF($C32="","",+[14]第５表!J48)</f>
        <v>2</v>
      </c>
      <c r="J33" s="25">
        <f>IF($C32="","",IF([13]設定!$I24="",INDEX([13]指数!$C$6:$AD$62,MATCH([13]設定!$D24,[13]指数!$B$6:$B$62,0),16),[13]設定!$I24))</f>
        <v>-0.1</v>
      </c>
      <c r="K33" s="28">
        <f>IF($C32="","",IF([13]設定!$I24="",INDEX([13]指数!$C$6:$AD$62,MATCH([13]設定!$D24,[13]指数!$B$6:$B$62,0),17),[13]設定!$I24))</f>
        <v>0.37</v>
      </c>
      <c r="L33" s="28">
        <f>IF($C32="","",IF([13]設定!$I24="",INDEX([13]指数!$C$6:$AD$62,MATCH([13]設定!$D24,[13]指数!$B$6:$B$62,0),19),[13]設定!$I24))</f>
        <v>0.27</v>
      </c>
    </row>
    <row r="34" spans="2:12" ht="30" customHeight="1" x14ac:dyDescent="0.45">
      <c r="B34" s="23" t="s">
        <v>16</v>
      </c>
      <c r="C34" s="24">
        <f>IF($C33="","",[14]第５表!H49)</f>
        <v>36736</v>
      </c>
      <c r="D34" s="25">
        <f>IF($C33="","",IF([13]設定!$I25="",INDEX([13]指数!$C$6:$AD$62,MATCH([13]設定!$D25,[13]指数!$B$6:$B$62,0),14),[13]設定!$I25))</f>
        <v>-4.2</v>
      </c>
      <c r="E34" s="26">
        <f t="shared" ref="E34:E47" si="1">IF(C34="x","x",C34-G34)</f>
        <v>32919</v>
      </c>
      <c r="F34" s="25">
        <f>IF($B34="","",IF([13]設定!$I25="",INDEX([13]指数!$C$198:$AD$254,MATCH([13]設定!$D25,[13]指数!$B$198:$B$254,0),14),[13]設定!$I25))</f>
        <v>-4.5999999999999996</v>
      </c>
      <c r="G34" s="24">
        <f>IF($C33="","",[14]第５表!I49)</f>
        <v>3817</v>
      </c>
      <c r="H34" s="25">
        <f>IF($B34="","",IF([13]設定!$I25="",INDEX([13]指数!$C$262:$AD$318,MATCH([13]設定!$D25,[13]指数!$B$262:$B$318,0),14),[13]設定!$I25))</f>
        <v>0.7</v>
      </c>
      <c r="I34" s="27">
        <f>IF($C33="","",+[14]第５表!J49)</f>
        <v>10.4</v>
      </c>
      <c r="J34" s="25">
        <f>IF($C33="","",IF([13]設定!$I25="",INDEX([13]指数!$C$6:$AD$62,MATCH([13]設定!$D25,[13]指数!$B$6:$B$62,0),16),[13]設定!$I25))</f>
        <v>0.5</v>
      </c>
      <c r="K34" s="28">
        <f>IF($C33="","",IF([13]設定!$I25="",INDEX([13]指数!$C$6:$AD$62,MATCH([13]設定!$D25,[13]指数!$B$6:$B$62,0),17),[13]設定!$I25))</f>
        <v>1.18</v>
      </c>
      <c r="L34" s="28">
        <f>IF($C33="","",IF([13]設定!$I25="",INDEX([13]指数!$C$6:$AD$62,MATCH([13]設定!$D25,[13]指数!$B$6:$B$62,0),19),[13]設定!$I25))</f>
        <v>1.18</v>
      </c>
    </row>
    <row r="35" spans="2:12" ht="30" customHeight="1" x14ac:dyDescent="0.45">
      <c r="B35" s="23" t="s">
        <v>17</v>
      </c>
      <c r="C35" s="24">
        <f>IF($C34="","",[14]第５表!H50)</f>
        <v>2121</v>
      </c>
      <c r="D35" s="25">
        <f>IF($C34="","",IF([13]設定!$I26="",INDEX([13]指数!$C$6:$AD$62,MATCH([13]設定!$D26,[13]指数!$B$6:$B$62,0),14),[13]設定!$I26))</f>
        <v>-1.2</v>
      </c>
      <c r="E35" s="26">
        <f t="shared" si="1"/>
        <v>1963</v>
      </c>
      <c r="F35" s="25">
        <f>IF($B35="","",IF([13]設定!$I26="",INDEX([13]指数!$C$198:$AD$254,MATCH([13]設定!$D26,[13]指数!$B$198:$B$254,0),14),[13]設定!$I26))</f>
        <v>1.3</v>
      </c>
      <c r="G35" s="24">
        <f>IF($C34="","",[14]第５表!I50)</f>
        <v>158</v>
      </c>
      <c r="H35" s="25">
        <f>IF($B35="","",IF([13]設定!$I26="",INDEX([13]指数!$C$262:$AD$318,MATCH([13]設定!$D26,[13]指数!$B$262:$B$318,0),14),[13]設定!$I26))</f>
        <v>-25.9</v>
      </c>
      <c r="I35" s="27">
        <f>IF($C34="","",+[14]第５表!J50)</f>
        <v>7.4</v>
      </c>
      <c r="J35" s="25">
        <f>IF($C34="","",IF([13]設定!$I26="",INDEX([13]指数!$C$6:$AD$62,MATCH([13]設定!$D26,[13]指数!$B$6:$B$62,0),16),[13]設定!$I26))</f>
        <v>-2.5</v>
      </c>
      <c r="K35" s="28">
        <f>IF($C34="","",IF([13]設定!$I26="",INDEX([13]指数!$C$6:$AD$62,MATCH([13]設定!$D26,[13]指数!$B$6:$B$62,0),17),[13]設定!$I26))</f>
        <v>5.58</v>
      </c>
      <c r="L35" s="28">
        <f>IF($C34="","",IF([13]設定!$I26="",INDEX([13]指数!$C$6:$AD$62,MATCH([13]設定!$D26,[13]指数!$B$6:$B$62,0),19),[13]設定!$I26))</f>
        <v>8.51</v>
      </c>
    </row>
    <row r="36" spans="2:12" ht="30" customHeight="1" x14ac:dyDescent="0.45">
      <c r="B36" s="23" t="s">
        <v>18</v>
      </c>
      <c r="C36" s="24">
        <f>IF($C35="","",[14]第５表!H51)</f>
        <v>3834</v>
      </c>
      <c r="D36" s="25">
        <f>IF($C35="","",IF([13]設定!$I27="",INDEX([13]指数!$C$6:$AD$62,MATCH([13]設定!$D27,[13]指数!$B$6:$B$62,0),14),[13]設定!$I27))</f>
        <v>-1.9</v>
      </c>
      <c r="E36" s="26">
        <f t="shared" si="1"/>
        <v>3724</v>
      </c>
      <c r="F36" s="25">
        <f>IF($B36="","",IF([13]設定!$I27="",INDEX([13]指数!$C$198:$AD$254,MATCH([13]設定!$D27,[13]指数!$B$198:$B$254,0),14),[13]設定!$I27))</f>
        <v>-0.8</v>
      </c>
      <c r="G36" s="24">
        <f>IF($C35="","",[14]第５表!I51)</f>
        <v>110</v>
      </c>
      <c r="H36" s="25">
        <f>IF($B36="","",IF([13]設定!$I27="",INDEX([13]指数!$C$262:$AD$318,MATCH([13]設定!$D27,[13]指数!$B$262:$B$318,0),14),[13]設定!$I27))</f>
        <v>-28.4</v>
      </c>
      <c r="I36" s="27">
        <f>IF($C35="","",+[14]第５表!J51)</f>
        <v>2.9</v>
      </c>
      <c r="J36" s="25">
        <f>IF($C35="","",IF([13]設定!$I27="",INDEX([13]指数!$C$6:$AD$62,MATCH([13]設定!$D27,[13]指数!$B$6:$B$62,0),16),[13]設定!$I27))</f>
        <v>-1</v>
      </c>
      <c r="K36" s="28">
        <f>IF($C35="","",IF([13]設定!$I27="",INDEX([13]指数!$C$6:$AD$62,MATCH([13]設定!$D27,[13]指数!$B$6:$B$62,0),17),[13]設定!$I27))</f>
        <v>1.1299999999999999</v>
      </c>
      <c r="L36" s="28">
        <f>IF($C35="","",IF([13]設定!$I27="",INDEX([13]指数!$C$6:$AD$62,MATCH([13]設定!$D27,[13]指数!$B$6:$B$62,0),19),[13]設定!$I27))</f>
        <v>0.71</v>
      </c>
    </row>
    <row r="37" spans="2:12" ht="30" customHeight="1" x14ac:dyDescent="0.45">
      <c r="B37" s="23" t="s">
        <v>19</v>
      </c>
      <c r="C37" s="24">
        <f>IF($C36="","",[14]第５表!H52)</f>
        <v>10833</v>
      </c>
      <c r="D37" s="25">
        <f>IF($C36="","",IF([13]設定!$I28="",INDEX([13]指数!$C$6:$AD$62,MATCH([13]設定!$D28,[13]指数!$B$6:$B$62,0),14),[13]設定!$I28))</f>
        <v>-1.9</v>
      </c>
      <c r="E37" s="26">
        <f t="shared" si="1"/>
        <v>9775</v>
      </c>
      <c r="F37" s="25">
        <f>IF($B37="","",IF([13]設定!$I28="",INDEX([13]指数!$C$198:$AD$254,MATCH([13]設定!$D28,[13]指数!$B$198:$B$254,0),14),[13]設定!$I28))</f>
        <v>-7.7</v>
      </c>
      <c r="G37" s="24">
        <f>IF($C36="","",[14]第５表!I52)</f>
        <v>1058</v>
      </c>
      <c r="H37" s="25">
        <f>IF($B37="","",IF([13]設定!$I28="",INDEX([13]指数!$C$262:$AD$318,MATCH([13]設定!$D28,[13]指数!$B$262:$B$318,0),14),[13]設定!$I28))</f>
        <v>128.9</v>
      </c>
      <c r="I37" s="27">
        <f>IF($C36="","",+[14]第５表!J52)</f>
        <v>9.8000000000000007</v>
      </c>
      <c r="J37" s="25">
        <f>IF($C36="","",IF([13]設定!$I28="",INDEX([13]指数!$C$6:$AD$62,MATCH([13]設定!$D28,[13]指数!$B$6:$B$62,0),16),[13]設定!$I28))</f>
        <v>5.6</v>
      </c>
      <c r="K37" s="28">
        <f>IF($C36="","",IF([13]設定!$I28="",INDEX([13]指数!$C$6:$AD$62,MATCH([13]設定!$D28,[13]指数!$B$6:$B$62,0),17),[13]設定!$I28))</f>
        <v>0.8</v>
      </c>
      <c r="L37" s="28">
        <f>IF($C36="","",IF([13]設定!$I28="",INDEX([13]指数!$C$6:$AD$62,MATCH([13]設定!$D28,[13]指数!$B$6:$B$62,0),19),[13]設定!$I28))</f>
        <v>0.56999999999999995</v>
      </c>
    </row>
    <row r="38" spans="2:12" ht="30" customHeight="1" x14ac:dyDescent="0.45">
      <c r="B38" s="23" t="s">
        <v>20</v>
      </c>
      <c r="C38" s="24">
        <f>IF($C37="","",[14]第５表!H53)</f>
        <v>22846</v>
      </c>
      <c r="D38" s="25">
        <f>IF($C37="","",IF([13]設定!$I29="",INDEX([13]指数!$C$6:$AD$62,MATCH([13]設定!$D29,[13]指数!$B$6:$B$62,0),14),[13]設定!$I29))</f>
        <v>-2.4</v>
      </c>
      <c r="E38" s="26">
        <f t="shared" si="1"/>
        <v>9040</v>
      </c>
      <c r="F38" s="25">
        <f>IF($B38="","",IF([13]設定!$I29="",INDEX([13]指数!$C$198:$AD$254,MATCH([13]設定!$D29,[13]指数!$B$198:$B$254,0),14),[13]設定!$I29))</f>
        <v>-1.6</v>
      </c>
      <c r="G38" s="24">
        <f>IF($C37="","",[14]第５表!I53)</f>
        <v>13806</v>
      </c>
      <c r="H38" s="25">
        <f>IF($B38="","",IF([13]設定!$I29="",INDEX([13]指数!$C$262:$AD$318,MATCH([13]設定!$D29,[13]指数!$B$262:$B$318,0),14),[13]設定!$I29))</f>
        <v>-3.1</v>
      </c>
      <c r="I38" s="27">
        <f>IF($C37="","",+[14]第５表!J53)</f>
        <v>60.4</v>
      </c>
      <c r="J38" s="25">
        <f>IF($C37="","",IF([13]設定!$I29="",INDEX([13]指数!$C$6:$AD$62,MATCH([13]設定!$D29,[13]指数!$B$6:$B$62,0),16),[13]設定!$I29))</f>
        <v>-0.4</v>
      </c>
      <c r="K38" s="28">
        <f>IF($C37="","",IF([13]設定!$I29="",INDEX([13]指数!$C$6:$AD$62,MATCH([13]設定!$D29,[13]指数!$B$6:$B$62,0),17),[13]設定!$I29))</f>
        <v>2.56</v>
      </c>
      <c r="L38" s="28">
        <f>IF($C37="","",IF([13]設定!$I29="",INDEX([13]指数!$C$6:$AD$62,MATCH([13]設定!$D29,[13]指数!$B$6:$B$62,0),19),[13]設定!$I29))</f>
        <v>1.56</v>
      </c>
    </row>
    <row r="39" spans="2:12" ht="30" customHeight="1" x14ac:dyDescent="0.45">
      <c r="B39" s="23" t="s">
        <v>21</v>
      </c>
      <c r="C39" s="24" t="str">
        <f>IF($C38="","",[14]第５表!H54)</f>
        <v>x</v>
      </c>
      <c r="D39" s="25" t="str">
        <f>IF($C38="","",IF([13]設定!$I30="",INDEX([13]指数!$C$6:$AD$62,MATCH([13]設定!$D30,[13]指数!$B$6:$B$62,0),14),[13]設定!$I30))</f>
        <v>x</v>
      </c>
      <c r="E39" s="26" t="str">
        <f t="shared" si="1"/>
        <v>x</v>
      </c>
      <c r="F39" s="25" t="str">
        <f>IF($B39="","",IF([13]設定!$I30="",INDEX([13]指数!$C$198:$AD$254,MATCH([13]設定!$D30,[13]指数!$B$198:$B$254,0),14),[13]設定!$I30))</f>
        <v>x</v>
      </c>
      <c r="G39" s="24" t="str">
        <f>IF($C38="","",[14]第５表!I54)</f>
        <v>x</v>
      </c>
      <c r="H39" s="25" t="str">
        <f>IF($B39="","",IF([13]設定!$I30="",INDEX([13]指数!$C$262:$AD$318,MATCH([13]設定!$D30,[13]指数!$B$262:$B$318,0),14),[13]設定!$I30))</f>
        <v>x</v>
      </c>
      <c r="I39" s="27" t="str">
        <f>IF($C38="","",+[14]第５表!J54)</f>
        <v>x</v>
      </c>
      <c r="J39" s="25" t="str">
        <f>IF($C38="","",IF([13]設定!$I30="",INDEX([13]指数!$C$6:$AD$62,MATCH([13]設定!$D30,[13]指数!$B$6:$B$62,0),16),[13]設定!$I30))</f>
        <v>x</v>
      </c>
      <c r="K39" s="28" t="str">
        <f>IF($C38="","",IF([13]設定!$I30="",INDEX([13]指数!$C$6:$AD$62,MATCH([13]設定!$D30,[13]指数!$B$6:$B$62,0),17),[13]設定!$I30))</f>
        <v>x</v>
      </c>
      <c r="L39" s="28" t="str">
        <f>IF($C38="","",IF([13]設定!$I30="",INDEX([13]指数!$C$6:$AD$62,MATCH([13]設定!$D30,[13]指数!$B$6:$B$62,0),19),[13]設定!$I30))</f>
        <v>x</v>
      </c>
    </row>
    <row r="40" spans="2:12" ht="30" customHeight="1" x14ac:dyDescent="0.45">
      <c r="B40" s="23" t="s">
        <v>22</v>
      </c>
      <c r="C40" s="24">
        <f>IF($C39="","",[14]第５表!H55)</f>
        <v>1189</v>
      </c>
      <c r="D40" s="25">
        <f>IF($C39="","",IF([13]設定!$I31="",INDEX([13]指数!$C$6:$AD$62,MATCH([13]設定!$D31,[13]指数!$B$6:$B$62,0),14),[13]設定!$I31))</f>
        <v>9.3000000000000007</v>
      </c>
      <c r="E40" s="26">
        <f t="shared" si="1"/>
        <v>857</v>
      </c>
      <c r="F40" s="25">
        <f>IF($B40="","",IF([13]設定!$I31="",INDEX([13]指数!$C$198:$AD$254,MATCH([13]設定!$D31,[13]指数!$B$198:$B$254,0),14),[13]設定!$I31))</f>
        <v>31.6</v>
      </c>
      <c r="G40" s="24">
        <f>IF($C39="","",[14]第５表!I55)</f>
        <v>332</v>
      </c>
      <c r="H40" s="25">
        <f>IF($B40="","",IF([13]設定!$I31="",INDEX([13]指数!$C$262:$AD$318,MATCH([13]設定!$D31,[13]指数!$B$262:$B$318,0),14),[13]設定!$I31))</f>
        <v>-24</v>
      </c>
      <c r="I40" s="27">
        <f>IF($C39="","",+[14]第５表!J55)</f>
        <v>27.9</v>
      </c>
      <c r="J40" s="25">
        <f>IF($C39="","",IF([13]設定!$I31="",INDEX([13]指数!$C$6:$AD$62,MATCH([13]設定!$D31,[13]指数!$B$6:$B$62,0),16),[13]設定!$I31))</f>
        <v>-12.3</v>
      </c>
      <c r="K40" s="28">
        <f>IF($C39="","",IF([13]設定!$I31="",INDEX([13]指数!$C$6:$AD$62,MATCH([13]設定!$D31,[13]指数!$B$6:$B$62,0),17),[13]設定!$I31))</f>
        <v>3.21</v>
      </c>
      <c r="L40" s="28">
        <f>IF($C39="","",IF([13]設定!$I31="",INDEX([13]指数!$C$6:$AD$62,MATCH([13]設定!$D31,[13]指数!$B$6:$B$62,0),19),[13]設定!$I31))</f>
        <v>0</v>
      </c>
    </row>
    <row r="41" spans="2:12" ht="30" customHeight="1" x14ac:dyDescent="0.45">
      <c r="B41" s="23" t="s">
        <v>23</v>
      </c>
      <c r="C41" s="24">
        <f>IF($C40="","",[14]第５表!H56)</f>
        <v>1764</v>
      </c>
      <c r="D41" s="25">
        <f>IF($C40="","",IF([13]設定!$I32="",INDEX([13]指数!$C$6:$AD$62,MATCH([13]設定!$D32,[13]指数!$B$6:$B$62,0),14),[13]設定!$I32))</f>
        <v>1.3</v>
      </c>
      <c r="E41" s="26">
        <f t="shared" si="1"/>
        <v>1670</v>
      </c>
      <c r="F41" s="25">
        <f>IF($B41="","",IF([13]設定!$I32="",INDEX([13]指数!$C$198:$AD$254,MATCH([13]設定!$D32,[13]指数!$B$198:$B$254,0),14),[13]設定!$I32))</f>
        <v>9</v>
      </c>
      <c r="G41" s="24">
        <f>IF($C40="","",[14]第５表!I56)</f>
        <v>94</v>
      </c>
      <c r="H41" s="25">
        <f>IF($B41="","",IF([13]設定!$I32="",INDEX([13]指数!$C$262:$AD$318,MATCH([13]設定!$D32,[13]指数!$B$262:$B$318,0),14),[13]設定!$I32))</f>
        <v>-55</v>
      </c>
      <c r="I41" s="27">
        <f>IF($C40="","",+[14]第５表!J56)</f>
        <v>5.3</v>
      </c>
      <c r="J41" s="25">
        <f>IF($C40="","",IF([13]設定!$I32="",INDEX([13]指数!$C$6:$AD$62,MATCH([13]設定!$D32,[13]指数!$B$6:$B$62,0),16),[13]設定!$I32))</f>
        <v>-6.7</v>
      </c>
      <c r="K41" s="28">
        <f>IF($C40="","",IF([13]設定!$I32="",INDEX([13]指数!$C$6:$AD$62,MATCH([13]設定!$D32,[13]指数!$B$6:$B$62,0),17),[13]設定!$I32))</f>
        <v>0.17</v>
      </c>
      <c r="L41" s="28">
        <f>IF($C40="","",IF([13]設定!$I32="",INDEX([13]指数!$C$6:$AD$62,MATCH([13]設定!$D32,[13]指数!$B$6:$B$62,0),19),[13]設定!$I32))</f>
        <v>0.4</v>
      </c>
    </row>
    <row r="42" spans="2:12" ht="30" customHeight="1" x14ac:dyDescent="0.45">
      <c r="B42" s="23" t="s">
        <v>24</v>
      </c>
      <c r="C42" s="24">
        <f>IF($C41="","",[14]第５表!H57)</f>
        <v>8914</v>
      </c>
      <c r="D42" s="25">
        <f>IF($C41="","",IF([13]設定!$I33="",INDEX([13]指数!$C$6:$AD$62,MATCH([13]設定!$D33,[13]指数!$B$6:$B$62,0),14),[13]設定!$I33))</f>
        <v>18</v>
      </c>
      <c r="E42" s="26">
        <f t="shared" si="1"/>
        <v>2139</v>
      </c>
      <c r="F42" s="25">
        <f>IF($B42="","",IF([13]設定!$I33="",INDEX([13]指数!$C$198:$AD$254,MATCH([13]設定!$D33,[13]指数!$B$198:$B$254,0),14),[13]設定!$I33))</f>
        <v>69.5</v>
      </c>
      <c r="G42" s="24">
        <f>IF($C41="","",[14]第５表!I57)</f>
        <v>6775</v>
      </c>
      <c r="H42" s="25">
        <f>IF($B42="","",IF([13]設定!$I33="",INDEX([13]指数!$C$262:$AD$318,MATCH([13]設定!$D33,[13]指数!$B$262:$B$318,0),14),[13]設定!$I33))</f>
        <v>7.5</v>
      </c>
      <c r="I42" s="27">
        <f>IF($C41="","",+[14]第５表!J57)</f>
        <v>76</v>
      </c>
      <c r="J42" s="25">
        <f>IF($C41="","",IF([13]設定!$I33="",INDEX([13]指数!$C$6:$AD$62,MATCH([13]設定!$D33,[13]指数!$B$6:$B$62,0),16),[13]設定!$I33))</f>
        <v>-7.3</v>
      </c>
      <c r="K42" s="28">
        <f>IF($C41="","",IF([13]設定!$I33="",INDEX([13]指数!$C$6:$AD$62,MATCH([13]設定!$D33,[13]指数!$B$6:$B$62,0),17),[13]設定!$I33))</f>
        <v>3.43</v>
      </c>
      <c r="L42" s="28">
        <f>IF($C41="","",IF([13]設定!$I33="",INDEX([13]指数!$C$6:$AD$62,MATCH([13]設定!$D33,[13]指数!$B$6:$B$62,0),19),[13]設定!$I33))</f>
        <v>2.62</v>
      </c>
    </row>
    <row r="43" spans="2:12" ht="30" customHeight="1" x14ac:dyDescent="0.45">
      <c r="B43" s="23" t="s">
        <v>25</v>
      </c>
      <c r="C43" s="24">
        <f>IF($C42="","",[14]第５表!H58)</f>
        <v>4297</v>
      </c>
      <c r="D43" s="25">
        <f>IF($C42="","",IF([13]設定!$I34="",INDEX([13]指数!$C$6:$AD$62,MATCH([13]設定!$D34,[13]指数!$B$6:$B$62,0),14),[13]設定!$I34))</f>
        <v>4.2</v>
      </c>
      <c r="E43" s="26">
        <f t="shared" si="1"/>
        <v>3070</v>
      </c>
      <c r="F43" s="25">
        <f>IF($B43="","",IF([13]設定!$I34="",INDEX([13]指数!$C$198:$AD$254,MATCH([13]設定!$D34,[13]指数!$B$198:$B$254,0),14),[13]設定!$I34))</f>
        <v>10.6</v>
      </c>
      <c r="G43" s="24">
        <f>IF($C42="","",[14]第５表!I58)</f>
        <v>1227</v>
      </c>
      <c r="H43" s="25">
        <f>IF($B43="","",IF([13]設定!$I34="",INDEX([13]指数!$C$262:$AD$318,MATCH([13]設定!$D34,[13]指数!$B$262:$B$318,0),14),[13]設定!$I34))</f>
        <v>-8.6999999999999993</v>
      </c>
      <c r="I43" s="27">
        <f>IF($C42="","",+[14]第５表!J58)</f>
        <v>28.6</v>
      </c>
      <c r="J43" s="25">
        <f>IF($C42="","",IF([13]設定!$I34="",INDEX([13]指数!$C$6:$AD$62,MATCH([13]設定!$D34,[13]指数!$B$6:$B$62,0),16),[13]設定!$I34))</f>
        <v>-4</v>
      </c>
      <c r="K43" s="28">
        <f>IF($C42="","",IF([13]設定!$I34="",INDEX([13]指数!$C$6:$AD$62,MATCH([13]設定!$D34,[13]指数!$B$6:$B$62,0),17),[13]設定!$I34))</f>
        <v>7.69</v>
      </c>
      <c r="L43" s="28">
        <f>IF($C42="","",IF([13]設定!$I34="",INDEX([13]指数!$C$6:$AD$62,MATCH([13]設定!$D34,[13]指数!$B$6:$B$62,0),19),[13]設定!$I34))</f>
        <v>5.36</v>
      </c>
    </row>
    <row r="44" spans="2:12" ht="30" customHeight="1" x14ac:dyDescent="0.45">
      <c r="B44" s="23" t="s">
        <v>26</v>
      </c>
      <c r="C44" s="24">
        <f>IF($C43="","",[14]第５表!H59)</f>
        <v>16300</v>
      </c>
      <c r="D44" s="25">
        <f>IF($C43="","",IF([13]設定!$I35="",INDEX([13]指数!$C$6:$AD$62,MATCH([13]設定!$D35,[13]指数!$B$6:$B$62,0),14),[13]設定!$I35))</f>
        <v>3.3</v>
      </c>
      <c r="E44" s="26">
        <f t="shared" si="1"/>
        <v>13333</v>
      </c>
      <c r="F44" s="25">
        <f>IF($B44="","",IF([13]設定!$I35="",INDEX([13]指数!$C$198:$AD$254,MATCH([13]設定!$D35,[13]指数!$B$198:$B$254,0),14),[13]設定!$I35))</f>
        <v>1</v>
      </c>
      <c r="G44" s="24">
        <f>IF($C43="","",[14]第５表!I59)</f>
        <v>2967</v>
      </c>
      <c r="H44" s="25">
        <f>IF($B44="","",IF([13]設定!$I35="",INDEX([13]指数!$C$262:$AD$318,MATCH([13]設定!$D35,[13]指数!$B$262:$B$318,0),14),[13]設定!$I35))</f>
        <v>14.7</v>
      </c>
      <c r="I44" s="27">
        <f>IF($C43="","",+[14]第５表!J59)</f>
        <v>18.2</v>
      </c>
      <c r="J44" s="25">
        <f>IF($C43="","",IF([13]設定!$I35="",INDEX([13]指数!$C$6:$AD$62,MATCH([13]設定!$D35,[13]指数!$B$6:$B$62,0),16),[13]設定!$I35))</f>
        <v>1.8</v>
      </c>
      <c r="K44" s="28">
        <f>IF($C43="","",IF([13]設定!$I35="",INDEX([13]指数!$C$6:$AD$62,MATCH([13]設定!$D35,[13]指数!$B$6:$B$62,0),17),[13]設定!$I35))</f>
        <v>0.26</v>
      </c>
      <c r="L44" s="28">
        <f>IF($C43="","",IF([13]設定!$I35="",INDEX([13]指数!$C$6:$AD$62,MATCH([13]設定!$D35,[13]指数!$B$6:$B$62,0),19),[13]設定!$I35))</f>
        <v>0.79</v>
      </c>
    </row>
    <row r="45" spans="2:12" ht="30" customHeight="1" x14ac:dyDescent="0.45">
      <c r="B45" s="23" t="s">
        <v>27</v>
      </c>
      <c r="C45" s="24">
        <f>IF($C44="","",[14]第５表!H60)</f>
        <v>48899</v>
      </c>
      <c r="D45" s="25">
        <f>IF($C44="","",IF([13]設定!$I36="",INDEX([13]指数!$C$6:$AD$62,MATCH([13]設定!$D36,[13]指数!$B$6:$B$62,0),14),[13]設定!$I36))</f>
        <v>-1.4</v>
      </c>
      <c r="E45" s="26">
        <f t="shared" si="1"/>
        <v>37145</v>
      </c>
      <c r="F45" s="25">
        <f>IF($B45="","",IF([13]設定!$I36="",INDEX([13]指数!$C$198:$AD$254,MATCH([13]設定!$D36,[13]指数!$B$198:$B$254,0),14),[13]設定!$I36))</f>
        <v>-4.7</v>
      </c>
      <c r="G45" s="24">
        <f>IF($C44="","",[14]第５表!I60)</f>
        <v>11754</v>
      </c>
      <c r="H45" s="25">
        <f>IF($B45="","",IF([13]設定!$I36="",INDEX([13]指数!$C$262:$AD$318,MATCH([13]設定!$D36,[13]指数!$B$262:$B$318,0),14),[13]設定!$I36))</f>
        <v>10.6</v>
      </c>
      <c r="I45" s="27">
        <f>IF($C44="","",+[14]第５表!J60)</f>
        <v>24</v>
      </c>
      <c r="J45" s="25">
        <f>IF($C44="","",IF([13]設定!$I36="",INDEX([13]指数!$C$6:$AD$62,MATCH([13]設定!$D36,[13]指数!$B$6:$B$62,0),16),[13]設定!$I36))</f>
        <v>2.6</v>
      </c>
      <c r="K45" s="28">
        <f>IF($C44="","",IF([13]設定!$I36="",INDEX([13]指数!$C$6:$AD$62,MATCH([13]設定!$D36,[13]指数!$B$6:$B$62,0),17),[13]設定!$I36))</f>
        <v>1.1200000000000001</v>
      </c>
      <c r="L45" s="28">
        <f>IF($C44="","",IF([13]設定!$I36="",INDEX([13]指数!$C$6:$AD$62,MATCH([13]設定!$D36,[13]指数!$B$6:$B$62,0),19),[13]設定!$I36))</f>
        <v>1.24</v>
      </c>
    </row>
    <row r="46" spans="2:12" ht="30" customHeight="1" x14ac:dyDescent="0.45">
      <c r="B46" s="23" t="s">
        <v>28</v>
      </c>
      <c r="C46" s="24">
        <f>IF($C45="","",[14]第５表!H61)</f>
        <v>2878</v>
      </c>
      <c r="D46" s="25">
        <f>IF($C45="","",IF([13]設定!$I37="",INDEX([13]指数!$C$6:$AD$62,MATCH([13]設定!$D37,[13]指数!$B$6:$B$62,0),14),[13]設定!$I37))</f>
        <v>1.7</v>
      </c>
      <c r="E46" s="26">
        <f t="shared" si="1"/>
        <v>2733</v>
      </c>
      <c r="F46" s="25">
        <f>IF($B46="","",IF([13]設定!$I37="",INDEX([13]指数!$C$198:$AD$254,MATCH([13]設定!$D37,[13]指数!$B$198:$B$254,0),14),[13]設定!$I37))</f>
        <v>0.7</v>
      </c>
      <c r="G46" s="24">
        <f>IF($C45="","",[14]第５表!I61)</f>
        <v>145</v>
      </c>
      <c r="H46" s="25">
        <f>IF($B46="","",IF([13]設定!$I37="",INDEX([13]指数!$C$262:$AD$318,MATCH([13]設定!$D37,[13]指数!$B$262:$B$318,0),14),[13]設定!$I37))</f>
        <v>19.8</v>
      </c>
      <c r="I46" s="27">
        <f>IF($C45="","",+[14]第５表!J61)</f>
        <v>5</v>
      </c>
      <c r="J46" s="25">
        <f>IF($C45="","",IF([13]設定!$I37="",INDEX([13]指数!$C$6:$AD$62,MATCH([13]設定!$D37,[13]指数!$B$6:$B$62,0),16),[13]設定!$I37))</f>
        <v>0.7</v>
      </c>
      <c r="K46" s="28">
        <f>IF($C45="","",IF([13]設定!$I37="",INDEX([13]指数!$C$6:$AD$62,MATCH([13]設定!$D37,[13]指数!$B$6:$B$62,0),17),[13]設定!$I37))</f>
        <v>0.45</v>
      </c>
      <c r="L46" s="28">
        <f>IF($C45="","",IF([13]設定!$I37="",INDEX([13]指数!$C$6:$AD$62,MATCH([13]設定!$D37,[13]指数!$B$6:$B$62,0),19),[13]設定!$I37))</f>
        <v>1</v>
      </c>
    </row>
    <row r="47" spans="2:12" ht="30" customHeight="1" x14ac:dyDescent="0.45">
      <c r="B47" s="29" t="s">
        <v>29</v>
      </c>
      <c r="C47" s="30">
        <f>IF($C46="","",[14]第５表!H62)</f>
        <v>17536</v>
      </c>
      <c r="D47" s="31">
        <f>IF($C46="","",IF([13]設定!$I38="",INDEX([13]指数!$C$6:$AD$62,MATCH([13]設定!$D38,[13]指数!$B$6:$B$62,0),14),[13]設定!$I38))</f>
        <v>-1.5</v>
      </c>
      <c r="E47" s="32">
        <f t="shared" si="1"/>
        <v>11897</v>
      </c>
      <c r="F47" s="31">
        <f>IF($B47="","",IF([13]設定!$I38="",INDEX([13]指数!$C$198:$AD$254,MATCH([13]設定!$D38,[13]指数!$B$198:$B$254,0),14),[13]設定!$I38))</f>
        <v>-6.4</v>
      </c>
      <c r="G47" s="30">
        <f>IF($C46="","",[14]第５表!I62)</f>
        <v>5639</v>
      </c>
      <c r="H47" s="31">
        <f>IF($B47="","",IF([13]設定!$I38="",INDEX([13]指数!$C$262:$AD$318,MATCH([13]設定!$D38,[13]指数!$B$262:$B$318,0),14),[13]設定!$I38))</f>
        <v>11</v>
      </c>
      <c r="I47" s="33">
        <f>IF($C46="","",+[14]第５表!J62)</f>
        <v>32.200000000000003</v>
      </c>
      <c r="J47" s="31">
        <f>IF($C46="","",IF([13]設定!$I38="",INDEX([13]指数!$C$6:$AD$62,MATCH([13]設定!$D38,[13]指数!$B$6:$B$62,0),16),[13]設定!$I38))</f>
        <v>3.6</v>
      </c>
      <c r="K47" s="34">
        <f>IF($C46="","",IF([13]設定!$I38="",INDEX([13]指数!$C$6:$AD$62,MATCH([13]設定!$D38,[13]指数!$B$6:$B$62,0),17),[13]設定!$I38))</f>
        <v>4.38</v>
      </c>
      <c r="L47" s="34">
        <f>IF($C46="","",IF([13]設定!$I38="",INDEX([13]指数!$C$6:$AD$62,MATCH([13]設定!$D38,[13]指数!$B$6:$B$62,0),19),[13]設定!$I38))</f>
        <v>3.02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9CA8-6E6F-41E8-8D38-89308D78D188}">
  <sheetPr codeName="Sheet8"/>
  <dimension ref="B1:L51"/>
  <sheetViews>
    <sheetView showGridLines="0" view="pageBreakPreview" topLeftCell="A41" zoomScale="70" zoomScaleNormal="70" zoomScaleSheetLayoutView="70" workbookViewId="0">
      <selection activeCell="O18" sqref="O18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産業別にみた常用雇用の動き（"&amp;[15]設定!D8&amp;DBCS([15]設定!E8)&amp;"年"&amp;DBCS([15]設定!F8)&amp;"月）"</f>
        <v>表５　産業別にみた常用雇用の動き（令和５年８月）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33</v>
      </c>
      <c r="D4" s="7"/>
      <c r="E4" s="8"/>
      <c r="F4" s="8"/>
      <c r="G4" s="8"/>
      <c r="H4" s="8"/>
      <c r="I4" s="8"/>
      <c r="J4" s="8"/>
      <c r="K4" s="6" t="s">
        <v>34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35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36</v>
      </c>
      <c r="L6" s="50" t="s">
        <v>37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IF($C8="","",[16]第５表!H9)</f>
        <v>362499</v>
      </c>
      <c r="D9" s="25">
        <f>IF($C8="","",IF([15]設定!$H23="",INDEX([15]指数!$C$326:$AD$382,MATCH([15]設定!$D23,[15]指数!$B$326:$B$382,0),14),[15]設定!$H23))</f>
        <v>2.4</v>
      </c>
      <c r="E9" s="26">
        <f>IF(C9="x","x",C9-G9)</f>
        <v>253467</v>
      </c>
      <c r="F9" s="25">
        <f>IF($B9="","",IF([15]設定!$H23="",INDEX([15]指数!$C$518:$AD$574,MATCH([15]設定!$D23,[15]指数!$B$518:$B$574,0),14),[15]設定!$H23))</f>
        <v>-1.7</v>
      </c>
      <c r="G9" s="24">
        <f>IF($C8="","",[16]第５表!I9)</f>
        <v>109032</v>
      </c>
      <c r="H9" s="25">
        <f>IF($B9="","",IF([15]設定!$H23="",INDEX([15]指数!$C$582:$AD$638,MATCH([15]設定!$D23,[15]指数!$B$582:$B$638,0),14),[15]設定!$H23))</f>
        <v>13.4</v>
      </c>
      <c r="I9" s="27">
        <f>IF($C8="","",[16]第５表!J9)</f>
        <v>30.1</v>
      </c>
      <c r="J9" s="25">
        <f>IF($C8="","",IF([15]設定!$H23="",INDEX([15]指数!$C$326:$AD$382,MATCH([15]設定!$D23,[15]指数!$B$326:$B$382,0),16),[15]設定!$H23))</f>
        <v>2.9</v>
      </c>
      <c r="K9" s="28">
        <f>IF($C8="","",IF([15]設定!$H23="",INDEX([15]指数!$C$326:$AD$382,MATCH([15]設定!$D23,[15]指数!$B$326:$B$382,0),17),[15]設定!$H23))</f>
        <v>2.08</v>
      </c>
      <c r="L9" s="28">
        <f>IF($C8="","",IF([15]設定!$H23="",INDEX([15]指数!$C$326:$AD$382,MATCH([15]設定!$D23,[15]指数!$B$326:$B$382,0),19),[15]設定!$H23))</f>
        <v>1.56</v>
      </c>
    </row>
    <row r="10" spans="2:12" ht="30" customHeight="1" x14ac:dyDescent="0.45">
      <c r="B10" s="23" t="s">
        <v>15</v>
      </c>
      <c r="C10" s="24">
        <f>IF($C9="","",[16]第５表!H10)</f>
        <v>20961</v>
      </c>
      <c r="D10" s="25">
        <f>IF($C9="","",IF([15]設定!$H24="",INDEX([15]指数!$C$326:$AD$382,MATCH([15]設定!$D24,[15]指数!$B$326:$B$382,0),14),[15]設定!$H24))</f>
        <v>2.2999999999999998</v>
      </c>
      <c r="E10" s="26">
        <f>IF(C10="x","x",C10-G10)</f>
        <v>19881</v>
      </c>
      <c r="F10" s="25">
        <f>IF($B10="","",IF([15]設定!$H24="",INDEX([15]指数!$C$518:$AD$574,MATCH([15]設定!$D24,[15]指数!$B$518:$B$574,0),14),[15]設定!$H24))</f>
        <v>1.1000000000000001</v>
      </c>
      <c r="G10" s="24">
        <f>IF($C9="","",[16]第５表!I10)</f>
        <v>1080</v>
      </c>
      <c r="H10" s="25">
        <f>IF($B10="","",IF([15]設定!$H24="",INDEX([15]指数!$C$582:$AD$638,MATCH([15]設定!$D24,[15]指数!$B$582:$B$638,0),14),[15]設定!$H24))</f>
        <v>30</v>
      </c>
      <c r="I10" s="27">
        <f>IF($C9="","",[16]第５表!J10)</f>
        <v>5.2</v>
      </c>
      <c r="J10" s="25">
        <f>IF($C9="","",IF([15]設定!$H24="",INDEX([15]指数!$C$326:$AD$382,MATCH([15]設定!$D24,[15]指数!$B$326:$B$382,0),16),[15]設定!$H24))</f>
        <v>1.2</v>
      </c>
      <c r="K10" s="28">
        <f>IF($C9="","",IF([15]設定!$H24="",INDEX([15]指数!$C$326:$AD$382,MATCH([15]設定!$D24,[15]指数!$B$326:$B$382,0),17),[15]設定!$H24))</f>
        <v>0.82</v>
      </c>
      <c r="L10" s="28">
        <f>IF($C9="","",IF([15]設定!$H24="",INDEX([15]指数!$C$326:$AD$382,MATCH([15]設定!$D24,[15]指数!$B$326:$B$382,0),19),[15]設定!$H24))</f>
        <v>1.04</v>
      </c>
    </row>
    <row r="11" spans="2:12" ht="30" customHeight="1" x14ac:dyDescent="0.45">
      <c r="B11" s="23" t="s">
        <v>16</v>
      </c>
      <c r="C11" s="24">
        <f>IF($C10="","",[16]第５表!H11)</f>
        <v>48840</v>
      </c>
      <c r="D11" s="25">
        <f>IF($C10="","",IF([15]設定!$H25="",INDEX([15]指数!$C$326:$AD$382,MATCH([15]設定!$D25,[15]指数!$B$326:$B$382,0),14),[15]設定!$H25))</f>
        <v>4</v>
      </c>
      <c r="E11" s="26">
        <f t="shared" ref="E11:E24" si="0">IF(C11="x","x",C11-G11)</f>
        <v>40753</v>
      </c>
      <c r="F11" s="25">
        <f>IF($B11="","",IF([15]設定!$H25="",INDEX([15]指数!$C$518:$AD$574,MATCH([15]設定!$D25,[15]指数!$B$518:$B$574,0),14),[15]設定!$H25))</f>
        <v>1.7</v>
      </c>
      <c r="G11" s="24">
        <f>IF($C10="","",[16]第５表!I11)</f>
        <v>8087</v>
      </c>
      <c r="H11" s="25">
        <f>IF($B11="","",IF([15]設定!$H25="",INDEX([15]指数!$C$582:$AD$638,MATCH([15]設定!$D25,[15]指数!$B$582:$B$638,0),14),[15]設定!$H25))</f>
        <v>17.399999999999999</v>
      </c>
      <c r="I11" s="27">
        <f>IF($C10="","",[16]第５表!J11)</f>
        <v>16.600000000000001</v>
      </c>
      <c r="J11" s="25">
        <f>IF($C10="","",IF([15]設定!$H25="",INDEX([15]指数!$C$326:$AD$382,MATCH([15]設定!$D25,[15]指数!$B$326:$B$382,0),16),[15]設定!$H25))</f>
        <v>1.9</v>
      </c>
      <c r="K11" s="28">
        <f>IF($C10="","",IF([15]設定!$H25="",INDEX([15]指数!$C$326:$AD$382,MATCH([15]設定!$D25,[15]指数!$B$326:$B$382,0),17),[15]設定!$H25))</f>
        <v>1.03</v>
      </c>
      <c r="L11" s="28">
        <f>IF($C10="","",IF([15]設定!$H25="",INDEX([15]指数!$C$326:$AD$382,MATCH([15]設定!$D25,[15]指数!$B$326:$B$382,0),19),[15]設定!$H25))</f>
        <v>1.07</v>
      </c>
    </row>
    <row r="12" spans="2:12" ht="30" customHeight="1" x14ac:dyDescent="0.45">
      <c r="B12" s="23" t="s">
        <v>17</v>
      </c>
      <c r="C12" s="24">
        <f>IF($C11="","",[16]第５表!H12)</f>
        <v>2151</v>
      </c>
      <c r="D12" s="25">
        <f>IF($C11="","",IF([15]設定!$H26="",INDEX([15]指数!$C$326:$AD$382,MATCH([15]設定!$D26,[15]指数!$B$326:$B$382,0),14),[15]設定!$H26))</f>
        <v>-26.8</v>
      </c>
      <c r="E12" s="26">
        <f t="shared" si="0"/>
        <v>1993</v>
      </c>
      <c r="F12" s="25">
        <f>IF($B12="","",IF([15]設定!$H26="",INDEX([15]指数!$C$518:$AD$574,MATCH([15]設定!$D26,[15]指数!$B$518:$B$574,0),14),[15]設定!$H26))</f>
        <v>-27</v>
      </c>
      <c r="G12" s="24">
        <f>IF($C11="","",[16]第５表!I12)</f>
        <v>158</v>
      </c>
      <c r="H12" s="25">
        <f>IF($B12="","",IF([15]設定!$H26="",INDEX([15]指数!$C$582:$AD$638,MATCH([15]設定!$D26,[15]指数!$B$582:$B$638,0),14),[15]設定!$H26))</f>
        <v>-23.7</v>
      </c>
      <c r="I12" s="27">
        <f>IF($C11="","",[16]第５表!J12)</f>
        <v>7.3</v>
      </c>
      <c r="J12" s="25">
        <f>IF($C11="","",IF([15]設定!$H26="",INDEX([15]指数!$C$326:$AD$382,MATCH([15]設定!$D26,[15]指数!$B$326:$B$382,0),16),[15]設定!$H26))</f>
        <v>0.3</v>
      </c>
      <c r="K12" s="28">
        <f>IF($C11="","",IF([15]設定!$H26="",INDEX([15]指数!$C$326:$AD$382,MATCH([15]設定!$D26,[15]指数!$B$326:$B$382,0),17),[15]設定!$H26))</f>
        <v>8.49</v>
      </c>
      <c r="L12" s="28">
        <f>IF($C11="","",IF([15]設定!$H26="",INDEX([15]指数!$C$326:$AD$382,MATCH([15]設定!$D26,[15]指数!$B$326:$B$382,0),19),[15]設定!$H26))</f>
        <v>7.07</v>
      </c>
    </row>
    <row r="13" spans="2:12" ht="30" customHeight="1" x14ac:dyDescent="0.45">
      <c r="B13" s="23" t="s">
        <v>18</v>
      </c>
      <c r="C13" s="24">
        <f>IF($C12="","",[16]第５表!H13)</f>
        <v>4866</v>
      </c>
      <c r="D13" s="25">
        <f>IF($C12="","",IF([15]設定!$H27="",INDEX([15]指数!$C$326:$AD$382,MATCH([15]設定!$D27,[15]指数!$B$326:$B$382,0),14),[15]設定!$H27))</f>
        <v>-3.4</v>
      </c>
      <c r="E13" s="26">
        <f t="shared" si="0"/>
        <v>4629</v>
      </c>
      <c r="F13" s="25">
        <f>IF($B13="","",IF([15]設定!$H27="",INDEX([15]指数!$C$518:$AD$574,MATCH([15]設定!$D27,[15]指数!$B$518:$B$574,0),14),[15]設定!$H27))</f>
        <v>-4.7</v>
      </c>
      <c r="G13" s="24">
        <f>IF($C12="","",[16]第５表!I13)</f>
        <v>237</v>
      </c>
      <c r="H13" s="25">
        <f>IF($B13="","",IF([15]設定!$H27="",INDEX([15]指数!$C$582:$AD$638,MATCH([15]設定!$D27,[15]指数!$B$582:$B$638,0),14),[15]設定!$H27))</f>
        <v>30</v>
      </c>
      <c r="I13" s="27">
        <f>IF($C12="","",[16]第５表!J13)</f>
        <v>4.9000000000000004</v>
      </c>
      <c r="J13" s="25">
        <f>IF($C12="","",IF([15]設定!$H27="",INDEX([15]指数!$C$326:$AD$382,MATCH([15]設定!$D27,[15]指数!$B$326:$B$382,0),16),[15]設定!$H27))</f>
        <v>1.3</v>
      </c>
      <c r="K13" s="28">
        <f>IF($C12="","",IF([15]設定!$H27="",INDEX([15]指数!$C$326:$AD$382,MATCH([15]設定!$D27,[15]指数!$B$326:$B$382,0),17),[15]設定!$H27))</f>
        <v>0.79</v>
      </c>
      <c r="L13" s="28">
        <f>IF($C12="","",IF([15]設定!$H27="",INDEX([15]指数!$C$326:$AD$382,MATCH([15]設定!$D27,[15]指数!$B$326:$B$382,0),19),[15]設定!$H27))</f>
        <v>2.21</v>
      </c>
    </row>
    <row r="14" spans="2:12" ht="30" customHeight="1" x14ac:dyDescent="0.45">
      <c r="B14" s="23" t="s">
        <v>19</v>
      </c>
      <c r="C14" s="24">
        <f>IF($C13="","",[16]第５表!H14)</f>
        <v>17415</v>
      </c>
      <c r="D14" s="25">
        <f>IF($C13="","",IF([15]設定!$H28="",INDEX([15]指数!$C$326:$AD$382,MATCH([15]設定!$D28,[15]指数!$B$326:$B$382,0),14),[15]設定!$H28))</f>
        <v>-4.5</v>
      </c>
      <c r="E14" s="26">
        <f t="shared" si="0"/>
        <v>16271</v>
      </c>
      <c r="F14" s="25">
        <f>IF($B14="","",IF([15]設定!$H28="",INDEX([15]指数!$C$518:$AD$574,MATCH([15]設定!$D28,[15]指数!$B$518:$B$574,0),14),[15]設定!$H28))</f>
        <v>-4.5999999999999996</v>
      </c>
      <c r="G14" s="24">
        <f>IF($C13="","",[16]第５表!I14)</f>
        <v>1144</v>
      </c>
      <c r="H14" s="25">
        <f>IF($B14="","",IF([15]設定!$H28="",INDEX([15]指数!$C$582:$AD$638,MATCH([15]設定!$D28,[15]指数!$B$582:$B$638,0),14),[15]設定!$H28))</f>
        <v>-4.5999999999999996</v>
      </c>
      <c r="I14" s="27">
        <f>IF($C13="","",[16]第５表!J14)</f>
        <v>6.6</v>
      </c>
      <c r="J14" s="25">
        <f>IF($C13="","",IF([15]設定!$H28="",INDEX([15]指数!$C$326:$AD$382,MATCH([15]設定!$D28,[15]指数!$B$326:$B$382,0),16),[15]設定!$H28))</f>
        <v>0</v>
      </c>
      <c r="K14" s="28">
        <f>IF($C13="","",IF([15]設定!$H28="",INDEX([15]指数!$C$326:$AD$382,MATCH([15]設定!$D28,[15]指数!$B$326:$B$382,0),17),[15]設定!$H28))</f>
        <v>0.8</v>
      </c>
      <c r="L14" s="28">
        <f>IF($C13="","",IF([15]設定!$H28="",INDEX([15]指数!$C$326:$AD$382,MATCH([15]設定!$D28,[15]指数!$B$326:$B$382,0),19),[15]設定!$H28))</f>
        <v>0.75</v>
      </c>
    </row>
    <row r="15" spans="2:12" ht="30" customHeight="1" x14ac:dyDescent="0.45">
      <c r="B15" s="23" t="s">
        <v>20</v>
      </c>
      <c r="C15" s="24">
        <f>IF($C14="","",[16]第５表!H15)</f>
        <v>71358</v>
      </c>
      <c r="D15" s="25">
        <f>IF($C14="","",IF([15]設定!$H29="",INDEX([15]指数!$C$326:$AD$382,MATCH([15]設定!$D29,[15]指数!$B$326:$B$382,0),14),[15]設定!$H29))</f>
        <v>8</v>
      </c>
      <c r="E15" s="26">
        <f t="shared" si="0"/>
        <v>35514</v>
      </c>
      <c r="F15" s="25">
        <f>IF($B15="","",IF([15]設定!$H29="",INDEX([15]指数!$C$518:$AD$574,MATCH([15]設定!$D29,[15]指数!$B$518:$B$574,0),14),[15]設定!$H29))</f>
        <v>-8.1</v>
      </c>
      <c r="G15" s="24">
        <f>IF($C14="","",[16]第５表!I15)</f>
        <v>35844</v>
      </c>
      <c r="H15" s="25">
        <f>IF($B15="","",IF([15]設定!$H29="",INDEX([15]指数!$C$582:$AD$638,MATCH([15]設定!$D29,[15]指数!$B$582:$B$638,0),14),[15]設定!$H29))</f>
        <v>30.4</v>
      </c>
      <c r="I15" s="27">
        <f>IF($C14="","",[16]第５表!J15)</f>
        <v>50.2</v>
      </c>
      <c r="J15" s="25">
        <f>IF($C14="","",IF([15]設定!$H29="",INDEX([15]指数!$C$326:$AD$382,MATCH([15]設定!$D29,[15]指数!$B$326:$B$382,0),16),[15]設定!$H29))</f>
        <v>8.6</v>
      </c>
      <c r="K15" s="28">
        <f>IF($C14="","",IF([15]設定!$H29="",INDEX([15]指数!$C$326:$AD$382,MATCH([15]設定!$D29,[15]指数!$B$326:$B$382,0),17),[15]設定!$H29))</f>
        <v>3.23</v>
      </c>
      <c r="L15" s="28">
        <f>IF($C14="","",IF([15]設定!$H29="",INDEX([15]指数!$C$326:$AD$382,MATCH([15]設定!$D29,[15]指数!$B$326:$B$382,0),19),[15]設定!$H29))</f>
        <v>1.64</v>
      </c>
    </row>
    <row r="16" spans="2:12" ht="30" customHeight="1" x14ac:dyDescent="0.45">
      <c r="B16" s="23" t="s">
        <v>21</v>
      </c>
      <c r="C16" s="24">
        <f>IF($C15="","",[16]第５表!H16)</f>
        <v>8185</v>
      </c>
      <c r="D16" s="25">
        <f>IF($C15="","",IF([15]設定!$H30="",INDEX([15]指数!$C$326:$AD$382,MATCH([15]設定!$D30,[15]指数!$B$326:$B$382,0),14),[15]設定!$H30))</f>
        <v>-5.4</v>
      </c>
      <c r="E16" s="26">
        <f t="shared" si="0"/>
        <v>7041</v>
      </c>
      <c r="F16" s="25">
        <f>IF($B16="","",IF([15]設定!$H30="",INDEX([15]指数!$C$518:$AD$574,MATCH([15]設定!$D30,[15]指数!$B$518:$B$574,0),14),[15]設定!$H30))</f>
        <v>-7.1</v>
      </c>
      <c r="G16" s="24">
        <f>IF($C15="","",[16]第５表!I16)</f>
        <v>1144</v>
      </c>
      <c r="H16" s="25">
        <f>IF($B16="","",IF([15]設定!$H30="",INDEX([15]指数!$C$582:$AD$638,MATCH([15]設定!$D30,[15]指数!$B$582:$B$638,0),14),[15]設定!$H30))</f>
        <v>6.1</v>
      </c>
      <c r="I16" s="27">
        <f>IF($C15="","",[16]第５表!J16)</f>
        <v>14</v>
      </c>
      <c r="J16" s="25">
        <f>IF($C15="","",IF([15]設定!$H30="",INDEX([15]指数!$C$326:$AD$382,MATCH([15]設定!$D30,[15]指数!$B$326:$B$382,0),16),[15]設定!$H30))</f>
        <v>1.5</v>
      </c>
      <c r="K16" s="28">
        <f>IF($C15="","",IF([15]設定!$H30="",INDEX([15]指数!$C$326:$AD$382,MATCH([15]設定!$D30,[15]指数!$B$326:$B$382,0),17),[15]設定!$H30))</f>
        <v>0.45</v>
      </c>
      <c r="L16" s="28">
        <f>IF($C15="","",IF([15]設定!$H30="",INDEX([15]指数!$C$326:$AD$382,MATCH([15]設定!$D30,[15]指数!$B$326:$B$382,0),19),[15]設定!$H30))</f>
        <v>0</v>
      </c>
    </row>
    <row r="17" spans="2:12" ht="30" customHeight="1" x14ac:dyDescent="0.45">
      <c r="B17" s="23" t="s">
        <v>22</v>
      </c>
      <c r="C17" s="24">
        <f>IF($C16="","",[16]第５表!H17)</f>
        <v>3338</v>
      </c>
      <c r="D17" s="25">
        <f>IF($C16="","",IF([15]設定!$H31="",INDEX([15]指数!$C$326:$AD$382,MATCH([15]設定!$D31,[15]指数!$B$326:$B$382,0),14),[15]設定!$H31))</f>
        <v>-6.3</v>
      </c>
      <c r="E17" s="26">
        <f t="shared" si="0"/>
        <v>1607</v>
      </c>
      <c r="F17" s="25">
        <f>IF($B17="","",IF([15]設定!$H31="",INDEX([15]指数!$C$518:$AD$574,MATCH([15]設定!$D31,[15]指数!$B$518:$B$574,0),14),[15]設定!$H31))</f>
        <v>-5.2</v>
      </c>
      <c r="G17" s="24">
        <f>IF($C16="","",[16]第５表!I17)</f>
        <v>1731</v>
      </c>
      <c r="H17" s="25">
        <f>IF($B17="","",IF([15]設定!$H31="",INDEX([15]指数!$C$582:$AD$638,MATCH([15]設定!$D31,[15]指数!$B$582:$B$638,0),14),[15]設定!$H31))</f>
        <v>-7.2</v>
      </c>
      <c r="I17" s="27">
        <f>IF($C16="","",[16]第５表!J17)</f>
        <v>51.9</v>
      </c>
      <c r="J17" s="25">
        <f>IF($C16="","",IF([15]設定!$H31="",INDEX([15]指数!$C$326:$AD$382,MATCH([15]設定!$D31,[15]指数!$B$326:$B$382,0),16),[15]設定!$H31))</f>
        <v>-0.5</v>
      </c>
      <c r="K17" s="28">
        <f>IF($C16="","",IF([15]設定!$H31="",INDEX([15]指数!$C$326:$AD$382,MATCH([15]設定!$D31,[15]指数!$B$326:$B$382,0),17),[15]設定!$H31))</f>
        <v>6.75</v>
      </c>
      <c r="L17" s="28">
        <f>IF($C16="","",IF([15]設定!$H31="",INDEX([15]指数!$C$326:$AD$382,MATCH([15]設定!$D31,[15]指数!$B$326:$B$382,0),19),[15]設定!$H31))</f>
        <v>3.44</v>
      </c>
    </row>
    <row r="18" spans="2:12" ht="30" customHeight="1" x14ac:dyDescent="0.45">
      <c r="B18" s="23" t="s">
        <v>23</v>
      </c>
      <c r="C18" s="24">
        <f>IF($C17="","",[16]第５表!H18)</f>
        <v>6334</v>
      </c>
      <c r="D18" s="25">
        <f>IF($C17="","",IF([15]設定!$H32="",INDEX([15]指数!$C$326:$AD$382,MATCH([15]設定!$D32,[15]指数!$B$326:$B$382,0),14),[15]設定!$H32))</f>
        <v>3.1</v>
      </c>
      <c r="E18" s="26">
        <f t="shared" si="0"/>
        <v>5361</v>
      </c>
      <c r="F18" s="25">
        <f>IF($B18="","",IF([15]設定!$H32="",INDEX([15]指数!$C$518:$AD$574,MATCH([15]設定!$D32,[15]指数!$B$518:$B$574,0),14),[15]設定!$H32))</f>
        <v>14.4</v>
      </c>
      <c r="G18" s="24">
        <f>IF($C17="","",[16]第５表!I18)</f>
        <v>973</v>
      </c>
      <c r="H18" s="25">
        <f>IF($B18="","",IF([15]設定!$H32="",INDEX([15]指数!$C$582:$AD$638,MATCH([15]設定!$D32,[15]指数!$B$582:$B$638,0),14),[15]設定!$H32))</f>
        <v>-33.1</v>
      </c>
      <c r="I18" s="27">
        <f>IF($C17="","",[16]第５表!J18)</f>
        <v>15.4</v>
      </c>
      <c r="J18" s="25">
        <f>IF($C17="","",IF([15]設定!$H32="",INDEX([15]指数!$C$326:$AD$382,MATCH([15]設定!$D32,[15]指数!$B$326:$B$382,0),16),[15]設定!$H32))</f>
        <v>-8.3000000000000007</v>
      </c>
      <c r="K18" s="28">
        <f>IF($C17="","",IF([15]設定!$H32="",INDEX([15]指数!$C$326:$AD$382,MATCH([15]設定!$D32,[15]指数!$B$326:$B$382,0),17),[15]設定!$H32))</f>
        <v>0.03</v>
      </c>
      <c r="L18" s="28">
        <f>IF($C17="","",IF([15]設定!$H32="",INDEX([15]指数!$C$326:$AD$382,MATCH([15]設定!$D32,[15]指数!$B$326:$B$382,0),19),[15]設定!$H32))</f>
        <v>0.97</v>
      </c>
    </row>
    <row r="19" spans="2:12" ht="30" customHeight="1" x14ac:dyDescent="0.45">
      <c r="B19" s="23" t="s">
        <v>24</v>
      </c>
      <c r="C19" s="24">
        <f>IF($C18="","",[16]第５表!H19)</f>
        <v>27544</v>
      </c>
      <c r="D19" s="25">
        <f>IF($C18="","",IF([15]設定!$H33="",INDEX([15]指数!$C$326:$AD$382,MATCH([15]設定!$D33,[15]指数!$B$326:$B$382,0),14),[15]設定!$H33))</f>
        <v>21.2</v>
      </c>
      <c r="E19" s="26">
        <f t="shared" si="0"/>
        <v>4483</v>
      </c>
      <c r="F19" s="25">
        <f>IF($B19="","",IF([15]設定!$H33="",INDEX([15]指数!$C$518:$AD$574,MATCH([15]設定!$D33,[15]指数!$B$518:$B$574,0),14),[15]設定!$H33))</f>
        <v>-19.5</v>
      </c>
      <c r="G19" s="24">
        <f>IF($C18="","",[16]第５表!I19)</f>
        <v>23061</v>
      </c>
      <c r="H19" s="25">
        <f>IF($B19="","",IF([15]設定!$H33="",INDEX([15]指数!$C$582:$AD$638,MATCH([15]設定!$D33,[15]指数!$B$582:$B$638,0),14),[15]設定!$H33))</f>
        <v>34.4</v>
      </c>
      <c r="I19" s="27">
        <f>IF($C18="","",[16]第５表!J19)</f>
        <v>83.7</v>
      </c>
      <c r="J19" s="25">
        <f>IF($C18="","",IF([15]設定!$H33="",INDEX([15]指数!$C$326:$AD$382,MATCH([15]設定!$D33,[15]指数!$B$326:$B$382,0),16),[15]設定!$H33))</f>
        <v>8.1999999999999993</v>
      </c>
      <c r="K19" s="28">
        <f>IF($C18="","",IF([15]設定!$H33="",INDEX([15]指数!$C$326:$AD$382,MATCH([15]設定!$D33,[15]指数!$B$326:$B$382,0),17),[15]設定!$H33))</f>
        <v>6.79</v>
      </c>
      <c r="L19" s="28">
        <f>IF($C18="","",IF([15]設定!$H33="",INDEX([15]指数!$C$326:$AD$382,MATCH([15]設定!$D33,[15]指数!$B$326:$B$382,0),19),[15]設定!$H33))</f>
        <v>2.16</v>
      </c>
    </row>
    <row r="20" spans="2:12" ht="30" customHeight="1" x14ac:dyDescent="0.45">
      <c r="B20" s="23" t="s">
        <v>25</v>
      </c>
      <c r="C20" s="24">
        <f>IF($C19="","",[16]第５表!H20)</f>
        <v>10497</v>
      </c>
      <c r="D20" s="25">
        <f>IF($C19="","",IF([15]設定!$H34="",INDEX([15]指数!$C$326:$AD$382,MATCH([15]設定!$D34,[15]指数!$B$326:$B$382,0),14),[15]設定!$H34))</f>
        <v>-3.5</v>
      </c>
      <c r="E20" s="26">
        <f t="shared" si="0"/>
        <v>7187</v>
      </c>
      <c r="F20" s="25">
        <f>IF($B20="","",IF([15]設定!$H34="",INDEX([15]指数!$C$518:$AD$574,MATCH([15]設定!$D34,[15]指数!$B$518:$B$574,0),14),[15]設定!$H34))</f>
        <v>22.7</v>
      </c>
      <c r="G20" s="24">
        <f>IF($C19="","",[16]第５表!I20)</f>
        <v>3310</v>
      </c>
      <c r="H20" s="25">
        <f>IF($B20="","",IF([15]設定!$H34="",INDEX([15]指数!$C$582:$AD$638,MATCH([15]設定!$D34,[15]指数!$B$582:$B$638,0),14),[15]設定!$H34))</f>
        <v>-34.1</v>
      </c>
      <c r="I20" s="27">
        <f>IF($C19="","",[16]第５表!J20)</f>
        <v>31.5</v>
      </c>
      <c r="J20" s="25">
        <f>IF($C19="","",IF([15]設定!$H34="",INDEX([15]指数!$C$326:$AD$382,MATCH([15]設定!$D34,[15]指数!$B$326:$B$382,0),16),[15]設定!$H34))</f>
        <v>-14.6</v>
      </c>
      <c r="K20" s="28">
        <f>IF($C19="","",IF([15]設定!$H34="",INDEX([15]指数!$C$326:$AD$382,MATCH([15]設定!$D34,[15]指数!$B$326:$B$382,0),17),[15]設定!$H34))</f>
        <v>1.39</v>
      </c>
      <c r="L20" s="28">
        <f>IF($C19="","",IF([15]設定!$H34="",INDEX([15]指数!$C$326:$AD$382,MATCH([15]設定!$D34,[15]指数!$B$326:$B$382,0),19),[15]設定!$H34))</f>
        <v>1.45</v>
      </c>
    </row>
    <row r="21" spans="2:12" ht="30" customHeight="1" x14ac:dyDescent="0.45">
      <c r="B21" s="23" t="s">
        <v>26</v>
      </c>
      <c r="C21" s="24">
        <f>IF($C20="","",[16]第５表!H21)</f>
        <v>27768</v>
      </c>
      <c r="D21" s="25">
        <f>IF($C20="","",IF([15]設定!$H35="",INDEX([15]指数!$C$326:$AD$382,MATCH([15]設定!$D35,[15]指数!$B$326:$B$382,0),14),[15]設定!$H35))</f>
        <v>-2</v>
      </c>
      <c r="E21" s="26">
        <f t="shared" si="0"/>
        <v>23375</v>
      </c>
      <c r="F21" s="25">
        <f>IF($B21="","",IF([15]設定!$H35="",INDEX([15]指数!$C$518:$AD$574,MATCH([15]設定!$D35,[15]指数!$B$518:$B$574,0),14),[15]設定!$H35))</f>
        <v>-0.1</v>
      </c>
      <c r="G21" s="24">
        <f>IF($C20="","",[16]第５表!I21)</f>
        <v>4393</v>
      </c>
      <c r="H21" s="25">
        <f>IF($B21="","",IF([15]設定!$H35="",INDEX([15]指数!$C$582:$AD$638,MATCH([15]設定!$D35,[15]指数!$B$582:$B$638,0),14),[15]設定!$H35))</f>
        <v>-10.9</v>
      </c>
      <c r="I21" s="27">
        <f>IF($C20="","",[16]第５表!J21)</f>
        <v>15.8</v>
      </c>
      <c r="J21" s="25">
        <f>IF($C20="","",IF([15]設定!$H35="",INDEX([15]指数!$C$326:$AD$382,MATCH([15]設定!$D35,[15]指数!$B$326:$B$382,0),16),[15]設定!$H35))</f>
        <v>-1.6</v>
      </c>
      <c r="K21" s="28">
        <f>IF($C20="","",IF([15]設定!$H35="",INDEX([15]指数!$C$326:$AD$382,MATCH([15]設定!$D35,[15]指数!$B$326:$B$382,0),17),[15]設定!$H35))</f>
        <v>0.42</v>
      </c>
      <c r="L21" s="28">
        <f>IF($C20="","",IF([15]設定!$H35="",INDEX([15]指数!$C$326:$AD$382,MATCH([15]設定!$D35,[15]指数!$B$326:$B$382,0),19),[15]設定!$H35))</f>
        <v>0.76</v>
      </c>
    </row>
    <row r="22" spans="2:12" ht="30" customHeight="1" x14ac:dyDescent="0.45">
      <c r="B22" s="23" t="s">
        <v>27</v>
      </c>
      <c r="C22" s="24">
        <f>IF($C21="","",[16]第５表!H22)</f>
        <v>84149</v>
      </c>
      <c r="D22" s="25">
        <f>IF($C21="","",IF([15]設定!$H36="",INDEX([15]指数!$C$326:$AD$382,MATCH([15]設定!$D36,[15]指数!$B$326:$B$382,0),14),[15]設定!$H36))</f>
        <v>0.6</v>
      </c>
      <c r="E22" s="26">
        <f t="shared" si="0"/>
        <v>63001</v>
      </c>
      <c r="F22" s="25">
        <f>IF($B22="","",IF([15]設定!$H36="",INDEX([15]指数!$C$518:$AD$574,MATCH([15]設定!$D36,[15]指数!$B$518:$B$574,0),14),[15]設定!$H36))</f>
        <v>0.4</v>
      </c>
      <c r="G22" s="24">
        <f>IF($C21="","",[16]第５表!I22)</f>
        <v>21148</v>
      </c>
      <c r="H22" s="25">
        <f>IF($B22="","",IF([15]設定!$H36="",INDEX([15]指数!$C$582:$AD$638,MATCH([15]設定!$D36,[15]指数!$B$582:$B$638,0),14),[15]設定!$H36))</f>
        <v>1</v>
      </c>
      <c r="I22" s="27">
        <f>IF($C21="","",[16]第５表!J22)</f>
        <v>25.1</v>
      </c>
      <c r="J22" s="25">
        <f>IF($C21="","",IF([15]設定!$H36="",INDEX([15]指数!$C$326:$AD$382,MATCH([15]設定!$D36,[15]指数!$B$326:$B$382,0),16),[15]設定!$H36))</f>
        <v>0.1</v>
      </c>
      <c r="K22" s="28">
        <f>IF($C21="","",IF([15]設定!$H36="",INDEX([15]指数!$C$326:$AD$382,MATCH([15]設定!$D36,[15]指数!$B$326:$B$382,0),17),[15]設定!$H36))</f>
        <v>1.48</v>
      </c>
      <c r="L22" s="28">
        <f>IF($C21="","",IF([15]設定!$H36="",INDEX([15]指数!$C$326:$AD$382,MATCH([15]設定!$D36,[15]指数!$B$326:$B$382,0),19),[15]設定!$H36))</f>
        <v>1.52</v>
      </c>
    </row>
    <row r="23" spans="2:12" ht="30" customHeight="1" x14ac:dyDescent="0.45">
      <c r="B23" s="23" t="s">
        <v>28</v>
      </c>
      <c r="C23" s="24">
        <f>IF($C22="","",[16]第５表!H23)</f>
        <v>4626</v>
      </c>
      <c r="D23" s="25">
        <f>IF($C22="","",IF([15]設定!$H37="",INDEX([15]指数!$C$326:$AD$382,MATCH([15]設定!$D37,[15]指数!$B$326:$B$382,0),14),[15]設定!$H37))</f>
        <v>4.2</v>
      </c>
      <c r="E23" s="26">
        <f t="shared" si="0"/>
        <v>4265</v>
      </c>
      <c r="F23" s="25">
        <f>IF($B23="","",IF([15]設定!$H37="",INDEX([15]指数!$C$518:$AD$574,MATCH([15]設定!$D37,[15]指数!$B$518:$B$574,0),14),[15]設定!$H37))</f>
        <v>8.5</v>
      </c>
      <c r="G23" s="24">
        <f>IF($C22="","",[16]第５表!I23)</f>
        <v>361</v>
      </c>
      <c r="H23" s="25">
        <f>IF($B23="","",IF([15]設定!$H37="",INDEX([15]指数!$C$582:$AD$638,MATCH([15]設定!$D37,[15]指数!$B$582:$B$638,0),14),[15]設定!$H37))</f>
        <v>-29</v>
      </c>
      <c r="I23" s="27">
        <f>IF($C22="","",[16]第５表!J23)</f>
        <v>7.8</v>
      </c>
      <c r="J23" s="25">
        <f>IF($C22="","",IF([15]設定!$H37="",INDEX([15]指数!$C$326:$AD$382,MATCH([15]設定!$D37,[15]指数!$B$326:$B$382,0),16),[15]設定!$H37))</f>
        <v>-3.6</v>
      </c>
      <c r="K23" s="28">
        <f>IF($C22="","",IF([15]設定!$H37="",INDEX([15]指数!$C$326:$AD$382,MATCH([15]設定!$D37,[15]指数!$B$326:$B$382,0),17),[15]設定!$H37))</f>
        <v>0.99</v>
      </c>
      <c r="L23" s="28">
        <f>IF($C22="","",IF([15]設定!$H37="",INDEX([15]指数!$C$326:$AD$382,MATCH([15]設定!$D37,[15]指数!$B$326:$B$382,0),19),[15]設定!$H37))</f>
        <v>1.38</v>
      </c>
    </row>
    <row r="24" spans="2:12" ht="30" customHeight="1" x14ac:dyDescent="0.45">
      <c r="B24" s="29" t="s">
        <v>29</v>
      </c>
      <c r="C24" s="30">
        <f>IF($C23="","",[16]第５表!H24)</f>
        <v>24467</v>
      </c>
      <c r="D24" s="31">
        <f>IF($C23="","",IF([15]設定!$H38="",INDEX([15]指数!$C$326:$AD$382,MATCH([15]設定!$D38,[15]指数!$B$326:$B$382,0),14),[15]設定!$H38))</f>
        <v>-5.7</v>
      </c>
      <c r="E24" s="32">
        <f t="shared" si="0"/>
        <v>18106</v>
      </c>
      <c r="F24" s="31">
        <f>IF($B24="","",IF([15]設定!$H38="",INDEX([15]指数!$C$518:$AD$574,MATCH([15]設定!$D38,[15]指数!$B$518:$B$574,0),14),[15]設定!$H38))</f>
        <v>-7.2</v>
      </c>
      <c r="G24" s="30">
        <f>IF($C23="","",[16]第５表!I24)</f>
        <v>6361</v>
      </c>
      <c r="H24" s="31">
        <f>IF($B24="","",IF([15]設定!$H38="",INDEX([15]指数!$C$582:$AD$638,MATCH([15]設定!$D38,[15]指数!$B$582:$B$638,0),14),[15]設定!$H38))</f>
        <v>-1.1000000000000001</v>
      </c>
      <c r="I24" s="33">
        <f>IF($C23="","",[16]第５表!J24)</f>
        <v>26</v>
      </c>
      <c r="J24" s="31">
        <f>IF($C23="","",IF([15]設定!$H38="",INDEX([15]指数!$C$326:$AD$382,MATCH([15]設定!$D38,[15]指数!$B$326:$B$382,0),16),[15]設定!$H38))</f>
        <v>1.2</v>
      </c>
      <c r="K24" s="34">
        <f>IF($C23="","",IF([15]設定!$H38="",INDEX([15]指数!$C$326:$AD$382,MATCH([15]設定!$D38,[15]指数!$B$326:$B$382,0),17),[15]設定!$H38))</f>
        <v>2.46</v>
      </c>
      <c r="L24" s="34">
        <f>IF($C23="","",IF([15]設定!$H38="",INDEX([15]指数!$C$326:$AD$382,MATCH([15]設定!$D38,[15]指数!$B$326:$B$382,0),19),[15]設定!$H38))</f>
        <v>3.56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IF($C31="","",[16]第５表!H47)</f>
        <v>185603</v>
      </c>
      <c r="D32" s="25">
        <f>IF($C31="","",IF([15]設定!$I23="",INDEX([15]指数!$C$6:$AD$62,MATCH([15]設定!$D23,[15]指数!$B$6:$B$62,0),14),[15]設定!$I23))</f>
        <v>-0.9</v>
      </c>
      <c r="E32" s="26">
        <f>IF(C32="x","x",C32-G32)</f>
        <v>138526</v>
      </c>
      <c r="F32" s="25">
        <f>IF($B32="","",IF([15]設定!$I23="",INDEX([15]指数!$C$198:$AD$254,MATCH([15]設定!$D23,[15]指数!$B$198:$B$254,0),14),[15]設定!$I23))</f>
        <v>-2.9</v>
      </c>
      <c r="G32" s="24">
        <f>IF($C31="","",[16]第５表!I47)</f>
        <v>47077</v>
      </c>
      <c r="H32" s="25">
        <f>IF($B32="","",IF([15]設定!$I23="",INDEX([15]指数!$C$262:$AD$318,MATCH([15]設定!$D23,[15]指数!$B$262:$B$318,0),14),[15]設定!$I23))</f>
        <v>5.5</v>
      </c>
      <c r="I32" s="27">
        <f>IF($C31="","",+[16]第５表!J47)</f>
        <v>25.4</v>
      </c>
      <c r="J32" s="25">
        <f>IF($C31="","",IF([15]設定!$I23="",INDEX([15]指数!$C$6:$AD$62,MATCH([15]設定!$D23,[15]指数!$B$6:$B$62,0),16),[15]設定!$I23))</f>
        <v>1.6</v>
      </c>
      <c r="K32" s="28">
        <f>IF($C31="","",IF([15]設定!$I23="",INDEX([15]指数!$C$6:$AD$62,MATCH([15]設定!$D23,[15]指数!$B$6:$B$62,0),17),[15]設定!$I23))</f>
        <v>1.45</v>
      </c>
      <c r="L32" s="28">
        <f>IF($C31="","",IF([15]設定!$I23="",INDEX([15]指数!$C$6:$AD$62,MATCH([15]設定!$D23,[15]指数!$B$6:$B$62,0),19),[15]設定!$I23))</f>
        <v>1.65</v>
      </c>
    </row>
    <row r="33" spans="2:12" ht="30" customHeight="1" x14ac:dyDescent="0.45">
      <c r="B33" s="23" t="s">
        <v>15</v>
      </c>
      <c r="C33" s="24">
        <f>IF($C32="","",[16]第５表!H48)</f>
        <v>6297</v>
      </c>
      <c r="D33" s="25">
        <f>IF($C32="","",IF([15]設定!$I24="",INDEX([15]指数!$C$6:$AD$62,MATCH([15]設定!$D24,[15]指数!$B$6:$B$62,0),14),[15]設定!$I24))</f>
        <v>6.8</v>
      </c>
      <c r="E33" s="26">
        <f>IF(C33="x","x",C33-G33)</f>
        <v>6178</v>
      </c>
      <c r="F33" s="25">
        <f>IF($B33="","",IF([15]設定!$I24="",INDEX([15]指数!$C$198:$AD$254,MATCH([15]設定!$D24,[15]指数!$B$198:$B$254,0),14),[15]設定!$I24))</f>
        <v>7.1</v>
      </c>
      <c r="G33" s="24">
        <f>IF($C32="","",[16]第５表!I48)</f>
        <v>119</v>
      </c>
      <c r="H33" s="25">
        <f>IF($B33="","",IF([15]設定!$I24="",INDEX([15]指数!$C$262:$AD$318,MATCH([15]設定!$D24,[15]指数!$B$262:$B$318,0),14),[15]設定!$I24))</f>
        <v>-2.4</v>
      </c>
      <c r="I33" s="27">
        <f>IF($C32="","",+[16]第５表!J48)</f>
        <v>1.9</v>
      </c>
      <c r="J33" s="25">
        <f>IF($C32="","",IF([15]設定!$I24="",INDEX([15]指数!$C$6:$AD$62,MATCH([15]設定!$D24,[15]指数!$B$6:$B$62,0),16),[15]設定!$I24))</f>
        <v>-0.2</v>
      </c>
      <c r="K33" s="28">
        <f>IF($C32="","",IF([15]設定!$I24="",INDEX([15]指数!$C$6:$AD$62,MATCH([15]設定!$D24,[15]指数!$B$6:$B$62,0),17),[15]設定!$I24))</f>
        <v>1.1000000000000001</v>
      </c>
      <c r="L33" s="28">
        <f>IF($C32="","",IF([15]設定!$I24="",INDEX([15]指数!$C$6:$AD$62,MATCH([15]設定!$D24,[15]指数!$B$6:$B$62,0),19),[15]設定!$I24))</f>
        <v>0.3</v>
      </c>
    </row>
    <row r="34" spans="2:12" ht="30" customHeight="1" x14ac:dyDescent="0.45">
      <c r="B34" s="23" t="s">
        <v>16</v>
      </c>
      <c r="C34" s="24">
        <f>IF($C33="","",[16]第５表!H49)</f>
        <v>36620</v>
      </c>
      <c r="D34" s="25">
        <f>IF($C33="","",IF([15]設定!$I25="",INDEX([15]指数!$C$6:$AD$62,MATCH([15]設定!$D25,[15]指数!$B$6:$B$62,0),14),[15]設定!$I25))</f>
        <v>1.7</v>
      </c>
      <c r="E34" s="26">
        <f t="shared" ref="E34:E47" si="1">IF(C34="x","x",C34-G34)</f>
        <v>33004</v>
      </c>
      <c r="F34" s="25">
        <f>IF($B34="","",IF([15]設定!$I25="",INDEX([15]指数!$C$198:$AD$254,MATCH([15]設定!$D25,[15]指数!$B$198:$B$254,0),14),[15]設定!$I25))</f>
        <v>2.4</v>
      </c>
      <c r="G34" s="24">
        <f>IF($C33="","",[16]第５表!I49)</f>
        <v>3616</v>
      </c>
      <c r="H34" s="25">
        <f>IF($B34="","",IF([15]設定!$I25="",INDEX([15]指数!$C$262:$AD$318,MATCH([15]設定!$D25,[15]指数!$B$262:$B$318,0),14),[15]設定!$I25))</f>
        <v>-4.0999999999999996</v>
      </c>
      <c r="I34" s="27">
        <f>IF($C33="","",+[16]第５表!J49)</f>
        <v>9.9</v>
      </c>
      <c r="J34" s="25">
        <f>IF($C33="","",IF([15]設定!$I25="",INDEX([15]指数!$C$6:$AD$62,MATCH([15]設定!$D25,[15]指数!$B$6:$B$62,0),16),[15]設定!$I25))</f>
        <v>-0.6</v>
      </c>
      <c r="K34" s="28">
        <f>IF($C33="","",IF([15]設定!$I25="",INDEX([15]指数!$C$6:$AD$62,MATCH([15]設定!$D25,[15]指数!$B$6:$B$62,0),17),[15]設定!$I25))</f>
        <v>0.82</v>
      </c>
      <c r="L34" s="28">
        <f>IF($C33="","",IF([15]設定!$I25="",INDEX([15]指数!$C$6:$AD$62,MATCH([15]設定!$D25,[15]指数!$B$6:$B$62,0),19),[15]設定!$I25))</f>
        <v>1.1399999999999999</v>
      </c>
    </row>
    <row r="35" spans="2:12" ht="30" customHeight="1" x14ac:dyDescent="0.45">
      <c r="B35" s="23" t="s">
        <v>17</v>
      </c>
      <c r="C35" s="24">
        <f>IF($C34="","",[16]第５表!H50)</f>
        <v>2151</v>
      </c>
      <c r="D35" s="25">
        <f>IF($C34="","",IF([15]設定!$I26="",INDEX([15]指数!$C$6:$AD$62,MATCH([15]設定!$D26,[15]指数!$B$6:$B$62,0),14),[15]設定!$I26))</f>
        <v>1.1000000000000001</v>
      </c>
      <c r="E35" s="26">
        <f t="shared" si="1"/>
        <v>1993</v>
      </c>
      <c r="F35" s="25">
        <f>IF($B35="","",IF([15]設定!$I26="",INDEX([15]指数!$C$198:$AD$254,MATCH([15]設定!$D26,[15]指数!$B$198:$B$254,0),14),[15]設定!$I26))</f>
        <v>3.8</v>
      </c>
      <c r="G35" s="24">
        <f>IF($C34="","",[16]第５表!I50)</f>
        <v>158</v>
      </c>
      <c r="H35" s="25">
        <f>IF($B35="","",IF([15]設定!$I26="",INDEX([15]指数!$C$262:$AD$318,MATCH([15]設定!$D26,[15]指数!$B$262:$B$318,0),14),[15]設定!$I26))</f>
        <v>-23.7</v>
      </c>
      <c r="I35" s="27">
        <f>IF($C34="","",+[16]第５表!J50)</f>
        <v>7.3</v>
      </c>
      <c r="J35" s="25">
        <f>IF($C34="","",IF([15]設定!$I26="",INDEX([15]指数!$C$6:$AD$62,MATCH([15]設定!$D26,[15]指数!$B$6:$B$62,0),16),[15]設定!$I26))</f>
        <v>-2.4</v>
      </c>
      <c r="K35" s="28">
        <f>IF($C34="","",IF([15]設定!$I26="",INDEX([15]指数!$C$6:$AD$62,MATCH([15]設定!$D26,[15]指数!$B$6:$B$62,0),17),[15]設定!$I26))</f>
        <v>8.49</v>
      </c>
      <c r="L35" s="28">
        <f>IF($C34="","",IF([15]設定!$I26="",INDEX([15]指数!$C$6:$AD$62,MATCH([15]設定!$D26,[15]指数!$B$6:$B$62,0),19),[15]設定!$I26))</f>
        <v>7.07</v>
      </c>
    </row>
    <row r="36" spans="2:12" ht="30" customHeight="1" x14ac:dyDescent="0.45">
      <c r="B36" s="23" t="s">
        <v>18</v>
      </c>
      <c r="C36" s="24">
        <f>IF($C35="","",[16]第５表!H51)</f>
        <v>3764</v>
      </c>
      <c r="D36" s="25">
        <f>IF($C35="","",IF([15]設定!$I27="",INDEX([15]指数!$C$6:$AD$62,MATCH([15]設定!$D27,[15]指数!$B$6:$B$62,0),14),[15]設定!$I27))</f>
        <v>-1.9</v>
      </c>
      <c r="E36" s="26">
        <f t="shared" si="1"/>
        <v>3613</v>
      </c>
      <c r="F36" s="25">
        <f>IF($B36="","",IF([15]設定!$I27="",INDEX([15]指数!$C$198:$AD$254,MATCH([15]設定!$D27,[15]指数!$B$198:$B$254,0),14),[15]設定!$I27))</f>
        <v>-1.1000000000000001</v>
      </c>
      <c r="G36" s="24">
        <f>IF($C35="","",[16]第５表!I51)</f>
        <v>151</v>
      </c>
      <c r="H36" s="25">
        <f>IF($B36="","",IF([15]設定!$I27="",INDEX([15]指数!$C$262:$AD$318,MATCH([15]設定!$D27,[15]指数!$B$262:$B$318,0),14),[15]設定!$I27))</f>
        <v>-17</v>
      </c>
      <c r="I36" s="27">
        <f>IF($C35="","",+[16]第５表!J51)</f>
        <v>4</v>
      </c>
      <c r="J36" s="25">
        <f>IF($C35="","",IF([15]設定!$I27="",INDEX([15]指数!$C$6:$AD$62,MATCH([15]設定!$D27,[15]指数!$B$6:$B$62,0),16),[15]設定!$I27))</f>
        <v>-0.7</v>
      </c>
      <c r="K36" s="28">
        <f>IF($C35="","",IF([15]設定!$I27="",INDEX([15]指数!$C$6:$AD$62,MATCH([15]設定!$D27,[15]指数!$B$6:$B$62,0),17),[15]設定!$I27))</f>
        <v>1.02</v>
      </c>
      <c r="L36" s="28">
        <f>IF($C35="","",IF([15]設定!$I27="",INDEX([15]指数!$C$6:$AD$62,MATCH([15]設定!$D27,[15]指数!$B$6:$B$62,0),19),[15]設定!$I27))</f>
        <v>2.84</v>
      </c>
    </row>
    <row r="37" spans="2:12" ht="30" customHeight="1" x14ac:dyDescent="0.45">
      <c r="B37" s="23" t="s">
        <v>19</v>
      </c>
      <c r="C37" s="24">
        <f>IF($C36="","",[16]第５表!H52)</f>
        <v>10774</v>
      </c>
      <c r="D37" s="25">
        <f>IF($C36="","",IF([15]設定!$I28="",INDEX([15]指数!$C$6:$AD$62,MATCH([15]設定!$D28,[15]指数!$B$6:$B$62,0),14),[15]設定!$I28))</f>
        <v>-9.8000000000000007</v>
      </c>
      <c r="E37" s="26">
        <f t="shared" si="1"/>
        <v>9698</v>
      </c>
      <c r="F37" s="25">
        <f>IF($B37="","",IF([15]設定!$I28="",INDEX([15]指数!$C$198:$AD$254,MATCH([15]設定!$D28,[15]指数!$B$198:$B$254,0),14),[15]設定!$I28))</f>
        <v>-15.5</v>
      </c>
      <c r="G37" s="24">
        <f>IF($C36="","",[16]第５表!I52)</f>
        <v>1076</v>
      </c>
      <c r="H37" s="25">
        <f>IF($B37="","",IF([15]設定!$I28="",INDEX([15]指数!$C$262:$AD$318,MATCH([15]設定!$D28,[15]指数!$B$262:$B$318,0),14),[15]設定!$I28))</f>
        <v>131.5</v>
      </c>
      <c r="I37" s="27">
        <f>IF($C36="","",+[16]第５表!J52)</f>
        <v>10</v>
      </c>
      <c r="J37" s="25">
        <f>IF($C36="","",IF([15]設定!$I28="",INDEX([15]指数!$C$6:$AD$62,MATCH([15]設定!$D28,[15]指数!$B$6:$B$62,0),16),[15]設定!$I28))</f>
        <v>6.1</v>
      </c>
      <c r="K37" s="28">
        <f>IF($C36="","",IF([15]設定!$I28="",INDEX([15]指数!$C$6:$AD$62,MATCH([15]設定!$D28,[15]指数!$B$6:$B$62,0),17),[15]設定!$I28))</f>
        <v>0.66</v>
      </c>
      <c r="L37" s="28">
        <f>IF($C36="","",IF([15]設定!$I28="",INDEX([15]指数!$C$6:$AD$62,MATCH([15]設定!$D28,[15]指数!$B$6:$B$62,0),19),[15]設定!$I28))</f>
        <v>1.2</v>
      </c>
    </row>
    <row r="38" spans="2:12" ht="30" customHeight="1" x14ac:dyDescent="0.45">
      <c r="B38" s="23" t="s">
        <v>20</v>
      </c>
      <c r="C38" s="24">
        <f>IF($C37="","",[16]第５表!H53)</f>
        <v>23215</v>
      </c>
      <c r="D38" s="25">
        <f>IF($C37="","",IF([15]設定!$I29="",INDEX([15]指数!$C$6:$AD$62,MATCH([15]設定!$D29,[15]指数!$B$6:$B$62,0),14),[15]設定!$I29))</f>
        <v>-1.3</v>
      </c>
      <c r="E38" s="26">
        <f t="shared" si="1"/>
        <v>8959</v>
      </c>
      <c r="F38" s="25">
        <f>IF($B38="","",IF([15]設定!$I29="",INDEX([15]指数!$C$198:$AD$254,MATCH([15]設定!$D29,[15]指数!$B$198:$B$254,0),14),[15]設定!$I29))</f>
        <v>-15</v>
      </c>
      <c r="G38" s="24">
        <f>IF($C37="","",[16]第５表!I53)</f>
        <v>14256</v>
      </c>
      <c r="H38" s="25">
        <f>IF($B38="","",IF([15]設定!$I29="",INDEX([15]指数!$C$262:$AD$318,MATCH([15]設定!$D29,[15]指数!$B$262:$B$318,0),14),[15]設定!$I29))</f>
        <v>9.6999999999999993</v>
      </c>
      <c r="I38" s="27">
        <f>IF($C37="","",+[16]第５表!J53)</f>
        <v>61.4</v>
      </c>
      <c r="J38" s="25">
        <f>IF($C37="","",IF([15]設定!$I29="",INDEX([15]指数!$C$6:$AD$62,MATCH([15]設定!$D29,[15]指数!$B$6:$B$62,0),16),[15]設定!$I29))</f>
        <v>6.2</v>
      </c>
      <c r="K38" s="28">
        <f>IF($C37="","",IF([15]設定!$I29="",INDEX([15]指数!$C$6:$AD$62,MATCH([15]設定!$D29,[15]指数!$B$6:$B$62,0),17),[15]設定!$I29))</f>
        <v>2.92</v>
      </c>
      <c r="L38" s="28">
        <f>IF($C37="","",IF([15]設定!$I29="",INDEX([15]指数!$C$6:$AD$62,MATCH([15]設定!$D29,[15]指数!$B$6:$B$62,0),19),[15]設定!$I29))</f>
        <v>1.31</v>
      </c>
    </row>
    <row r="39" spans="2:12" ht="30" customHeight="1" x14ac:dyDescent="0.45">
      <c r="B39" s="23" t="s">
        <v>21</v>
      </c>
      <c r="C39" s="24" t="str">
        <f>IF($C38="","",[16]第５表!H54)</f>
        <v>x</v>
      </c>
      <c r="D39" s="25" t="str">
        <f>IF($C38="","",IF([15]設定!$I30="",INDEX([15]指数!$C$6:$AD$62,MATCH([15]設定!$D30,[15]指数!$B$6:$B$62,0),14),[15]設定!$I30))</f>
        <v>x</v>
      </c>
      <c r="E39" s="26" t="str">
        <f t="shared" si="1"/>
        <v>x</v>
      </c>
      <c r="F39" s="25" t="str">
        <f>IF($B39="","",IF([15]設定!$I30="",INDEX([15]指数!$C$198:$AD$254,MATCH([15]設定!$D30,[15]指数!$B$198:$B$254,0),14),[15]設定!$I30))</f>
        <v>x</v>
      </c>
      <c r="G39" s="24" t="str">
        <f>IF($C38="","",[16]第５表!I54)</f>
        <v>x</v>
      </c>
      <c r="H39" s="25" t="str">
        <f>IF($B39="","",IF([15]設定!$I30="",INDEX([15]指数!$C$262:$AD$318,MATCH([15]設定!$D30,[15]指数!$B$262:$B$318,0),14),[15]設定!$I30))</f>
        <v>x</v>
      </c>
      <c r="I39" s="27" t="str">
        <f>IF($C38="","",+[16]第５表!J54)</f>
        <v>x</v>
      </c>
      <c r="J39" s="25" t="str">
        <f>IF($C38="","",IF([15]設定!$I30="",INDEX([15]指数!$C$6:$AD$62,MATCH([15]設定!$D30,[15]指数!$B$6:$B$62,0),16),[15]設定!$I30))</f>
        <v>x</v>
      </c>
      <c r="K39" s="28" t="str">
        <f>IF($C38="","",IF([15]設定!$I30="",INDEX([15]指数!$C$6:$AD$62,MATCH([15]設定!$D30,[15]指数!$B$6:$B$62,0),17),[15]設定!$I30))</f>
        <v>x</v>
      </c>
      <c r="L39" s="28" t="str">
        <f>IF($C38="","",IF([15]設定!$I30="",INDEX([15]指数!$C$6:$AD$62,MATCH([15]設定!$D30,[15]指数!$B$6:$B$62,0),19),[15]設定!$I30))</f>
        <v>x</v>
      </c>
    </row>
    <row r="40" spans="2:12" ht="30" customHeight="1" x14ac:dyDescent="0.45">
      <c r="B40" s="23" t="s">
        <v>22</v>
      </c>
      <c r="C40" s="24">
        <f>IF($C39="","",[16]第５表!H55)</f>
        <v>1200</v>
      </c>
      <c r="D40" s="25">
        <f>IF($C39="","",IF([15]設定!$I31="",INDEX([15]指数!$C$6:$AD$62,MATCH([15]設定!$D31,[15]指数!$B$6:$B$62,0),14),[15]設定!$I31))</f>
        <v>10.4</v>
      </c>
      <c r="E40" s="26">
        <f t="shared" si="1"/>
        <v>857</v>
      </c>
      <c r="F40" s="25">
        <f>IF($B40="","",IF([15]設定!$I31="",INDEX([15]指数!$C$198:$AD$254,MATCH([15]設定!$D31,[15]指数!$B$198:$B$254,0),14),[15]設定!$I31))</f>
        <v>-4.2</v>
      </c>
      <c r="G40" s="24">
        <f>IF($C39="","",[16]第５表!I55)</f>
        <v>343</v>
      </c>
      <c r="H40" s="25">
        <f>IF($B40="","",IF([15]設定!$I31="",INDEX([15]指数!$C$262:$AD$318,MATCH([15]設定!$D31,[15]指数!$B$262:$B$318,0),14),[15]設定!$I31))</f>
        <v>77.7</v>
      </c>
      <c r="I40" s="27">
        <f>IF($C39="","",+[16]第５表!J55)</f>
        <v>28.6</v>
      </c>
      <c r="J40" s="25">
        <f>IF($C39="","",IF([15]設定!$I31="",INDEX([15]指数!$C$6:$AD$62,MATCH([15]設定!$D31,[15]指数!$B$6:$B$62,0),16),[15]設定!$I31))</f>
        <v>10.9</v>
      </c>
      <c r="K40" s="28">
        <f>IF($C39="","",IF([15]設定!$I31="",INDEX([15]指数!$C$6:$AD$62,MATCH([15]設定!$D31,[15]指数!$B$6:$B$62,0),17),[15]設定!$I31))</f>
        <v>2.19</v>
      </c>
      <c r="L40" s="28">
        <f>IF($C39="","",IF([15]設定!$I31="",INDEX([15]指数!$C$6:$AD$62,MATCH([15]設定!$D31,[15]指数!$B$6:$B$62,0),19),[15]設定!$I31))</f>
        <v>1.26</v>
      </c>
    </row>
    <row r="41" spans="2:12" ht="30" customHeight="1" x14ac:dyDescent="0.45">
      <c r="B41" s="23" t="s">
        <v>23</v>
      </c>
      <c r="C41" s="24">
        <f>IF($C40="","",[16]第５表!H56)</f>
        <v>1763</v>
      </c>
      <c r="D41" s="25">
        <f>IF($C40="","",IF([15]設定!$I32="",INDEX([15]指数!$C$6:$AD$62,MATCH([15]設定!$D32,[15]指数!$B$6:$B$62,0),14),[15]設定!$I32))</f>
        <v>1.2</v>
      </c>
      <c r="E41" s="26">
        <f t="shared" si="1"/>
        <v>1670</v>
      </c>
      <c r="F41" s="25">
        <f>IF($B41="","",IF([15]設定!$I32="",INDEX([15]指数!$C$198:$AD$254,MATCH([15]設定!$D32,[15]指数!$B$198:$B$254,0),14),[15]設定!$I32))</f>
        <v>8.1</v>
      </c>
      <c r="G41" s="24">
        <f>IF($C40="","",[16]第５表!I56)</f>
        <v>93</v>
      </c>
      <c r="H41" s="25">
        <f>IF($B41="","",IF([15]設定!$I32="",INDEX([15]指数!$C$262:$AD$318,MATCH([15]設定!$D32,[15]指数!$B$262:$B$318,0),14),[15]設定!$I32))</f>
        <v>-53</v>
      </c>
      <c r="I41" s="27">
        <f>IF($C40="","",+[16]第５表!J56)</f>
        <v>5.3</v>
      </c>
      <c r="J41" s="25">
        <f>IF($C40="","",IF([15]設定!$I32="",INDEX([15]指数!$C$6:$AD$62,MATCH([15]設定!$D32,[15]指数!$B$6:$B$62,0),16),[15]設定!$I32))</f>
        <v>-6.1</v>
      </c>
      <c r="K41" s="28">
        <f>IF($C40="","",IF([15]設定!$I32="",INDEX([15]指数!$C$6:$AD$62,MATCH([15]設定!$D32,[15]指数!$B$6:$B$62,0),17),[15]設定!$I32))</f>
        <v>0.11</v>
      </c>
      <c r="L41" s="28">
        <f>IF($C40="","",IF([15]設定!$I32="",INDEX([15]指数!$C$6:$AD$62,MATCH([15]設定!$D32,[15]指数!$B$6:$B$62,0),19),[15]設定!$I32))</f>
        <v>0.17</v>
      </c>
    </row>
    <row r="42" spans="2:12" ht="30" customHeight="1" x14ac:dyDescent="0.45">
      <c r="B42" s="23" t="s">
        <v>24</v>
      </c>
      <c r="C42" s="24">
        <f>IF($C41="","",[16]第５表!H57)</f>
        <v>7707</v>
      </c>
      <c r="D42" s="25">
        <f>IF($C41="","",IF([15]設定!$I33="",INDEX([15]指数!$C$6:$AD$62,MATCH([15]設定!$D33,[15]指数!$B$6:$B$62,0),14),[15]設定!$I33))</f>
        <v>2.5</v>
      </c>
      <c r="E42" s="26">
        <f t="shared" si="1"/>
        <v>1437</v>
      </c>
      <c r="F42" s="25">
        <f>IF($B42="","",IF([15]設定!$I33="",INDEX([15]指数!$C$198:$AD$254,MATCH([15]設定!$D33,[15]指数!$B$198:$B$254,0),14),[15]設定!$I33))</f>
        <v>4.2</v>
      </c>
      <c r="G42" s="24">
        <f>IF($C41="","",[16]第５表!I57)</f>
        <v>6270</v>
      </c>
      <c r="H42" s="25">
        <f>IF($B42="","",IF([15]設定!$I33="",INDEX([15]指数!$C$262:$AD$318,MATCH([15]設定!$D33,[15]指数!$B$262:$B$318,0),14),[15]設定!$I33))</f>
        <v>2</v>
      </c>
      <c r="I42" s="27">
        <f>IF($C41="","",+[16]第５表!J57)</f>
        <v>81.400000000000006</v>
      </c>
      <c r="J42" s="25">
        <f>IF($C41="","",IF([15]設定!$I33="",INDEX([15]指数!$C$6:$AD$62,MATCH([15]設定!$D33,[15]指数!$B$6:$B$62,0),16),[15]設定!$I33))</f>
        <v>-0.3</v>
      </c>
      <c r="K42" s="28">
        <f>IF($C41="","",IF([15]設定!$I33="",INDEX([15]指数!$C$6:$AD$62,MATCH([15]設定!$D33,[15]指数!$B$6:$B$62,0),17),[15]設定!$I33))</f>
        <v>3.55</v>
      </c>
      <c r="L42" s="28">
        <f>IF($C41="","",IF([15]設定!$I33="",INDEX([15]指数!$C$6:$AD$62,MATCH([15]設定!$D33,[15]指数!$B$6:$B$62,0),19),[15]設定!$I33))</f>
        <v>2.25</v>
      </c>
    </row>
    <row r="43" spans="2:12" ht="30" customHeight="1" x14ac:dyDescent="0.45">
      <c r="B43" s="23" t="s">
        <v>25</v>
      </c>
      <c r="C43" s="24">
        <f>IF($C42="","",[16]第５表!H58)</f>
        <v>4287</v>
      </c>
      <c r="D43" s="25">
        <f>IF($C42="","",IF([15]設定!$I34="",INDEX([15]指数!$C$6:$AD$62,MATCH([15]設定!$D34,[15]指数!$B$6:$B$62,0),14),[15]設定!$I34))</f>
        <v>-6.5</v>
      </c>
      <c r="E43" s="26">
        <f t="shared" si="1"/>
        <v>3044</v>
      </c>
      <c r="F43" s="25">
        <f>IF($B43="","",IF([15]設定!$I34="",INDEX([15]指数!$C$198:$AD$254,MATCH([15]設定!$D34,[15]指数!$B$198:$B$254,0),14),[15]設定!$I34))</f>
        <v>9.3000000000000007</v>
      </c>
      <c r="G43" s="24">
        <f>IF($C42="","",[16]第５表!I58)</f>
        <v>1243</v>
      </c>
      <c r="H43" s="25">
        <f>IF($B43="","",IF([15]設定!$I34="",INDEX([15]指数!$C$262:$AD$318,MATCH([15]設定!$D34,[15]指数!$B$262:$B$318,0),14),[15]設定!$I34))</f>
        <v>-31.1</v>
      </c>
      <c r="I43" s="27">
        <f>IF($C42="","",+[16]第５表!J58)</f>
        <v>29</v>
      </c>
      <c r="J43" s="25">
        <f>IF($C42="","",IF([15]設定!$I34="",INDEX([15]指数!$C$6:$AD$62,MATCH([15]設定!$D34,[15]指数!$B$6:$B$62,0),16),[15]設定!$I34))</f>
        <v>-10.3</v>
      </c>
      <c r="K43" s="28">
        <f>IF($C42="","",IF([15]設定!$I34="",INDEX([15]指数!$C$6:$AD$62,MATCH([15]設定!$D34,[15]指数!$B$6:$B$62,0),17),[15]設定!$I34))</f>
        <v>1.1399999999999999</v>
      </c>
      <c r="L43" s="28">
        <f>IF($C42="","",IF([15]設定!$I34="",INDEX([15]指数!$C$6:$AD$62,MATCH([15]設定!$D34,[15]指数!$B$6:$B$62,0),19),[15]設定!$I34))</f>
        <v>1.37</v>
      </c>
    </row>
    <row r="44" spans="2:12" ht="30" customHeight="1" x14ac:dyDescent="0.45">
      <c r="B44" s="23" t="s">
        <v>26</v>
      </c>
      <c r="C44" s="24">
        <f>IF($C43="","",[16]第５表!H59)</f>
        <v>16398</v>
      </c>
      <c r="D44" s="25">
        <f>IF($C43="","",IF([15]設定!$I35="",INDEX([15]指数!$C$6:$AD$62,MATCH([15]設定!$D35,[15]指数!$B$6:$B$62,0),14),[15]設定!$I35))</f>
        <v>3.9</v>
      </c>
      <c r="E44" s="26">
        <f t="shared" si="1"/>
        <v>13430</v>
      </c>
      <c r="F44" s="25">
        <f>IF($B44="","",IF([15]設定!$I35="",INDEX([15]指数!$C$198:$AD$254,MATCH([15]設定!$D35,[15]指数!$B$198:$B$254,0),14),[15]設定!$I35))</f>
        <v>1.7</v>
      </c>
      <c r="G44" s="24">
        <f>IF($C43="","",[16]第５表!I59)</f>
        <v>2968</v>
      </c>
      <c r="H44" s="25">
        <f>IF($B44="","",IF([15]設定!$I35="",INDEX([15]指数!$C$262:$AD$318,MATCH([15]設定!$D35,[15]指数!$B$262:$B$318,0),14),[15]設定!$I35))</f>
        <v>14.8</v>
      </c>
      <c r="I44" s="27">
        <f>IF($C43="","",+[16]第５表!J59)</f>
        <v>18.100000000000001</v>
      </c>
      <c r="J44" s="25">
        <f>IF($C43="","",IF([15]設定!$I35="",INDEX([15]指数!$C$6:$AD$62,MATCH([15]設定!$D35,[15]指数!$B$6:$B$62,0),16),[15]設定!$I35))</f>
        <v>1.7</v>
      </c>
      <c r="K44" s="28">
        <f>IF($C43="","",IF([15]設定!$I35="",INDEX([15]指数!$C$6:$AD$62,MATCH([15]設定!$D35,[15]指数!$B$6:$B$62,0),17),[15]設定!$I35))</f>
        <v>0.72</v>
      </c>
      <c r="L44" s="28">
        <f>IF($C43="","",IF([15]設定!$I35="",INDEX([15]指数!$C$6:$AD$62,MATCH([15]設定!$D35,[15]指数!$B$6:$B$62,0),19),[15]設定!$I35))</f>
        <v>0.12</v>
      </c>
    </row>
    <row r="45" spans="2:12" ht="30" customHeight="1" x14ac:dyDescent="0.45">
      <c r="B45" s="23" t="s">
        <v>27</v>
      </c>
      <c r="C45" s="24">
        <f>IF($C44="","",[16]第５表!H60)</f>
        <v>48444</v>
      </c>
      <c r="D45" s="25">
        <f>IF($C44="","",IF([15]設定!$I36="",INDEX([15]指数!$C$6:$AD$62,MATCH([15]設定!$D36,[15]指数!$B$6:$B$62,0),14),[15]設定!$I36))</f>
        <v>-2.2999999999999998</v>
      </c>
      <c r="E45" s="26">
        <f t="shared" si="1"/>
        <v>37017</v>
      </c>
      <c r="F45" s="25">
        <f>IF($B45="","",IF([15]設定!$I36="",INDEX([15]指数!$C$198:$AD$254,MATCH([15]設定!$D36,[15]指数!$B$198:$B$254,0),14),[15]設定!$I36))</f>
        <v>-4.8</v>
      </c>
      <c r="G45" s="24">
        <f>IF($C44="","",[16]第５表!I60)</f>
        <v>11427</v>
      </c>
      <c r="H45" s="25">
        <f>IF($B45="","",IF([15]設定!$I36="",INDEX([15]指数!$C$262:$AD$318,MATCH([15]設定!$D36,[15]指数!$B$262:$B$318,0),14),[15]設定!$I36))</f>
        <v>6.9</v>
      </c>
      <c r="I45" s="27">
        <f>IF($C44="","",+[16]第５表!J60)</f>
        <v>23.6</v>
      </c>
      <c r="J45" s="25">
        <f>IF($C44="","",IF([15]設定!$I36="",INDEX([15]指数!$C$6:$AD$62,MATCH([15]設定!$D36,[15]指数!$B$6:$B$62,0),16),[15]設定!$I36))</f>
        <v>2</v>
      </c>
      <c r="K45" s="28">
        <f>IF($C44="","",IF([15]設定!$I36="",INDEX([15]指数!$C$6:$AD$62,MATCH([15]設定!$D36,[15]指数!$B$6:$B$62,0),17),[15]設定!$I36))</f>
        <v>0.78</v>
      </c>
      <c r="L45" s="28">
        <f>IF($C44="","",IF([15]設定!$I36="",INDEX([15]指数!$C$6:$AD$62,MATCH([15]設定!$D36,[15]指数!$B$6:$B$62,0),19),[15]設定!$I36))</f>
        <v>1.71</v>
      </c>
    </row>
    <row r="46" spans="2:12" ht="30" customHeight="1" x14ac:dyDescent="0.45">
      <c r="B46" s="23" t="s">
        <v>28</v>
      </c>
      <c r="C46" s="24">
        <f>IF($C45="","",[16]第５表!H61)</f>
        <v>2860</v>
      </c>
      <c r="D46" s="25">
        <f>IF($C45="","",IF([15]設定!$I37="",INDEX([15]指数!$C$6:$AD$62,MATCH([15]設定!$D37,[15]指数!$B$6:$B$62,0),14),[15]設定!$I37))</f>
        <v>1.4</v>
      </c>
      <c r="E46" s="26">
        <f t="shared" si="1"/>
        <v>2715</v>
      </c>
      <c r="F46" s="25">
        <f>IF($B46="","",IF([15]設定!$I37="",INDEX([15]指数!$C$198:$AD$254,MATCH([15]設定!$D37,[15]指数!$B$198:$B$254,0),14),[15]設定!$I37))</f>
        <v>-1.8</v>
      </c>
      <c r="G46" s="24">
        <f>IF($C45="","",[16]第５表!I61)</f>
        <v>145</v>
      </c>
      <c r="H46" s="25">
        <f>IF($B46="","",IF([15]設定!$I37="",INDEX([15]指数!$C$262:$AD$318,MATCH([15]設定!$D37,[15]指数!$B$262:$B$318,0),14),[15]設定!$I37))</f>
        <v>141.69999999999999</v>
      </c>
      <c r="I46" s="27">
        <f>IF($C45="","",+[16]第５表!J61)</f>
        <v>5.0999999999999996</v>
      </c>
      <c r="J46" s="25">
        <f>IF($C45="","",IF([15]設定!$I37="",INDEX([15]指数!$C$6:$AD$62,MATCH([15]設定!$D37,[15]指数!$B$6:$B$62,0),16),[15]設定!$I37))</f>
        <v>3</v>
      </c>
      <c r="K46" s="28">
        <f>IF($C45="","",IF([15]設定!$I37="",INDEX([15]指数!$C$6:$AD$62,MATCH([15]設定!$D37,[15]指数!$B$6:$B$62,0),17),[15]設定!$I37))</f>
        <v>0.14000000000000001</v>
      </c>
      <c r="L46" s="28">
        <f>IF($C45="","",IF([15]設定!$I37="",INDEX([15]指数!$C$6:$AD$62,MATCH([15]設定!$D37,[15]指数!$B$6:$B$62,0),19),[15]設定!$I37))</f>
        <v>0.76</v>
      </c>
    </row>
    <row r="47" spans="2:12" ht="30" customHeight="1" x14ac:dyDescent="0.45">
      <c r="B47" s="29" t="s">
        <v>29</v>
      </c>
      <c r="C47" s="30">
        <f>IF($C46="","",[16]第５表!H62)</f>
        <v>17236</v>
      </c>
      <c r="D47" s="31">
        <f>IF($C46="","",IF([15]設定!$I38="",INDEX([15]指数!$C$6:$AD$62,MATCH([15]設定!$D38,[15]指数!$B$6:$B$62,0),14),[15]設定!$I38))</f>
        <v>-2.6</v>
      </c>
      <c r="E47" s="32">
        <f t="shared" si="1"/>
        <v>12024</v>
      </c>
      <c r="F47" s="31">
        <f>IF($B47="","",IF([15]設定!$I38="",INDEX([15]指数!$C$198:$AD$254,MATCH([15]設定!$D38,[15]指数!$B$198:$B$254,0),14),[15]設定!$I38))</f>
        <v>-5</v>
      </c>
      <c r="G47" s="30">
        <f>IF($C46="","",[16]第５表!I62)</f>
        <v>5212</v>
      </c>
      <c r="H47" s="31">
        <f>IF($B47="","",IF([15]設定!$I38="",INDEX([15]指数!$C$262:$AD$318,MATCH([15]設定!$D38,[15]指数!$B$262:$B$318,0),14),[15]設定!$I38))</f>
        <v>3.3</v>
      </c>
      <c r="I47" s="33">
        <f>IF($C46="","",+[16]第５表!J62)</f>
        <v>30.2</v>
      </c>
      <c r="J47" s="31">
        <f>IF($C46="","",IF([15]設定!$I38="",INDEX([15]指数!$C$6:$AD$62,MATCH([15]設定!$D38,[15]指数!$B$6:$B$62,0),16),[15]設定!$I38))</f>
        <v>1.7</v>
      </c>
      <c r="K47" s="34">
        <f>IF($C46="","",IF([15]設定!$I38="",INDEX([15]指数!$C$6:$AD$62,MATCH([15]設定!$D38,[15]指数!$B$6:$B$62,0),17),[15]設定!$I38))</f>
        <v>2.97</v>
      </c>
      <c r="L47" s="34">
        <f>IF($C46="","",IF([15]設定!$I38="",INDEX([15]指数!$C$6:$AD$62,MATCH([15]設定!$D38,[15]指数!$B$6:$B$62,0),19),[15]設定!$I38))</f>
        <v>4.68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  <headerFooter scaleWithDoc="0" alignWithMargins="0">
    <oddFooter>&amp;C- 8 -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C327-43B3-4859-8D99-B0F1C66DB89E}">
  <sheetPr codeName="Sheet9"/>
  <dimension ref="B1:L51"/>
  <sheetViews>
    <sheetView showGridLines="0" view="pageBreakPreview" topLeftCell="A43" zoomScale="70" zoomScaleNormal="70" zoomScaleSheetLayoutView="70" workbookViewId="0">
      <selection activeCell="M29" sqref="M29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1" t="str">
        <f>"表５　産業別にみた常用雇用の動き（"&amp;[17]設定!D8&amp;DBCS([17]設定!E8)&amp;"年"&amp;DBCS([17]設定!F8)&amp;"月）"</f>
        <v>表５　産業別にみた常用雇用の動き（令和５年９月）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33</v>
      </c>
      <c r="D4" s="7"/>
      <c r="E4" s="8"/>
      <c r="F4" s="8"/>
      <c r="G4" s="8"/>
      <c r="H4" s="8"/>
      <c r="I4" s="8"/>
      <c r="J4" s="8"/>
      <c r="K4" s="6" t="s">
        <v>34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35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36</v>
      </c>
      <c r="L6" s="50" t="s">
        <v>37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IF($C8="","",[18]第５表!H9)</f>
        <v>359923</v>
      </c>
      <c r="D9" s="25">
        <f>IF($C8="","",IF([17]設定!$H23="",INDEX([17]指数!$C$326:$AD$382,MATCH([17]設定!$D23,[17]指数!$B$326:$B$382,0),14),[17]設定!$H23))</f>
        <v>1.9</v>
      </c>
      <c r="E9" s="26">
        <f>IF(C9="x","x",C9-G9)</f>
        <v>250793</v>
      </c>
      <c r="F9" s="25">
        <f>IF($B9="","",IF([17]設定!$H23="",INDEX([17]指数!$C$518:$AD$574,MATCH([17]設定!$D23,[17]指数!$B$518:$B$574,0),14),[17]設定!$H23))</f>
        <v>-2.2000000000000002</v>
      </c>
      <c r="G9" s="24">
        <f>IF($C8="","",[18]第５表!I9)</f>
        <v>109130</v>
      </c>
      <c r="H9" s="25">
        <f>IF($B9="","",IF([17]設定!$H23="",INDEX([17]指数!$C$582:$AD$638,MATCH([17]設定!$D23,[17]指数!$B$582:$B$638,0),14),[17]設定!$H23))</f>
        <v>12.9</v>
      </c>
      <c r="I9" s="27">
        <f>IF($C8="","",[18]第５表!J9)</f>
        <v>30.3</v>
      </c>
      <c r="J9" s="25">
        <f>IF($C8="","",IF([17]設定!$H23="",INDEX([17]指数!$C$326:$AD$382,MATCH([17]設定!$D23,[17]指数!$B$326:$B$382,0),16),[17]設定!$H23))</f>
        <v>3</v>
      </c>
      <c r="K9" s="28">
        <f>IF($C8="","",IF([17]設定!$H23="",INDEX([17]指数!$C$326:$AD$382,MATCH([17]設定!$D23,[17]指数!$B$326:$B$382,0),17),[17]設定!$H23))</f>
        <v>1.42</v>
      </c>
      <c r="L9" s="28">
        <f>IF($C8="","",IF([17]設定!$H23="",INDEX([17]指数!$C$326:$AD$382,MATCH([17]設定!$D23,[17]指数!$B$326:$B$382,0),19),[17]設定!$H23))</f>
        <v>2.27</v>
      </c>
    </row>
    <row r="10" spans="2:12" ht="30" customHeight="1" x14ac:dyDescent="0.45">
      <c r="B10" s="23" t="s">
        <v>15</v>
      </c>
      <c r="C10" s="24">
        <f>IF($C9="","",[18]第５表!H10)</f>
        <v>20961</v>
      </c>
      <c r="D10" s="25">
        <f>IF($C9="","",IF([17]設定!$H24="",INDEX([17]指数!$C$326:$AD$382,MATCH([17]設定!$D24,[17]指数!$B$326:$B$382,0),14),[17]設定!$H24))</f>
        <v>1.3</v>
      </c>
      <c r="E10" s="26">
        <f>IF(C10="x","x",C10-G10)</f>
        <v>19873</v>
      </c>
      <c r="F10" s="25">
        <f>IF($B10="","",IF([17]設定!$H24="",INDEX([17]指数!$C$518:$AD$574,MATCH([17]設定!$D24,[17]指数!$B$518:$B$574,0),14),[17]設定!$H24))</f>
        <v>0.4</v>
      </c>
      <c r="G10" s="24">
        <f>IF($C9="","",[18]第５表!I10)</f>
        <v>1088</v>
      </c>
      <c r="H10" s="25">
        <f>IF($B10="","",IF([17]設定!$H24="",INDEX([17]指数!$C$582:$AD$638,MATCH([17]設定!$D24,[17]指数!$B$582:$B$638,0),14),[17]設定!$H24))</f>
        <v>22.5</v>
      </c>
      <c r="I10" s="27">
        <f>IF($C9="","",[18]第５表!J10)</f>
        <v>5.2</v>
      </c>
      <c r="J10" s="25">
        <f>IF($C9="","",IF([17]設定!$H24="",INDEX([17]指数!$C$326:$AD$382,MATCH([17]設定!$D24,[17]指数!$B$326:$B$382,0),16),[17]設定!$H24))</f>
        <v>0.9</v>
      </c>
      <c r="K10" s="28">
        <f>IF($C9="","",IF([17]設定!$H24="",INDEX([17]指数!$C$326:$AD$382,MATCH([17]設定!$D24,[17]指数!$B$326:$B$382,0),17),[17]設定!$H24))</f>
        <v>0.16</v>
      </c>
      <c r="L10" s="28">
        <f>IF($C9="","",IF([17]設定!$H24="",INDEX([17]指数!$C$326:$AD$382,MATCH([17]設定!$D24,[17]指数!$B$326:$B$382,0),19),[17]設定!$H24))</f>
        <v>0.16</v>
      </c>
    </row>
    <row r="11" spans="2:12" ht="30" customHeight="1" x14ac:dyDescent="0.45">
      <c r="B11" s="23" t="s">
        <v>16</v>
      </c>
      <c r="C11" s="24">
        <f>IF($C10="","",[18]第５表!H11)</f>
        <v>48770</v>
      </c>
      <c r="D11" s="25">
        <f>IF($C10="","",IF([17]設定!$H25="",INDEX([17]指数!$C$326:$AD$382,MATCH([17]設定!$D25,[17]指数!$B$326:$B$382,0),14),[17]設定!$H25))</f>
        <v>0.7</v>
      </c>
      <c r="E11" s="26">
        <f t="shared" ref="E11:E24" si="0">IF(C11="x","x",C11-G11)</f>
        <v>40176</v>
      </c>
      <c r="F11" s="25">
        <f>IF($B11="","",IF([17]設定!$H25="",INDEX([17]指数!$C$518:$AD$574,MATCH([17]設定!$D25,[17]指数!$B$518:$B$574,0),14),[17]設定!$H25))</f>
        <v>-3.1</v>
      </c>
      <c r="G11" s="24">
        <f>IF($C10="","",[18]第５表!I11)</f>
        <v>8594</v>
      </c>
      <c r="H11" s="25">
        <f>IF($B11="","",IF([17]設定!$H25="",INDEX([17]指数!$C$582:$AD$638,MATCH([17]設定!$D25,[17]指数!$B$582:$B$638,0),14),[17]設定!$H25))</f>
        <v>23.6</v>
      </c>
      <c r="I11" s="27">
        <f>IF($C10="","",[18]第５表!J11)</f>
        <v>17.600000000000001</v>
      </c>
      <c r="J11" s="25">
        <f>IF($C10="","",IF([17]設定!$H25="",INDEX([17]指数!$C$326:$AD$382,MATCH([17]設定!$D25,[17]指数!$B$326:$B$382,0),16),[17]設定!$H25))</f>
        <v>3.2</v>
      </c>
      <c r="K11" s="28">
        <f>IF($C10="","",IF([17]設定!$H25="",INDEX([17]指数!$C$326:$AD$382,MATCH([17]設定!$D25,[17]指数!$B$326:$B$382,0),17),[17]設定!$H25))</f>
        <v>0.7</v>
      </c>
      <c r="L11" s="28">
        <f>IF($C10="","",IF([17]設定!$H25="",INDEX([17]指数!$C$326:$AD$382,MATCH([17]設定!$D25,[17]指数!$B$326:$B$382,0),19),[17]設定!$H25))</f>
        <v>0.84</v>
      </c>
    </row>
    <row r="12" spans="2:12" ht="30" customHeight="1" x14ac:dyDescent="0.45">
      <c r="B12" s="23" t="s">
        <v>17</v>
      </c>
      <c r="C12" s="24">
        <f>IF($C11="","",[18]第５表!H12)</f>
        <v>2121</v>
      </c>
      <c r="D12" s="25">
        <f>IF($C11="","",IF([17]設定!$H26="",INDEX([17]指数!$C$326:$AD$382,MATCH([17]設定!$D26,[17]指数!$B$326:$B$382,0),14),[17]設定!$H26))</f>
        <v>-27.6</v>
      </c>
      <c r="E12" s="26">
        <f t="shared" si="0"/>
        <v>1963</v>
      </c>
      <c r="F12" s="25">
        <f>IF($B12="","",IF([17]設定!$H26="",INDEX([17]指数!$C$518:$AD$574,MATCH([17]設定!$D26,[17]指数!$B$518:$B$574,0),14),[17]設定!$H26))</f>
        <v>-27.6</v>
      </c>
      <c r="G12" s="24">
        <f>IF($C11="","",[18]第５表!I12)</f>
        <v>158</v>
      </c>
      <c r="H12" s="25">
        <f>IF($B12="","",IF([17]設定!$H26="",INDEX([17]指数!$C$582:$AD$638,MATCH([17]設定!$D26,[17]指数!$B$582:$B$638,0),14),[17]設定!$H26))</f>
        <v>-27.2</v>
      </c>
      <c r="I12" s="27">
        <f>IF($C11="","",[18]第５表!J12)</f>
        <v>7.4</v>
      </c>
      <c r="J12" s="25">
        <f>IF($C11="","",IF([17]設定!$H26="",INDEX([17]指数!$C$326:$AD$382,MATCH([17]設定!$D26,[17]指数!$B$326:$B$382,0),16),[17]設定!$H26))</f>
        <v>0</v>
      </c>
      <c r="K12" s="28">
        <f>IF($C11="","",IF([17]設定!$H26="",INDEX([17]指数!$C$326:$AD$382,MATCH([17]設定!$D26,[17]指数!$B$326:$B$382,0),17),[17]設定!$H26))</f>
        <v>0.09</v>
      </c>
      <c r="L12" s="28">
        <f>IF($C11="","",IF([17]設定!$H26="",INDEX([17]指数!$C$326:$AD$382,MATCH([17]設定!$D26,[17]指数!$B$326:$B$382,0),19),[17]設定!$H26))</f>
        <v>1.49</v>
      </c>
    </row>
    <row r="13" spans="2:12" ht="30" customHeight="1" x14ac:dyDescent="0.45">
      <c r="B13" s="23" t="s">
        <v>18</v>
      </c>
      <c r="C13" s="24">
        <f>IF($C12="","",[18]第５表!H13)</f>
        <v>4827</v>
      </c>
      <c r="D13" s="25">
        <f>IF($C12="","",IF([17]設定!$H27="",INDEX([17]指数!$C$326:$AD$382,MATCH([17]設定!$D27,[17]指数!$B$326:$B$382,0),14),[17]設定!$H27))</f>
        <v>-3.5</v>
      </c>
      <c r="E13" s="26">
        <f t="shared" si="0"/>
        <v>4590</v>
      </c>
      <c r="F13" s="25">
        <f>IF($B13="","",IF([17]設定!$H27="",INDEX([17]指数!$C$518:$AD$574,MATCH([17]設定!$D27,[17]指数!$B$518:$B$574,0),14),[17]設定!$H27))</f>
        <v>-5</v>
      </c>
      <c r="G13" s="24">
        <f>IF($C12="","",[18]第５表!I13)</f>
        <v>237</v>
      </c>
      <c r="H13" s="25">
        <f>IF($B13="","",IF([17]設定!$H27="",INDEX([17]指数!$C$582:$AD$638,MATCH([17]設定!$D27,[17]指数!$B$582:$B$638,0),14),[17]設定!$H27))</f>
        <v>40.299999999999997</v>
      </c>
      <c r="I13" s="27">
        <f>IF($C12="","",[18]第５表!J13)</f>
        <v>4.9000000000000004</v>
      </c>
      <c r="J13" s="25">
        <f>IF($C12="","",IF([17]設定!$H27="",INDEX([17]指数!$C$326:$AD$382,MATCH([17]設定!$D27,[17]指数!$B$326:$B$382,0),16),[17]設定!$H27))</f>
        <v>1.5</v>
      </c>
      <c r="K13" s="28">
        <f>IF($C12="","",IF([17]設定!$H27="",INDEX([17]指数!$C$326:$AD$382,MATCH([17]設定!$D27,[17]指数!$B$326:$B$382,0),17),[17]設定!$H27))</f>
        <v>0.27</v>
      </c>
      <c r="L13" s="28">
        <f>IF($C12="","",IF([17]設定!$H27="",INDEX([17]指数!$C$326:$AD$382,MATCH([17]設定!$D27,[17]指数!$B$326:$B$382,0),19),[17]設定!$H27))</f>
        <v>1.07</v>
      </c>
    </row>
    <row r="14" spans="2:12" ht="30" customHeight="1" x14ac:dyDescent="0.45">
      <c r="B14" s="23" t="s">
        <v>19</v>
      </c>
      <c r="C14" s="24">
        <f>IF($C13="","",[18]第５表!H14)</f>
        <v>17175</v>
      </c>
      <c r="D14" s="25">
        <f>IF($C13="","",IF([17]設定!$H28="",INDEX([17]指数!$C$326:$AD$382,MATCH([17]設定!$D28,[17]指数!$B$326:$B$382,0),14),[17]設定!$H28))</f>
        <v>-1</v>
      </c>
      <c r="E14" s="26">
        <f t="shared" si="0"/>
        <v>16011</v>
      </c>
      <c r="F14" s="25">
        <f>IF($B14="","",IF([17]設定!$H28="",INDEX([17]指数!$C$518:$AD$574,MATCH([17]設定!$D28,[17]指数!$B$518:$B$574,0),14),[17]設定!$H28))</f>
        <v>-0.8</v>
      </c>
      <c r="G14" s="24">
        <f>IF($C13="","",[18]第５表!I14)</f>
        <v>1164</v>
      </c>
      <c r="H14" s="25">
        <f>IF($B14="","",IF([17]設定!$H28="",INDEX([17]指数!$C$582:$AD$638,MATCH([17]設定!$D28,[17]指数!$B$582:$B$638,0),14),[17]設定!$H28))</f>
        <v>-2.7</v>
      </c>
      <c r="I14" s="27">
        <f>IF($C13="","",[18]第５表!J14)</f>
        <v>6.8</v>
      </c>
      <c r="J14" s="25">
        <f>IF($C13="","",IF([17]設定!$H28="",INDEX([17]指数!$C$326:$AD$382,MATCH([17]設定!$D28,[17]指数!$B$326:$B$382,0),16),[17]設定!$H28))</f>
        <v>-0.1</v>
      </c>
      <c r="K14" s="28">
        <f>IF($C13="","",IF([17]設定!$H28="",INDEX([17]指数!$C$326:$AD$382,MATCH([17]設定!$D28,[17]指数!$B$326:$B$382,0),17),[17]設定!$H28))</f>
        <v>0.57999999999999996</v>
      </c>
      <c r="L14" s="28">
        <f>IF($C13="","",IF([17]設定!$H28="",INDEX([17]指数!$C$326:$AD$382,MATCH([17]設定!$D28,[17]指数!$B$326:$B$382,0),19),[17]設定!$H28))</f>
        <v>1.96</v>
      </c>
    </row>
    <row r="15" spans="2:12" ht="30" customHeight="1" x14ac:dyDescent="0.45">
      <c r="B15" s="23" t="s">
        <v>20</v>
      </c>
      <c r="C15" s="24">
        <f>IF($C14="","",[18]第５表!H15)</f>
        <v>69961</v>
      </c>
      <c r="D15" s="25">
        <f>IF($C14="","",IF([17]設定!$H29="",INDEX([17]指数!$C$326:$AD$382,MATCH([17]設定!$D29,[17]指数!$B$326:$B$382,0),14),[17]設定!$H29))</f>
        <v>6.7</v>
      </c>
      <c r="E15" s="26">
        <f t="shared" si="0"/>
        <v>35183</v>
      </c>
      <c r="F15" s="25">
        <f>IF($B15="","",IF([17]設定!$H29="",INDEX([17]指数!$C$518:$AD$574,MATCH([17]設定!$D29,[17]指数!$B$518:$B$574,0),14),[17]設定!$H29))</f>
        <v>-4.5999999999999996</v>
      </c>
      <c r="G15" s="24">
        <f>IF($C14="","",[18]第５表!I15)</f>
        <v>34778</v>
      </c>
      <c r="H15" s="25">
        <f>IF($B15="","",IF([17]設定!$H29="",INDEX([17]指数!$C$582:$AD$638,MATCH([17]設定!$D29,[17]指数!$B$582:$B$638,0),14),[17]設定!$H29))</f>
        <v>21.2</v>
      </c>
      <c r="I15" s="27">
        <f>IF($C14="","",[18]第５表!J15)</f>
        <v>49.7</v>
      </c>
      <c r="J15" s="25">
        <f>IF($C14="","",IF([17]設定!$H29="",INDEX([17]指数!$C$326:$AD$382,MATCH([17]設定!$D29,[17]指数!$B$326:$B$382,0),16),[17]設定!$H29))</f>
        <v>5.9</v>
      </c>
      <c r="K15" s="28">
        <f>IF($C14="","",IF([17]設定!$H29="",INDEX([17]指数!$C$326:$AD$382,MATCH([17]設定!$D29,[17]指数!$B$326:$B$382,0),17),[17]設定!$H29))</f>
        <v>1.32</v>
      </c>
      <c r="L15" s="28">
        <f>IF($C14="","",IF([17]設定!$H29="",INDEX([17]指数!$C$326:$AD$382,MATCH([17]設定!$D29,[17]指数!$B$326:$B$382,0),19),[17]設定!$H29))</f>
        <v>3.28</v>
      </c>
    </row>
    <row r="16" spans="2:12" ht="30" customHeight="1" x14ac:dyDescent="0.45">
      <c r="B16" s="23" t="s">
        <v>21</v>
      </c>
      <c r="C16" s="24">
        <f>IF($C15="","",[18]第５表!H16)</f>
        <v>8724</v>
      </c>
      <c r="D16" s="25">
        <f>IF($C15="","",IF([17]設定!$H30="",INDEX([17]指数!$C$326:$AD$382,MATCH([17]設定!$D30,[17]指数!$B$326:$B$382,0),14),[17]設定!$H30))</f>
        <v>0.4</v>
      </c>
      <c r="E16" s="26">
        <f t="shared" si="0"/>
        <v>7561</v>
      </c>
      <c r="F16" s="25">
        <f>IF($B16="","",IF([17]設定!$H30="",INDEX([17]指数!$C$518:$AD$574,MATCH([17]設定!$D30,[17]指数!$B$518:$B$574,0),14),[17]設定!$H30))</f>
        <v>-0.7</v>
      </c>
      <c r="G16" s="24">
        <f>IF($C15="","",[18]第５表!I16)</f>
        <v>1163</v>
      </c>
      <c r="H16" s="25">
        <f>IF($B16="","",IF([17]設定!$H30="",INDEX([17]指数!$C$582:$AD$638,MATCH([17]設定!$D30,[17]指数!$B$582:$B$638,0),14),[17]設定!$H30))</f>
        <v>7.1</v>
      </c>
      <c r="I16" s="27">
        <f>IF($C15="","",[18]第５表!J16)</f>
        <v>13.3</v>
      </c>
      <c r="J16" s="25">
        <f>IF($C15="","",IF([17]設定!$H30="",INDEX([17]指数!$C$326:$AD$382,MATCH([17]設定!$D30,[17]指数!$B$326:$B$382,0),16),[17]設定!$H30))</f>
        <v>0.8</v>
      </c>
      <c r="K16" s="28">
        <f>IF($C15="","",IF([17]設定!$H30="",INDEX([17]指数!$C$326:$AD$382,MATCH([17]設定!$D30,[17]指数!$B$326:$B$382,0),17),[17]設定!$H30))</f>
        <v>0.43</v>
      </c>
      <c r="L16" s="28">
        <f>IF($C15="","",IF([17]設定!$H30="",INDEX([17]指数!$C$326:$AD$382,MATCH([17]設定!$D30,[17]指数!$B$326:$B$382,0),19),[17]設定!$H30))</f>
        <v>0</v>
      </c>
    </row>
    <row r="17" spans="2:12" ht="30" customHeight="1" x14ac:dyDescent="0.45">
      <c r="B17" s="23" t="s">
        <v>22</v>
      </c>
      <c r="C17" s="24">
        <f>IF($C16="","",[18]第５表!H17)</f>
        <v>3285</v>
      </c>
      <c r="D17" s="25">
        <f>IF($C16="","",IF([17]設定!$H31="",INDEX([17]指数!$C$326:$AD$382,MATCH([17]設定!$D31,[17]指数!$B$326:$B$382,0),14),[17]設定!$H31))</f>
        <v>-1.2</v>
      </c>
      <c r="E17" s="26">
        <f t="shared" si="0"/>
        <v>1631</v>
      </c>
      <c r="F17" s="25">
        <f>IF($B17="","",IF([17]設定!$H31="",INDEX([17]指数!$C$518:$AD$574,MATCH([17]設定!$D31,[17]指数!$B$518:$B$574,0),14),[17]設定!$H31))</f>
        <v>-11.3</v>
      </c>
      <c r="G17" s="24">
        <f>IF($C16="","",[18]第５表!I17)</f>
        <v>1654</v>
      </c>
      <c r="H17" s="25">
        <f>IF($B17="","",IF([17]設定!$H31="",INDEX([17]指数!$C$582:$AD$638,MATCH([17]設定!$D31,[17]指数!$B$582:$B$638,0),14),[17]設定!$H31))</f>
        <v>11.2</v>
      </c>
      <c r="I17" s="27">
        <f>IF($C16="","",[18]第５表!J17)</f>
        <v>50.4</v>
      </c>
      <c r="J17" s="25">
        <f>IF($C16="","",IF([17]設定!$H31="",INDEX([17]指数!$C$326:$AD$382,MATCH([17]設定!$D31,[17]指数!$B$326:$B$382,0),16),[17]設定!$H31))</f>
        <v>5.7</v>
      </c>
      <c r="K17" s="28">
        <f>IF($C16="","",IF([17]設定!$H31="",INDEX([17]指数!$C$326:$AD$382,MATCH([17]設定!$D31,[17]指数!$B$326:$B$382,0),17),[17]設定!$H31))</f>
        <v>1.29</v>
      </c>
      <c r="L17" s="28">
        <f>IF($C16="","",IF([17]設定!$H31="",INDEX([17]指数!$C$326:$AD$382,MATCH([17]設定!$D31,[17]指数!$B$326:$B$382,0),19),[17]設定!$H31))</f>
        <v>2.88</v>
      </c>
    </row>
    <row r="18" spans="2:12" ht="30" customHeight="1" x14ac:dyDescent="0.45">
      <c r="B18" s="23" t="s">
        <v>23</v>
      </c>
      <c r="C18" s="24">
        <f>IF($C17="","",[18]第５表!H18)</f>
        <v>6310</v>
      </c>
      <c r="D18" s="25">
        <f>IF($C17="","",IF([17]設定!$H32="",INDEX([17]指数!$C$326:$AD$382,MATCH([17]設定!$D32,[17]指数!$B$326:$B$382,0),14),[17]設定!$H32))</f>
        <v>4.7</v>
      </c>
      <c r="E18" s="26">
        <f t="shared" si="0"/>
        <v>5394</v>
      </c>
      <c r="F18" s="25">
        <f>IF($B18="","",IF([17]設定!$H32="",INDEX([17]指数!$C$518:$AD$574,MATCH([17]設定!$D32,[17]指数!$B$518:$B$574,0),14),[17]設定!$H32))</f>
        <v>15.1</v>
      </c>
      <c r="G18" s="24">
        <f>IF($C17="","",[18]第５表!I18)</f>
        <v>916</v>
      </c>
      <c r="H18" s="25">
        <f>IF($B18="","",IF([17]設定!$H32="",INDEX([17]指数!$C$582:$AD$638,MATCH([17]設定!$D32,[17]指数!$B$582:$B$638,0),14),[17]設定!$H32))</f>
        <v>-31.7</v>
      </c>
      <c r="I18" s="27">
        <f>IF($C17="","",[18]第５表!J18)</f>
        <v>14.5</v>
      </c>
      <c r="J18" s="25">
        <f>IF($C17="","",IF([17]設定!$H32="",INDEX([17]指数!$C$326:$AD$382,MATCH([17]設定!$D32,[17]指数!$B$326:$B$382,0),16),[17]設定!$H32))</f>
        <v>-7.7</v>
      </c>
      <c r="K18" s="28">
        <f>IF($C17="","",IF([17]設定!$H32="",INDEX([17]指数!$C$326:$AD$382,MATCH([17]設定!$D32,[17]指数!$B$326:$B$382,0),17),[17]設定!$H32))</f>
        <v>1.59</v>
      </c>
      <c r="L18" s="28">
        <f>IF($C17="","",IF([17]設定!$H32="",INDEX([17]指数!$C$326:$AD$382,MATCH([17]設定!$D32,[17]指数!$B$326:$B$382,0),19),[17]設定!$H32))</f>
        <v>1.97</v>
      </c>
    </row>
    <row r="19" spans="2:12" ht="30" customHeight="1" x14ac:dyDescent="0.45">
      <c r="B19" s="23" t="s">
        <v>24</v>
      </c>
      <c r="C19" s="24">
        <f>IF($C18="","",[18]第５表!H19)</f>
        <v>27542</v>
      </c>
      <c r="D19" s="25">
        <f>IF($C18="","",IF([17]設定!$H33="",INDEX([17]指数!$C$326:$AD$382,MATCH([17]設定!$D33,[17]指数!$B$326:$B$382,0),14),[17]設定!$H33))</f>
        <v>16.600000000000001</v>
      </c>
      <c r="E19" s="26">
        <f t="shared" si="0"/>
        <v>3889</v>
      </c>
      <c r="F19" s="25">
        <f>IF($B19="","",IF([17]設定!$H33="",INDEX([17]指数!$C$518:$AD$574,MATCH([17]設定!$D33,[17]指数!$B$518:$B$574,0),14),[17]設定!$H33))</f>
        <v>-28.5</v>
      </c>
      <c r="G19" s="24">
        <f>IF($C18="","",[18]第５表!I19)</f>
        <v>23653</v>
      </c>
      <c r="H19" s="25">
        <f>IF($B19="","",IF([17]設定!$H33="",INDEX([17]指数!$C$582:$AD$638,MATCH([17]設定!$D33,[17]指数!$B$582:$B$638,0),14),[17]設定!$H33))</f>
        <v>30.1</v>
      </c>
      <c r="I19" s="27">
        <f>IF($C18="","",[18]第５表!J19)</f>
        <v>85.9</v>
      </c>
      <c r="J19" s="25">
        <f>IF($C18="","",IF([17]設定!$H33="",INDEX([17]指数!$C$326:$AD$382,MATCH([17]設定!$D33,[17]指数!$B$326:$B$382,0),16),[17]設定!$H33))</f>
        <v>8.9</v>
      </c>
      <c r="K19" s="28">
        <f>IF($C18="","",IF([17]設定!$H33="",INDEX([17]指数!$C$326:$AD$382,MATCH([17]設定!$D33,[17]指数!$B$326:$B$382,0),17),[17]設定!$H33))</f>
        <v>4.22</v>
      </c>
      <c r="L19" s="28">
        <f>IF($C18="","",IF([17]設定!$H33="",INDEX([17]指数!$C$326:$AD$382,MATCH([17]設定!$D33,[17]指数!$B$326:$B$382,0),19),[17]設定!$H33))</f>
        <v>4.2300000000000004</v>
      </c>
    </row>
    <row r="20" spans="2:12" ht="30" customHeight="1" x14ac:dyDescent="0.45">
      <c r="B20" s="23" t="s">
        <v>25</v>
      </c>
      <c r="C20" s="24">
        <f>IF($C19="","",[18]第５表!H20)</f>
        <v>10306</v>
      </c>
      <c r="D20" s="25">
        <f>IF($C19="","",IF([17]設定!$H34="",INDEX([17]指数!$C$326:$AD$382,MATCH([17]設定!$D34,[17]指数!$B$326:$B$382,0),14),[17]設定!$H34))</f>
        <v>-2.1</v>
      </c>
      <c r="E20" s="26">
        <f t="shared" si="0"/>
        <v>7083</v>
      </c>
      <c r="F20" s="25">
        <f>IF($B20="","",IF([17]設定!$H34="",INDEX([17]指数!$C$518:$AD$574,MATCH([17]設定!$D34,[17]指数!$B$518:$B$574,0),14),[17]設定!$H34))</f>
        <v>21.8</v>
      </c>
      <c r="G20" s="24">
        <f>IF($C19="","",[18]第５表!I20)</f>
        <v>3223</v>
      </c>
      <c r="H20" s="25">
        <f>IF($B20="","",IF([17]設定!$H34="",INDEX([17]指数!$C$582:$AD$638,MATCH([17]設定!$D34,[17]指数!$B$582:$B$638,0),14),[17]設定!$H34))</f>
        <v>-31.6</v>
      </c>
      <c r="I20" s="27">
        <f>IF($C19="","",[18]第５表!J20)</f>
        <v>31.3</v>
      </c>
      <c r="J20" s="25">
        <f>IF($C19="","",IF([17]設定!$H34="",INDEX([17]指数!$C$326:$AD$382,MATCH([17]設定!$D34,[17]指数!$B$326:$B$382,0),16),[17]設定!$H34))</f>
        <v>-13.4</v>
      </c>
      <c r="K20" s="28">
        <f>IF($C19="","",IF([17]設定!$H34="",INDEX([17]指数!$C$326:$AD$382,MATCH([17]設定!$D34,[17]指数!$B$326:$B$382,0),17),[17]設定!$H34))</f>
        <v>1.26</v>
      </c>
      <c r="L20" s="28">
        <f>IF($C19="","",IF([17]設定!$H34="",INDEX([17]指数!$C$326:$AD$382,MATCH([17]設定!$D34,[17]指数!$B$326:$B$382,0),19),[17]設定!$H34))</f>
        <v>3.08</v>
      </c>
    </row>
    <row r="21" spans="2:12" ht="30" customHeight="1" x14ac:dyDescent="0.45">
      <c r="B21" s="23" t="s">
        <v>26</v>
      </c>
      <c r="C21" s="24">
        <f>IF($C20="","",[18]第５表!H21)</f>
        <v>27897</v>
      </c>
      <c r="D21" s="25">
        <f>IF($C20="","",IF([17]設定!$H35="",INDEX([17]指数!$C$326:$AD$382,MATCH([17]設定!$D35,[17]指数!$B$326:$B$382,0),14),[17]設定!$H35))</f>
        <v>-1.2</v>
      </c>
      <c r="E21" s="26">
        <f t="shared" si="0"/>
        <v>23471</v>
      </c>
      <c r="F21" s="25">
        <f>IF($B21="","",IF([17]設定!$H35="",INDEX([17]指数!$C$518:$AD$574,MATCH([17]設定!$D35,[17]指数!$B$518:$B$574,0),14),[17]設定!$H35))</f>
        <v>-2</v>
      </c>
      <c r="G21" s="24">
        <f>IF($C20="","",[18]第５表!I21)</f>
        <v>4426</v>
      </c>
      <c r="H21" s="25">
        <f>IF($B21="","",IF([17]設定!$H35="",INDEX([17]指数!$C$582:$AD$638,MATCH([17]設定!$D35,[17]指数!$B$582:$B$638,0),14),[17]設定!$H35))</f>
        <v>3.3</v>
      </c>
      <c r="I21" s="27">
        <f>IF($C20="","",[18]第５表!J21)</f>
        <v>15.9</v>
      </c>
      <c r="J21" s="25">
        <f>IF($C20="","",IF([17]設定!$H35="",INDEX([17]指数!$C$326:$AD$382,MATCH([17]設定!$D35,[17]指数!$B$326:$B$382,0),16),[17]設定!$H35))</f>
        <v>0.7</v>
      </c>
      <c r="K21" s="28">
        <f>IF($C20="","",IF([17]設定!$H35="",INDEX([17]指数!$C$326:$AD$382,MATCH([17]設定!$D35,[17]指数!$B$326:$B$382,0),17),[17]設定!$H35))</f>
        <v>1.07</v>
      </c>
      <c r="L21" s="28">
        <f>IF($C20="","",IF([17]設定!$H35="",INDEX([17]指数!$C$326:$AD$382,MATCH([17]設定!$D35,[17]指数!$B$326:$B$382,0),19),[17]設定!$H35))</f>
        <v>0.6</v>
      </c>
    </row>
    <row r="22" spans="2:12" ht="30" customHeight="1" x14ac:dyDescent="0.45">
      <c r="B22" s="23" t="s">
        <v>27</v>
      </c>
      <c r="C22" s="24">
        <f>IF($C21="","",[18]第５表!H22)</f>
        <v>82994</v>
      </c>
      <c r="D22" s="25">
        <f>IF($C21="","",IF([17]設定!$H36="",INDEX([17]指数!$C$326:$AD$382,MATCH([17]設定!$D36,[17]指数!$B$326:$B$382,0),14),[17]設定!$H36))</f>
        <v>0.5</v>
      </c>
      <c r="E22" s="26">
        <f t="shared" si="0"/>
        <v>61733</v>
      </c>
      <c r="F22" s="25">
        <f>IF($B22="","",IF([17]設定!$H36="",INDEX([17]指数!$C$518:$AD$574,MATCH([17]設定!$D36,[17]指数!$B$518:$B$574,0),14),[17]設定!$H36))</f>
        <v>0</v>
      </c>
      <c r="G22" s="24">
        <f>IF($C21="","",[18]第５表!I22)</f>
        <v>21261</v>
      </c>
      <c r="H22" s="25">
        <f>IF($B22="","",IF([17]設定!$H36="",INDEX([17]指数!$C$582:$AD$638,MATCH([17]設定!$D36,[17]指数!$B$582:$B$638,0),14),[17]設定!$H36))</f>
        <v>2</v>
      </c>
      <c r="I22" s="27">
        <f>IF($C21="","",[18]第５表!J22)</f>
        <v>25.6</v>
      </c>
      <c r="J22" s="25">
        <f>IF($C21="","",IF([17]設定!$H36="",INDEX([17]指数!$C$326:$AD$382,MATCH([17]設定!$D36,[17]指数!$B$326:$B$382,0),16),[17]設定!$H36))</f>
        <v>0.4</v>
      </c>
      <c r="K22" s="28">
        <f>IF($C21="","",IF([17]設定!$H36="",INDEX([17]指数!$C$326:$AD$382,MATCH([17]設定!$D36,[17]指数!$B$326:$B$382,0),17),[17]設定!$H36))</f>
        <v>1.3</v>
      </c>
      <c r="L22" s="28">
        <f>IF($C21="","",IF([17]設定!$H36="",INDEX([17]指数!$C$326:$AD$382,MATCH([17]設定!$D36,[17]指数!$B$326:$B$382,0),19),[17]設定!$H36))</f>
        <v>2.67</v>
      </c>
    </row>
    <row r="23" spans="2:12" ht="30" customHeight="1" x14ac:dyDescent="0.45">
      <c r="B23" s="23" t="s">
        <v>28</v>
      </c>
      <c r="C23" s="24">
        <f>IF($C22="","",[18]第５表!H23)</f>
        <v>4613</v>
      </c>
      <c r="D23" s="25">
        <f>IF($C22="","",IF([17]設定!$H37="",INDEX([17]指数!$C$326:$AD$382,MATCH([17]設定!$D37,[17]指数!$B$326:$B$382,0),14),[17]設定!$H37))</f>
        <v>4.3</v>
      </c>
      <c r="E23" s="26">
        <f t="shared" si="0"/>
        <v>4252</v>
      </c>
      <c r="F23" s="25">
        <f>IF($B23="","",IF([17]設定!$H37="",INDEX([17]指数!$C$518:$AD$574,MATCH([17]設定!$D37,[17]指数!$B$518:$B$574,0),14),[17]設定!$H37))</f>
        <v>8.6999999999999993</v>
      </c>
      <c r="G23" s="24">
        <f>IF($C22="","",[18]第５表!I23)</f>
        <v>361</v>
      </c>
      <c r="H23" s="25">
        <f>IF($B23="","",IF([17]設定!$H37="",INDEX([17]指数!$C$582:$AD$638,MATCH([17]設定!$D37,[17]指数!$B$582:$B$638,0),14),[17]設定!$H37))</f>
        <v>-29</v>
      </c>
      <c r="I23" s="27">
        <f>IF($C22="","",[18]第５表!J23)</f>
        <v>7.8</v>
      </c>
      <c r="J23" s="25">
        <f>IF($C22="","",IF([17]設定!$H37="",INDEX([17]指数!$C$326:$AD$382,MATCH([17]設定!$D37,[17]指数!$B$326:$B$382,0),16),[17]設定!$H37))</f>
        <v>-3.7</v>
      </c>
      <c r="K23" s="28">
        <f>IF($C22="","",IF([17]設定!$H37="",INDEX([17]指数!$C$326:$AD$382,MATCH([17]設定!$D37,[17]指数!$B$326:$B$382,0),17),[17]設定!$H37))</f>
        <v>0.09</v>
      </c>
      <c r="L23" s="28">
        <f>IF($C22="","",IF([17]設定!$H37="",INDEX([17]指数!$C$326:$AD$382,MATCH([17]設定!$D37,[17]指数!$B$326:$B$382,0),19),[17]設定!$H37))</f>
        <v>0.37</v>
      </c>
    </row>
    <row r="24" spans="2:12" ht="30" customHeight="1" x14ac:dyDescent="0.45">
      <c r="B24" s="29" t="s">
        <v>29</v>
      </c>
      <c r="C24" s="30">
        <f>IF($C23="","",[18]第５表!H24)</f>
        <v>24437</v>
      </c>
      <c r="D24" s="31">
        <f>IF($C23="","",IF([17]設定!$H38="",INDEX([17]指数!$C$326:$AD$382,MATCH([17]設定!$D38,[17]指数!$B$326:$B$382,0),14),[17]設定!$H38))</f>
        <v>-5.4</v>
      </c>
      <c r="E24" s="32">
        <f t="shared" si="0"/>
        <v>17983</v>
      </c>
      <c r="F24" s="31">
        <f>IF($B24="","",IF([17]設定!$H38="",INDEX([17]指数!$C$518:$AD$574,MATCH([17]設定!$D38,[17]指数!$B$518:$B$574,0),14),[17]設定!$H38))</f>
        <v>-9.4</v>
      </c>
      <c r="G24" s="30">
        <f>IF($C23="","",[18]第５表!I24)</f>
        <v>6454</v>
      </c>
      <c r="H24" s="31">
        <f>IF($B24="","",IF([17]設定!$H38="",INDEX([17]指数!$C$582:$AD$638,MATCH([17]設定!$D38,[17]指数!$B$582:$B$638,0),14),[17]設定!$H38))</f>
        <v>7.5</v>
      </c>
      <c r="I24" s="33">
        <f>IF($C23="","",[18]第５表!J24)</f>
        <v>26.4</v>
      </c>
      <c r="J24" s="31">
        <f>IF($C23="","",IF([17]設定!$H38="",INDEX([17]指数!$C$326:$AD$382,MATCH([17]設定!$D38,[17]指数!$B$326:$B$382,0),16),[17]設定!$H38))</f>
        <v>3.2</v>
      </c>
      <c r="K24" s="34">
        <f>IF($C23="","",IF([17]設定!$H38="",INDEX([17]指数!$C$326:$AD$382,MATCH([17]設定!$D38,[17]指数!$B$326:$B$382,0),17),[17]設定!$H38))</f>
        <v>3.54</v>
      </c>
      <c r="L24" s="34">
        <f>IF($C23="","",IF([17]設定!$H38="",INDEX([17]指数!$C$326:$AD$382,MATCH([17]設定!$D38,[17]指数!$B$326:$B$382,0),19),[17]設定!$H38))</f>
        <v>3.67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IF($C31="","",[18]第５表!H47)</f>
        <v>185269</v>
      </c>
      <c r="D32" s="25">
        <f>IF($C31="","",IF([17]設定!$I23="",INDEX([17]指数!$C$6:$AD$62,MATCH([17]設定!$D23,[17]指数!$B$6:$B$62,0),14),[17]設定!$I23))</f>
        <v>-0.6</v>
      </c>
      <c r="E32" s="26">
        <f>IF(C32="x","x",C32-G32)</f>
        <v>137891</v>
      </c>
      <c r="F32" s="25">
        <f>IF($B32="","",IF([17]設定!$I23="",INDEX([17]指数!$C$198:$AD$254,MATCH([17]設定!$D23,[17]指数!$B$198:$B$254,0),14),[17]設定!$I23))</f>
        <v>-2.6</v>
      </c>
      <c r="G32" s="24">
        <f>IF($C31="","",[18]第５表!I47)</f>
        <v>47378</v>
      </c>
      <c r="H32" s="25">
        <f>IF($B32="","",IF([17]設定!$I23="",INDEX([17]指数!$C$262:$AD$318,MATCH([17]設定!$D23,[17]指数!$B$262:$B$318,0),14),[17]設定!$I23))</f>
        <v>5.9</v>
      </c>
      <c r="I32" s="27">
        <f>IF($C31="","",+[18]第５表!J47)</f>
        <v>25.6</v>
      </c>
      <c r="J32" s="25">
        <f>IF($C31="","",IF([17]設定!$I23="",INDEX([17]指数!$C$6:$AD$62,MATCH([17]設定!$D23,[17]指数!$B$6:$B$62,0),16),[17]設定!$I23))</f>
        <v>1.6</v>
      </c>
      <c r="K32" s="28">
        <f>IF($C31="","",IF([17]設定!$I23="",INDEX([17]指数!$C$6:$AD$62,MATCH([17]設定!$D23,[17]指数!$B$6:$B$62,0),17),[17]設定!$I23))</f>
        <v>1.25</v>
      </c>
      <c r="L32" s="28">
        <f>IF($C31="","",IF([17]設定!$I23="",INDEX([17]指数!$C$6:$AD$62,MATCH([17]設定!$D23,[17]指数!$B$6:$B$62,0),19),[17]設定!$I23))</f>
        <v>1.7</v>
      </c>
    </row>
    <row r="33" spans="2:12" ht="30" customHeight="1" x14ac:dyDescent="0.45">
      <c r="B33" s="23" t="s">
        <v>15</v>
      </c>
      <c r="C33" s="24">
        <f>IF($C32="","",[18]第５表!H48)</f>
        <v>6297</v>
      </c>
      <c r="D33" s="25">
        <f>IF($C32="","",IF([17]設定!$I24="",INDEX([17]指数!$C$6:$AD$62,MATCH([17]設定!$D24,[17]指数!$B$6:$B$62,0),14),[17]設定!$I24))</f>
        <v>2.5</v>
      </c>
      <c r="E33" s="26">
        <f>IF(C33="x","x",C33-G33)</f>
        <v>6170</v>
      </c>
      <c r="F33" s="25">
        <f>IF($B33="","",IF([17]設定!$I24="",INDEX([17]指数!$C$198:$AD$254,MATCH([17]設定!$D24,[17]指数!$B$198:$B$254,0),14),[17]設定!$I24))</f>
        <v>3.4</v>
      </c>
      <c r="G33" s="24">
        <f>IF($C32="","",[18]第５表!I48)</f>
        <v>127</v>
      </c>
      <c r="H33" s="25">
        <f>IF($B33="","",IF([17]設定!$I24="",INDEX([17]指数!$C$262:$AD$318,MATCH([17]設定!$D24,[17]指数!$B$262:$B$318,0),14),[17]設定!$I24))</f>
        <v>-25.6</v>
      </c>
      <c r="I33" s="27">
        <f>IF($C32="","",+[18]第５表!J48)</f>
        <v>2</v>
      </c>
      <c r="J33" s="25">
        <f>IF($C32="","",IF([17]設定!$I24="",INDEX([17]指数!$C$6:$AD$62,MATCH([17]設定!$D24,[17]指数!$B$6:$B$62,0),16),[17]設定!$I24))</f>
        <v>-0.8</v>
      </c>
      <c r="K33" s="28">
        <f>IF($C32="","",IF([17]設定!$I24="",INDEX([17]指数!$C$6:$AD$62,MATCH([17]設定!$D24,[17]指数!$B$6:$B$62,0),17),[17]設定!$I24))</f>
        <v>0.52</v>
      </c>
      <c r="L33" s="28">
        <f>IF($C32="","",IF([17]設定!$I24="",INDEX([17]指数!$C$6:$AD$62,MATCH([17]設定!$D24,[17]指数!$B$6:$B$62,0),19),[17]設定!$I24))</f>
        <v>0.52</v>
      </c>
    </row>
    <row r="34" spans="2:12" ht="30" customHeight="1" x14ac:dyDescent="0.45">
      <c r="B34" s="23" t="s">
        <v>16</v>
      </c>
      <c r="C34" s="24">
        <f>IF($C33="","",[18]第５表!H49)</f>
        <v>36550</v>
      </c>
      <c r="D34" s="25">
        <f>IF($C33="","",IF([17]設定!$I25="",INDEX([17]指数!$C$6:$AD$62,MATCH([17]設定!$D25,[17]指数!$B$6:$B$62,0),14),[17]設定!$I25))</f>
        <v>-2.2999999999999998</v>
      </c>
      <c r="E34" s="26">
        <f t="shared" ref="E34:E47" si="1">IF(C34="x","x",C34-G34)</f>
        <v>32537</v>
      </c>
      <c r="F34" s="25">
        <f>IF($B34="","",IF([17]設定!$I25="",INDEX([17]指数!$C$198:$AD$254,MATCH([17]設定!$D25,[17]指数!$B$198:$B$254,0),14),[17]設定!$I25))</f>
        <v>-3.2</v>
      </c>
      <c r="G34" s="24">
        <f>IF($C33="","",[18]第５表!I49)</f>
        <v>4013</v>
      </c>
      <c r="H34" s="25">
        <f>IF($B34="","",IF([17]設定!$I25="",INDEX([17]指数!$C$262:$AD$318,MATCH([17]設定!$D25,[17]指数!$B$262:$B$318,0),14),[17]設定!$I25))</f>
        <v>5.3</v>
      </c>
      <c r="I34" s="27">
        <f>IF($C33="","",+[18]第５表!J49)</f>
        <v>11</v>
      </c>
      <c r="J34" s="25">
        <f>IF($C33="","",IF([17]設定!$I25="",INDEX([17]指数!$C$6:$AD$62,MATCH([17]設定!$D25,[17]指数!$B$6:$B$62,0),16),[17]設定!$I25))</f>
        <v>0.8</v>
      </c>
      <c r="K34" s="28">
        <f>IF($C33="","",IF([17]設定!$I25="",INDEX([17]指数!$C$6:$AD$62,MATCH([17]設定!$D25,[17]指数!$B$6:$B$62,0),17),[17]設定!$I25))</f>
        <v>0.93</v>
      </c>
      <c r="L34" s="28">
        <f>IF($C33="","",IF([17]設定!$I25="",INDEX([17]指数!$C$6:$AD$62,MATCH([17]設定!$D25,[17]指数!$B$6:$B$62,0),19),[17]設定!$I25))</f>
        <v>1.1200000000000001</v>
      </c>
    </row>
    <row r="35" spans="2:12" ht="30" customHeight="1" x14ac:dyDescent="0.45">
      <c r="B35" s="23" t="s">
        <v>17</v>
      </c>
      <c r="C35" s="24">
        <f>IF($C34="","",[18]第５表!H50)</f>
        <v>2121</v>
      </c>
      <c r="D35" s="25">
        <f>IF($C34="","",IF([17]設定!$I26="",INDEX([17]指数!$C$6:$AD$62,MATCH([17]設定!$D26,[17]指数!$B$6:$B$62,0),14),[17]設定!$I26))</f>
        <v>0.1</v>
      </c>
      <c r="E35" s="26">
        <f t="shared" si="1"/>
        <v>1963</v>
      </c>
      <c r="F35" s="25">
        <f>IF($B35="","",IF([17]設定!$I26="",INDEX([17]指数!$C$198:$AD$254,MATCH([17]設定!$D26,[17]指数!$B$198:$B$254,0),14),[17]設定!$I26))</f>
        <v>3.2</v>
      </c>
      <c r="G35" s="24">
        <f>IF($C34="","",[18]第５表!I50)</f>
        <v>158</v>
      </c>
      <c r="H35" s="25">
        <f>IF($B35="","",IF([17]設定!$I26="",INDEX([17]指数!$C$262:$AD$318,MATCH([17]設定!$D26,[17]指数!$B$262:$B$318,0),14),[17]設定!$I26))</f>
        <v>-27.2</v>
      </c>
      <c r="I35" s="27">
        <f>IF($C34="","",+[18]第５表!J50)</f>
        <v>7.4</v>
      </c>
      <c r="J35" s="25">
        <f>IF($C34="","",IF([17]設定!$I26="",INDEX([17]指数!$C$6:$AD$62,MATCH([17]設定!$D26,[17]指数!$B$6:$B$62,0),16),[17]設定!$I26))</f>
        <v>-2.8</v>
      </c>
      <c r="K35" s="28">
        <f>IF($C34="","",IF([17]設定!$I26="",INDEX([17]指数!$C$6:$AD$62,MATCH([17]設定!$D26,[17]指数!$B$6:$B$62,0),17),[17]設定!$I26))</f>
        <v>0.09</v>
      </c>
      <c r="L35" s="28">
        <f>IF($C34="","",IF([17]設定!$I26="",INDEX([17]指数!$C$6:$AD$62,MATCH([17]設定!$D26,[17]指数!$B$6:$B$62,0),19),[17]設定!$I26))</f>
        <v>1.49</v>
      </c>
    </row>
    <row r="36" spans="2:12" ht="30" customHeight="1" x14ac:dyDescent="0.45">
      <c r="B36" s="23" t="s">
        <v>18</v>
      </c>
      <c r="C36" s="24">
        <f>IF($C35="","",[18]第５表!H51)</f>
        <v>3752</v>
      </c>
      <c r="D36" s="25">
        <f>IF($C35="","",IF([17]設定!$I27="",INDEX([17]指数!$C$6:$AD$62,MATCH([17]設定!$D27,[17]指数!$B$6:$B$62,0),14),[17]設定!$I27))</f>
        <v>-1.4</v>
      </c>
      <c r="E36" s="26">
        <f t="shared" si="1"/>
        <v>3601</v>
      </c>
      <c r="F36" s="25">
        <f>IF($B36="","",IF([17]設定!$I27="",INDEX([17]指数!$C$198:$AD$254,MATCH([17]設定!$D27,[17]指数!$B$198:$B$254,0),14),[17]設定!$I27))</f>
        <v>-0.9</v>
      </c>
      <c r="G36" s="24">
        <f>IF($C35="","",[18]第５表!I51)</f>
        <v>151</v>
      </c>
      <c r="H36" s="25">
        <f>IF($B36="","",IF([17]設定!$I27="",INDEX([17]指数!$C$262:$AD$318,MATCH([17]設定!$D27,[17]指数!$B$262:$B$318,0),14),[17]設定!$I27))</f>
        <v>-10.8</v>
      </c>
      <c r="I36" s="27">
        <f>IF($C35="","",+[18]第５表!J51)</f>
        <v>4</v>
      </c>
      <c r="J36" s="25">
        <f>IF($C35="","",IF([17]設定!$I27="",INDEX([17]指数!$C$6:$AD$62,MATCH([17]設定!$D27,[17]指数!$B$6:$B$62,0),16),[17]設定!$I27))</f>
        <v>-0.4</v>
      </c>
      <c r="K36" s="28">
        <f>IF($C35="","",IF([17]設定!$I27="",INDEX([17]指数!$C$6:$AD$62,MATCH([17]設定!$D27,[17]指数!$B$6:$B$62,0),17),[17]設定!$I27))</f>
        <v>0.35</v>
      </c>
      <c r="L36" s="28">
        <f>IF($C35="","",IF([17]設定!$I27="",INDEX([17]指数!$C$6:$AD$62,MATCH([17]設定!$D27,[17]指数!$B$6:$B$62,0),19),[17]設定!$I27))</f>
        <v>0.66</v>
      </c>
    </row>
    <row r="37" spans="2:12" ht="30" customHeight="1" x14ac:dyDescent="0.45">
      <c r="B37" s="23" t="s">
        <v>19</v>
      </c>
      <c r="C37" s="24">
        <f>IF($C36="","",[18]第５表!H52)</f>
        <v>10616</v>
      </c>
      <c r="D37" s="25">
        <f>IF($C36="","",IF([17]設定!$I28="",INDEX([17]指数!$C$6:$AD$62,MATCH([17]設定!$D28,[17]指数!$B$6:$B$62,0),14),[17]設定!$I28))</f>
        <v>-4.4000000000000004</v>
      </c>
      <c r="E37" s="26">
        <f t="shared" si="1"/>
        <v>9521</v>
      </c>
      <c r="F37" s="25">
        <f>IF($B37="","",IF([17]設定!$I28="",INDEX([17]指数!$C$198:$AD$254,MATCH([17]設定!$D28,[17]指数!$B$198:$B$254,0),14),[17]設定!$I28))</f>
        <v>-10</v>
      </c>
      <c r="G37" s="24">
        <f>IF($C36="","",[18]第５表!I52)</f>
        <v>1095</v>
      </c>
      <c r="H37" s="25">
        <f>IF($B37="","",IF([17]設定!$I28="",INDEX([17]指数!$C$262:$AD$318,MATCH([17]設定!$D28,[17]指数!$B$262:$B$318,0),14),[17]設定!$I28))</f>
        <v>107.3</v>
      </c>
      <c r="I37" s="27">
        <f>IF($C36="","",+[18]第５表!J52)</f>
        <v>10.3</v>
      </c>
      <c r="J37" s="25">
        <f>IF($C36="","",IF([17]設定!$I28="",INDEX([17]指数!$C$6:$AD$62,MATCH([17]設定!$D28,[17]指数!$B$6:$B$62,0),16),[17]設定!$I28))</f>
        <v>5.5</v>
      </c>
      <c r="K37" s="28">
        <f>IF($C36="","",IF([17]設定!$I28="",INDEX([17]指数!$C$6:$AD$62,MATCH([17]設定!$D28,[17]指数!$B$6:$B$62,0),17),[17]設定!$I28))</f>
        <v>0.19</v>
      </c>
      <c r="L37" s="28">
        <f>IF($C36="","",IF([17]設定!$I28="",INDEX([17]指数!$C$6:$AD$62,MATCH([17]設定!$D28,[17]指数!$B$6:$B$62,0),19),[17]設定!$I28))</f>
        <v>1.65</v>
      </c>
    </row>
    <row r="38" spans="2:12" ht="30" customHeight="1" x14ac:dyDescent="0.45">
      <c r="B38" s="23" t="s">
        <v>20</v>
      </c>
      <c r="C38" s="24">
        <f>IF($C37="","",[18]第５表!H53)</f>
        <v>22911</v>
      </c>
      <c r="D38" s="25">
        <f>IF($C37="","",IF([17]設定!$I29="",INDEX([17]指数!$C$6:$AD$62,MATCH([17]設定!$D29,[17]指数!$B$6:$B$62,0),14),[17]設定!$I29))</f>
        <v>-0.8</v>
      </c>
      <c r="E38" s="26">
        <f t="shared" si="1"/>
        <v>8998</v>
      </c>
      <c r="F38" s="25">
        <f>IF($B38="","",IF([17]設定!$I29="",INDEX([17]指数!$C$198:$AD$254,MATCH([17]設定!$D29,[17]指数!$B$198:$B$254,0),14),[17]設定!$I29))</f>
        <v>-7.8</v>
      </c>
      <c r="G38" s="24">
        <f>IF($C37="","",[18]第５表!I53)</f>
        <v>13913</v>
      </c>
      <c r="H38" s="25">
        <f>IF($B38="","",IF([17]設定!$I29="",INDEX([17]指数!$C$262:$AD$318,MATCH([17]設定!$D29,[17]指数!$B$262:$B$318,0),14),[17]設定!$I29))</f>
        <v>4.5</v>
      </c>
      <c r="I38" s="27">
        <f>IF($C37="","",+[18]第５表!J53)</f>
        <v>60.7</v>
      </c>
      <c r="J38" s="25">
        <f>IF($C37="","",IF([17]設定!$I29="",INDEX([17]指数!$C$6:$AD$62,MATCH([17]設定!$D29,[17]指数!$B$6:$B$62,0),16),[17]設定!$I29))</f>
        <v>3</v>
      </c>
      <c r="K38" s="28">
        <f>IF($C37="","",IF([17]設定!$I29="",INDEX([17]指数!$C$6:$AD$62,MATCH([17]設定!$D29,[17]指数!$B$6:$B$62,0),17),[17]設定!$I29))</f>
        <v>1.46</v>
      </c>
      <c r="L38" s="28">
        <f>IF($C37="","",IF([17]設定!$I29="",INDEX([17]指数!$C$6:$AD$62,MATCH([17]設定!$D29,[17]指数!$B$6:$B$62,0),19),[17]設定!$I29))</f>
        <v>2.77</v>
      </c>
    </row>
    <row r="39" spans="2:12" ht="30" customHeight="1" x14ac:dyDescent="0.45">
      <c r="B39" s="23" t="s">
        <v>21</v>
      </c>
      <c r="C39" s="24">
        <f>IF($C38="","",[18]第５表!H54)</f>
        <v>3389</v>
      </c>
      <c r="D39" s="25">
        <f>IF($C38="","",IF([17]設定!$I30="",INDEX([17]指数!$C$6:$AD$62,MATCH([17]設定!$D30,[17]指数!$B$6:$B$62,0),14),[17]設定!$I30))</f>
        <v>6.1</v>
      </c>
      <c r="E39" s="26">
        <f t="shared" si="1"/>
        <v>3378</v>
      </c>
      <c r="F39" s="25">
        <f>IF($B39="","",IF([17]設定!$I30="",INDEX([17]指数!$C$198:$AD$254,MATCH([17]設定!$D30,[17]指数!$B$198:$B$254,0),14),[17]設定!$I30))</f>
        <v>11.6</v>
      </c>
      <c r="G39" s="24">
        <f>IF($C38="","",[18]第５表!I54)</f>
        <v>11</v>
      </c>
      <c r="H39" s="25">
        <f>IF($B39="","",IF([17]設定!$I30="",INDEX([17]指数!$C$262:$AD$318,MATCH([17]設定!$D30,[17]指数!$B$262:$B$318,0),14),[17]設定!$I30))</f>
        <v>-93.3</v>
      </c>
      <c r="I39" s="27">
        <f>IF($C38="","",+[18]第５表!J54)</f>
        <v>0.3</v>
      </c>
      <c r="J39" s="25">
        <f>IF($C38="","",IF([17]設定!$I30="",INDEX([17]指数!$C$6:$AD$62,MATCH([17]設定!$D30,[17]指数!$B$6:$B$62,0),16),[17]設定!$I30))</f>
        <v>-4.9000000000000004</v>
      </c>
      <c r="K39" s="28">
        <f>IF($C38="","",IF([17]設定!$I30="",INDEX([17]指数!$C$6:$AD$62,MATCH([17]設定!$D30,[17]指数!$B$6:$B$62,0),17),[17]設定!$I30))</f>
        <v>0</v>
      </c>
      <c r="L39" s="28">
        <f>IF($C38="","",IF([17]設定!$I30="",INDEX([17]指数!$C$6:$AD$62,MATCH([17]設定!$D30,[17]指数!$B$6:$B$62,0),19),[17]設定!$I30))</f>
        <v>0</v>
      </c>
    </row>
    <row r="40" spans="2:12" ht="30" customHeight="1" x14ac:dyDescent="0.45">
      <c r="B40" s="23" t="s">
        <v>22</v>
      </c>
      <c r="C40" s="24">
        <f>IF($C39="","",[18]第５表!H55)</f>
        <v>1243</v>
      </c>
      <c r="D40" s="25">
        <f>IF($C39="","",IF([17]設定!$I31="",INDEX([17]指数!$C$6:$AD$62,MATCH([17]設定!$D31,[17]指数!$B$6:$B$62,0),14),[17]設定!$I31))</f>
        <v>12.9</v>
      </c>
      <c r="E40" s="26">
        <f t="shared" si="1"/>
        <v>881</v>
      </c>
      <c r="F40" s="25">
        <f>IF($B40="","",IF([17]設定!$I31="",INDEX([17]指数!$C$198:$AD$254,MATCH([17]設定!$D31,[17]指数!$B$198:$B$254,0),14),[17]設定!$I31))</f>
        <v>36.1</v>
      </c>
      <c r="G40" s="24">
        <f>IF($C39="","",[18]第５表!I55)</f>
        <v>362</v>
      </c>
      <c r="H40" s="25">
        <f>IF($B40="","",IF([17]設定!$I31="",INDEX([17]指数!$C$262:$AD$318,MATCH([17]設定!$D31,[17]指数!$B$262:$B$318,0),14),[17]設定!$I31))</f>
        <v>-20.3</v>
      </c>
      <c r="I40" s="27">
        <f>IF($C39="","",+[18]第５表!J55)</f>
        <v>29.1</v>
      </c>
      <c r="J40" s="25">
        <f>IF($C39="","",IF([17]設定!$I31="",INDEX([17]指数!$C$6:$AD$62,MATCH([17]設定!$D31,[17]指数!$B$6:$B$62,0),16),[17]設定!$I31))</f>
        <v>-12.1</v>
      </c>
      <c r="K40" s="28">
        <f>IF($C39="","",IF([17]設定!$I31="",INDEX([17]指数!$C$6:$AD$62,MATCH([17]設定!$D31,[17]指数!$B$6:$B$62,0),17),[17]設定!$I31))</f>
        <v>3.58</v>
      </c>
      <c r="L40" s="28">
        <f>IF($C39="","",IF([17]設定!$I31="",INDEX([17]指数!$C$6:$AD$62,MATCH([17]設定!$D31,[17]指数!$B$6:$B$62,0),19),[17]設定!$I31))</f>
        <v>0</v>
      </c>
    </row>
    <row r="41" spans="2:12" ht="30" customHeight="1" x14ac:dyDescent="0.45">
      <c r="B41" s="23" t="s">
        <v>23</v>
      </c>
      <c r="C41" s="24">
        <f>IF($C40="","",[18]第５表!H56)</f>
        <v>1765</v>
      </c>
      <c r="D41" s="25">
        <f>IF($C40="","",IF([17]設定!$I32="",INDEX([17]指数!$C$6:$AD$62,MATCH([17]設定!$D32,[17]指数!$B$6:$B$62,0),14),[17]設定!$I32))</f>
        <v>0.8</v>
      </c>
      <c r="E41" s="26">
        <f t="shared" si="1"/>
        <v>1670</v>
      </c>
      <c r="F41" s="25">
        <f>IF($B41="","",IF([17]設定!$I32="",INDEX([17]指数!$C$198:$AD$254,MATCH([17]設定!$D32,[17]指数!$B$198:$B$254,0),14),[17]設定!$I32))</f>
        <v>8.1</v>
      </c>
      <c r="G41" s="24">
        <f>IF($C40="","",[18]第５表!I56)</f>
        <v>95</v>
      </c>
      <c r="H41" s="25">
        <f>IF($B41="","",IF([17]設定!$I32="",INDEX([17]指数!$C$262:$AD$318,MATCH([17]設定!$D32,[17]指数!$B$262:$B$318,0),14),[17]設定!$I32))</f>
        <v>-53.8</v>
      </c>
      <c r="I41" s="27">
        <f>IF($C40="","",+[18]第５表!J56)</f>
        <v>5.4</v>
      </c>
      <c r="J41" s="25">
        <f>IF($C40="","",IF([17]設定!$I32="",INDEX([17]指数!$C$6:$AD$62,MATCH([17]設定!$D32,[17]指数!$B$6:$B$62,0),16),[17]設定!$I32))</f>
        <v>-6.4</v>
      </c>
      <c r="K41" s="28">
        <f>IF($C40="","",IF([17]設定!$I32="",INDEX([17]指数!$C$6:$AD$62,MATCH([17]設定!$D32,[17]指数!$B$6:$B$62,0),17),[17]設定!$I32))</f>
        <v>0.51</v>
      </c>
      <c r="L41" s="28">
        <f>IF($C40="","",IF([17]設定!$I32="",INDEX([17]指数!$C$6:$AD$62,MATCH([17]設定!$D32,[17]指数!$B$6:$B$62,0),19),[17]設定!$I32))</f>
        <v>0.4</v>
      </c>
    </row>
    <row r="42" spans="2:12" ht="30" customHeight="1" x14ac:dyDescent="0.45">
      <c r="B42" s="23" t="s">
        <v>24</v>
      </c>
      <c r="C42" s="24">
        <f>IF($C41="","",[18]第５表!H57)</f>
        <v>7820</v>
      </c>
      <c r="D42" s="25">
        <f>IF($C41="","",IF([17]設定!$I33="",INDEX([17]指数!$C$6:$AD$62,MATCH([17]設定!$D33,[17]指数!$B$6:$B$62,0),14),[17]設定!$I33))</f>
        <v>3.5</v>
      </c>
      <c r="E42" s="26">
        <f t="shared" si="1"/>
        <v>1432</v>
      </c>
      <c r="F42" s="25">
        <f>IF($B42="","",IF([17]設定!$I33="",INDEX([17]指数!$C$198:$AD$254,MATCH([17]設定!$D33,[17]指数!$B$198:$B$254,0),14),[17]設定!$I33))</f>
        <v>14.3</v>
      </c>
      <c r="G42" s="24">
        <f>IF($C41="","",[18]第５表!I57)</f>
        <v>6388</v>
      </c>
      <c r="H42" s="25">
        <f>IF($B42="","",IF([17]設定!$I33="",INDEX([17]指数!$C$262:$AD$318,MATCH([17]設定!$D33,[17]指数!$B$262:$B$318,0),14),[17]設定!$I33))</f>
        <v>1.3</v>
      </c>
      <c r="I42" s="27">
        <f>IF($C41="","",+[18]第５表!J57)</f>
        <v>81.7</v>
      </c>
      <c r="J42" s="25">
        <f>IF($C41="","",IF([17]設定!$I33="",INDEX([17]指数!$C$6:$AD$62,MATCH([17]設定!$D33,[17]指数!$B$6:$B$62,0),16),[17]設定!$I33))</f>
        <v>-1.8</v>
      </c>
      <c r="K42" s="28">
        <f>IF($C41="","",IF([17]設定!$I33="",INDEX([17]指数!$C$6:$AD$62,MATCH([17]設定!$D33,[17]指数!$B$6:$B$62,0),17),[17]設定!$I33))</f>
        <v>3.32</v>
      </c>
      <c r="L42" s="28">
        <f>IF($C41="","",IF([17]設定!$I33="",INDEX([17]指数!$C$6:$AD$62,MATCH([17]設定!$D33,[17]指数!$B$6:$B$62,0),19),[17]設定!$I33))</f>
        <v>1.86</v>
      </c>
    </row>
    <row r="43" spans="2:12" ht="30" customHeight="1" x14ac:dyDescent="0.45">
      <c r="B43" s="23" t="s">
        <v>25</v>
      </c>
      <c r="C43" s="24">
        <f>IF($C42="","",[18]第５表!H58)</f>
        <v>4096</v>
      </c>
      <c r="D43" s="25">
        <f>IF($C42="","",IF([17]設定!$I34="",INDEX([17]指数!$C$6:$AD$62,MATCH([17]設定!$D34,[17]指数!$B$6:$B$62,0),14),[17]設定!$I34))</f>
        <v>-1.3</v>
      </c>
      <c r="E43" s="26">
        <f t="shared" si="1"/>
        <v>3084</v>
      </c>
      <c r="F43" s="25">
        <f>IF($B43="","",IF([17]設定!$I34="",INDEX([17]指数!$C$198:$AD$254,MATCH([17]設定!$D34,[17]指数!$B$198:$B$254,0),14),[17]設定!$I34))</f>
        <v>10.9</v>
      </c>
      <c r="G43" s="24">
        <f>IF($C42="","",[18]第５表!I58)</f>
        <v>1012</v>
      </c>
      <c r="H43" s="25">
        <f>IF($B43="","",IF([17]設定!$I34="",INDEX([17]指数!$C$262:$AD$318,MATCH([17]設定!$D34,[17]指数!$B$262:$B$318,0),14),[17]設定!$I34))</f>
        <v>-25.8</v>
      </c>
      <c r="I43" s="27">
        <f>IF($C42="","",+[18]第５表!J58)</f>
        <v>24.7</v>
      </c>
      <c r="J43" s="25">
        <f>IF($C42="","",IF([17]設定!$I34="",INDEX([17]指数!$C$6:$AD$62,MATCH([17]設定!$D34,[17]指数!$B$6:$B$62,0),16),[17]設定!$I34))</f>
        <v>-8.1999999999999993</v>
      </c>
      <c r="K43" s="28">
        <f>IF($C42="","",IF([17]設定!$I34="",INDEX([17]指数!$C$6:$AD$62,MATCH([17]設定!$D34,[17]指数!$B$6:$B$62,0),17),[17]設定!$I34))</f>
        <v>3.08</v>
      </c>
      <c r="L43" s="28">
        <f>IF($C42="","",IF([17]設定!$I34="",INDEX([17]指数!$C$6:$AD$62,MATCH([17]設定!$D34,[17]指数!$B$6:$B$62,0),19),[17]設定!$I34))</f>
        <v>7.53</v>
      </c>
    </row>
    <row r="44" spans="2:12" ht="30" customHeight="1" x14ac:dyDescent="0.45">
      <c r="B44" s="23" t="s">
        <v>26</v>
      </c>
      <c r="C44" s="24">
        <f>IF($C43="","",[18]第５表!H59)</f>
        <v>16431</v>
      </c>
      <c r="D44" s="25">
        <f>IF($C43="","",IF([17]設定!$I35="",INDEX([17]指数!$C$6:$AD$62,MATCH([17]設定!$D35,[17]指数!$B$6:$B$62,0),14),[17]設定!$I35))</f>
        <v>4.7</v>
      </c>
      <c r="E44" s="26">
        <f t="shared" si="1"/>
        <v>13526</v>
      </c>
      <c r="F44" s="25">
        <f>IF($B44="","",IF([17]設定!$I35="",INDEX([17]指数!$C$198:$AD$254,MATCH([17]設定!$D35,[17]指数!$B$198:$B$254,0),14),[17]設定!$I35))</f>
        <v>2.4</v>
      </c>
      <c r="G44" s="24">
        <f>IF($C43="","",[18]第５表!I59)</f>
        <v>2905</v>
      </c>
      <c r="H44" s="25">
        <f>IF($B44="","",IF([17]設定!$I35="",INDEX([17]指数!$C$262:$AD$318,MATCH([17]設定!$D35,[17]指数!$B$262:$B$318,0),14),[17]設定!$I35))</f>
        <v>17.5</v>
      </c>
      <c r="I44" s="27">
        <f>IF($C43="","",+[18]第５表!J59)</f>
        <v>17.7</v>
      </c>
      <c r="J44" s="25">
        <f>IF($C43="","",IF([17]設定!$I35="",INDEX([17]指数!$C$6:$AD$62,MATCH([17]設定!$D35,[17]指数!$B$6:$B$62,0),16),[17]設定!$I35))</f>
        <v>1.9</v>
      </c>
      <c r="K44" s="28">
        <f>IF($C43="","",IF([17]設定!$I35="",INDEX([17]指数!$C$6:$AD$62,MATCH([17]設定!$D35,[17]指数!$B$6:$B$62,0),17),[17]設定!$I35))</f>
        <v>0.37</v>
      </c>
      <c r="L44" s="28">
        <f>IF($C43="","",IF([17]設定!$I35="",INDEX([17]指数!$C$6:$AD$62,MATCH([17]設定!$D35,[17]指数!$B$6:$B$62,0),19),[17]設定!$I35))</f>
        <v>0.17</v>
      </c>
    </row>
    <row r="45" spans="2:12" ht="30" customHeight="1" x14ac:dyDescent="0.45">
      <c r="B45" s="23" t="s">
        <v>27</v>
      </c>
      <c r="C45" s="24">
        <f>IF($C44="","",[18]第５表!H60)</f>
        <v>48267</v>
      </c>
      <c r="D45" s="25">
        <f>IF($C44="","",IF([17]設定!$I36="",INDEX([17]指数!$C$6:$AD$62,MATCH([17]設定!$D36,[17]指数!$B$6:$B$62,0),14),[17]設定!$I36))</f>
        <v>-1.3</v>
      </c>
      <c r="E45" s="26">
        <f t="shared" si="1"/>
        <v>36528</v>
      </c>
      <c r="F45" s="25">
        <f>IF($B45="","",IF([17]設定!$I36="",INDEX([17]指数!$C$198:$AD$254,MATCH([17]設定!$D36,[17]指数!$B$198:$B$254,0),14),[17]設定!$I36))</f>
        <v>-5.3</v>
      </c>
      <c r="G45" s="24">
        <f>IF($C44="","",[18]第５表!I60)</f>
        <v>11739</v>
      </c>
      <c r="H45" s="25">
        <f>IF($B45="","",IF([17]設定!$I36="",INDEX([17]指数!$C$262:$AD$318,MATCH([17]設定!$D36,[17]指数!$B$262:$B$318,0),14),[17]設定!$I36))</f>
        <v>13</v>
      </c>
      <c r="I45" s="27">
        <f>IF($C44="","",+[18]第５表!J60)</f>
        <v>24.3</v>
      </c>
      <c r="J45" s="25">
        <f>IF($C44="","",IF([17]設定!$I36="",INDEX([17]指数!$C$6:$AD$62,MATCH([17]設定!$D36,[17]指数!$B$6:$B$62,0),16),[17]設定!$I36))</f>
        <v>3.1</v>
      </c>
      <c r="K45" s="28">
        <f>IF($C44="","",IF([17]設定!$I36="",INDEX([17]指数!$C$6:$AD$62,MATCH([17]設定!$D36,[17]指数!$B$6:$B$62,0),17),[17]設定!$I36))</f>
        <v>0.72</v>
      </c>
      <c r="L45" s="28">
        <f>IF($C44="","",IF([17]設定!$I36="",INDEX([17]指数!$C$6:$AD$62,MATCH([17]設定!$D36,[17]指数!$B$6:$B$62,0),19),[17]設定!$I36))</f>
        <v>1.08</v>
      </c>
    </row>
    <row r="46" spans="2:12" ht="30" customHeight="1" x14ac:dyDescent="0.45">
      <c r="B46" s="23" t="s">
        <v>28</v>
      </c>
      <c r="C46" s="24">
        <f>IF($C45="","",[18]第５表!H61)</f>
        <v>2847</v>
      </c>
      <c r="D46" s="25">
        <f>IF($C45="","",IF([17]設定!$I37="",INDEX([17]指数!$C$6:$AD$62,MATCH([17]設定!$D37,[17]指数!$B$6:$B$62,0),14),[17]設定!$I37))</f>
        <v>1.5</v>
      </c>
      <c r="E46" s="26">
        <f t="shared" si="1"/>
        <v>2702</v>
      </c>
      <c r="F46" s="25">
        <f>IF($B46="","",IF([17]設定!$I37="",INDEX([17]指数!$C$198:$AD$254,MATCH([17]設定!$D37,[17]指数!$B$198:$B$254,0),14),[17]設定!$I37))</f>
        <v>-1.6</v>
      </c>
      <c r="G46" s="24">
        <f>IF($C45="","",[18]第５表!I61)</f>
        <v>145</v>
      </c>
      <c r="H46" s="25">
        <f>IF($B46="","",IF([17]設定!$I37="",INDEX([17]指数!$C$262:$AD$318,MATCH([17]設定!$D37,[17]指数!$B$262:$B$318,0),14),[17]設定!$I37))</f>
        <v>141.69999999999999</v>
      </c>
      <c r="I46" s="27">
        <f>IF($C45="","",+[18]第５表!J61)</f>
        <v>5.0999999999999996</v>
      </c>
      <c r="J46" s="25">
        <f>IF($C45="","",IF([17]設定!$I37="",INDEX([17]指数!$C$6:$AD$62,MATCH([17]設定!$D37,[17]指数!$B$6:$B$62,0),16),[17]設定!$I37))</f>
        <v>3</v>
      </c>
      <c r="K46" s="28">
        <f>IF($C45="","",IF([17]設定!$I37="",INDEX([17]指数!$C$6:$AD$62,MATCH([17]設定!$D37,[17]指数!$B$6:$B$62,0),17),[17]設定!$I37))</f>
        <v>0.14000000000000001</v>
      </c>
      <c r="L46" s="28">
        <f>IF($C45="","",IF([17]設定!$I37="",INDEX([17]指数!$C$6:$AD$62,MATCH([17]設定!$D37,[17]指数!$B$6:$B$62,0),19),[17]設定!$I37))</f>
        <v>0.59</v>
      </c>
    </row>
    <row r="47" spans="2:12" ht="30" customHeight="1" x14ac:dyDescent="0.45">
      <c r="B47" s="29" t="s">
        <v>29</v>
      </c>
      <c r="C47" s="30">
        <f>IF($C46="","",[18]第５表!H62)</f>
        <v>17164</v>
      </c>
      <c r="D47" s="31">
        <f>IF($C46="","",IF([17]設定!$I38="",INDEX([17]指数!$C$6:$AD$62,MATCH([17]設定!$D38,[17]指数!$B$6:$B$62,0),14),[17]設定!$I38))</f>
        <v>-2.2000000000000002</v>
      </c>
      <c r="E47" s="32">
        <f t="shared" si="1"/>
        <v>11900</v>
      </c>
      <c r="F47" s="31">
        <f>IF($B47="","",IF([17]設定!$I38="",INDEX([17]指数!$C$198:$AD$254,MATCH([17]設定!$D38,[17]指数!$B$198:$B$254,0),14),[17]設定!$I38))</f>
        <v>-4.4000000000000004</v>
      </c>
      <c r="G47" s="30">
        <f>IF($C46="","",[18]第５表!I62)</f>
        <v>5264</v>
      </c>
      <c r="H47" s="31">
        <f>IF($B47="","",IF([17]設定!$I38="",INDEX([17]指数!$C$262:$AD$318,MATCH([17]設定!$D38,[17]指数!$B$262:$B$318,0),14),[17]設定!$I38))</f>
        <v>3</v>
      </c>
      <c r="I47" s="33">
        <f>IF($C46="","",+[18]第５表!J62)</f>
        <v>30.7</v>
      </c>
      <c r="J47" s="31">
        <f>IF($C46="","",IF([17]設定!$I38="",INDEX([17]指数!$C$6:$AD$62,MATCH([17]設定!$D38,[17]指数!$B$6:$B$62,0),16),[17]設定!$I38))</f>
        <v>1.6</v>
      </c>
      <c r="K47" s="34">
        <f>IF($C46="","",IF([17]設定!$I38="",INDEX([17]指数!$C$6:$AD$62,MATCH([17]設定!$D38,[17]指数!$B$6:$B$62,0),17),[17]設定!$I38))</f>
        <v>4.17</v>
      </c>
      <c r="L47" s="34">
        <f>IF($C46="","",IF([17]設定!$I38="",INDEX([17]指数!$C$6:$AD$62,MATCH([17]設定!$D38,[17]指数!$B$6:$B$62,0),19),[17]設定!$I38))</f>
        <v>4.59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 scaleWithDoc="0" alignWithMargins="0">
    <oddFooter>&amp;C- 9 -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8E01-1A4F-4CC9-B494-D2BAA56BE6E9}">
  <sheetPr codeName="Sheet10"/>
  <dimension ref="B1:L51"/>
  <sheetViews>
    <sheetView showGridLines="0" view="pageBreakPreview" topLeftCell="A40" zoomScale="55" zoomScaleNormal="70" zoomScaleSheetLayoutView="55" workbookViewId="0">
      <selection activeCell="P48" sqref="P48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45" t="str">
        <f>"表５　産業別にみた常用雇用の動き（"&amp;[19]設定!D8&amp;DBCS([19]設定!E8)&amp;"年"&amp;DBCS([19]設定!F8)&amp;"月）"</f>
        <v>表５　産業別にみた常用雇用の動き（令和５年１０月）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33</v>
      </c>
      <c r="D4" s="7"/>
      <c r="E4" s="8"/>
      <c r="F4" s="8"/>
      <c r="G4" s="8"/>
      <c r="H4" s="8"/>
      <c r="I4" s="8"/>
      <c r="J4" s="8"/>
      <c r="K4" s="6" t="s">
        <v>34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35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36</v>
      </c>
      <c r="L6" s="50" t="s">
        <v>37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IF($C8="","",[20]第５表!H9)</f>
        <v>363258</v>
      </c>
      <c r="D9" s="25">
        <f>IF($C8="","",IF([19]設定!$H23="",INDEX([19]指数!$C$326:$AD$382,MATCH([19]設定!$D23,[19]指数!$B$326:$B$382,0),14),[19]設定!$H23))</f>
        <v>2.7</v>
      </c>
      <c r="E9" s="26">
        <f>IF(C9="x","x",C9-G9)</f>
        <v>253986</v>
      </c>
      <c r="F9" s="25">
        <f>IF($B9="","",IF([19]設定!$H23="",INDEX([19]指数!$C$518:$AD$574,MATCH([19]設定!$D23,[19]指数!$B$518:$B$574,0),14),[19]設定!$H23))</f>
        <v>-0.8</v>
      </c>
      <c r="G9" s="24">
        <f>IF($C8="","",[20]第５表!I9)</f>
        <v>109272</v>
      </c>
      <c r="H9" s="25">
        <f>IF($B9="","",IF([19]設定!$H23="",INDEX([19]指数!$C$582:$AD$638,MATCH([19]設定!$D23,[19]指数!$B$582:$B$638,0),14),[19]設定!$H23))</f>
        <v>12.2</v>
      </c>
      <c r="I9" s="27">
        <f>IF($C8="","",[20]第５表!J9)</f>
        <v>30.1</v>
      </c>
      <c r="J9" s="25">
        <f>IF($C8="","",IF([19]設定!$H23="",INDEX([19]指数!$C$326:$AD$382,MATCH([19]設定!$D23,[19]指数!$B$326:$B$382,0),16),[19]設定!$H23))</f>
        <v>2.5</v>
      </c>
      <c r="K9" s="28">
        <f>IF($C8="","",IF([19]設定!$H23="",INDEX([19]指数!$C$326:$AD$382,MATCH([19]設定!$D23,[19]指数!$B$326:$B$382,0),17),[19]設定!$H23))</f>
        <v>2.1</v>
      </c>
      <c r="L9" s="28">
        <f>IF($C8="","",IF([19]設定!$H23="",INDEX([19]指数!$C$326:$AD$382,MATCH([19]設定!$D23,[19]指数!$B$326:$B$382,0),19),[19]設定!$H23))</f>
        <v>1.58</v>
      </c>
    </row>
    <row r="10" spans="2:12" ht="30" customHeight="1" x14ac:dyDescent="0.45">
      <c r="B10" s="23" t="s">
        <v>15</v>
      </c>
      <c r="C10" s="24">
        <f>IF($C9="","",[20]第５表!H10)</f>
        <v>21196</v>
      </c>
      <c r="D10" s="25">
        <f>IF($C9="","",IF([19]設定!$H24="",INDEX([19]指数!$C$326:$AD$382,MATCH([19]設定!$D24,[19]指数!$B$326:$B$382,0),14),[19]設定!$H24))</f>
        <v>2.6</v>
      </c>
      <c r="E10" s="26">
        <f>IF(C10="x","x",C10-G10)</f>
        <v>20188</v>
      </c>
      <c r="F10" s="25">
        <f>IF($B10="","",IF([19]設定!$H24="",INDEX([19]指数!$C$518:$AD$574,MATCH([19]設定!$D24,[19]指数!$B$518:$B$574,0),14),[19]設定!$H24))</f>
        <v>2.2000000000000002</v>
      </c>
      <c r="G10" s="24">
        <f>IF($C9="","",[20]第５表!I10)</f>
        <v>1008</v>
      </c>
      <c r="H10" s="25">
        <f>IF($B10="","",IF([19]設定!$H24="",INDEX([19]指数!$C$582:$AD$638,MATCH([19]設定!$D24,[19]指数!$B$582:$B$638,0),14),[19]設定!$H24))</f>
        <v>13.5</v>
      </c>
      <c r="I10" s="27">
        <f>IF($C9="","",[20]第５表!J10)</f>
        <v>4.8</v>
      </c>
      <c r="J10" s="25">
        <f>IF($C9="","",IF([19]設定!$H24="",INDEX([19]指数!$C$326:$AD$382,MATCH([19]設定!$D24,[19]指数!$B$326:$B$382,0),16),[19]設定!$H24))</f>
        <v>0.5</v>
      </c>
      <c r="K10" s="28">
        <f>IF($C9="","",IF([19]設定!$H24="",INDEX([19]指数!$C$326:$AD$382,MATCH([19]設定!$D24,[19]指数!$B$326:$B$382,0),17),[19]設定!$H24))</f>
        <v>1.2</v>
      </c>
      <c r="L10" s="28">
        <f>IF($C9="","",IF([19]設定!$H24="",INDEX([19]指数!$C$326:$AD$382,MATCH([19]設定!$D24,[19]指数!$B$326:$B$382,0),19),[19]設定!$H24))</f>
        <v>0.08</v>
      </c>
    </row>
    <row r="11" spans="2:12" ht="30" customHeight="1" x14ac:dyDescent="0.45">
      <c r="B11" s="23" t="s">
        <v>16</v>
      </c>
      <c r="C11" s="24">
        <f>IF($C10="","",[20]第５表!H11)</f>
        <v>48897</v>
      </c>
      <c r="D11" s="25">
        <f>IF($C10="","",IF([19]設定!$H25="",INDEX([19]指数!$C$326:$AD$382,MATCH([19]設定!$D25,[19]指数!$B$326:$B$382,0),14),[19]設定!$H25))</f>
        <v>2.6</v>
      </c>
      <c r="E11" s="26">
        <f t="shared" ref="E11:E24" si="0">IF(C11="x","x",C11-G11)</f>
        <v>40326</v>
      </c>
      <c r="F11" s="25">
        <f>IF($B11="","",IF([19]設定!$H25="",INDEX([19]指数!$C$518:$AD$574,MATCH([19]設定!$D25,[19]指数!$B$518:$B$574,0),14),[19]設定!$H25))</f>
        <v>-0.8</v>
      </c>
      <c r="G11" s="24">
        <f>IF($C10="","",[20]第５表!I11)</f>
        <v>8571</v>
      </c>
      <c r="H11" s="25">
        <f>IF($B11="","",IF([19]設定!$H25="",INDEX([19]指数!$C$582:$AD$638,MATCH([19]設定!$D25,[19]指数!$B$582:$B$638,0),14),[19]設定!$H25))</f>
        <v>22.6</v>
      </c>
      <c r="I11" s="27">
        <f>IF($C10="","",[20]第５表!J11)</f>
        <v>17.5</v>
      </c>
      <c r="J11" s="25">
        <f>IF($C10="","",IF([19]設定!$H25="",INDEX([19]指数!$C$326:$AD$382,MATCH([19]設定!$D25,[19]指数!$B$326:$B$382,0),16),[19]設定!$H25))</f>
        <v>2.8</v>
      </c>
      <c r="K11" s="28">
        <f>IF($C10="","",IF([19]設定!$H25="",INDEX([19]指数!$C$326:$AD$382,MATCH([19]設定!$D25,[19]指数!$B$326:$B$382,0),17),[19]設定!$H25))</f>
        <v>1.05</v>
      </c>
      <c r="L11" s="28">
        <f>IF($C10="","",IF([19]設定!$H25="",INDEX([19]指数!$C$326:$AD$382,MATCH([19]設定!$D25,[19]指数!$B$326:$B$382,0),19),[19]設定!$H25))</f>
        <v>1.1000000000000001</v>
      </c>
    </row>
    <row r="12" spans="2:12" ht="30" customHeight="1" x14ac:dyDescent="0.45">
      <c r="B12" s="23" t="s">
        <v>17</v>
      </c>
      <c r="C12" s="24">
        <f>IF($C11="","",[20]第５表!H12)</f>
        <v>2111</v>
      </c>
      <c r="D12" s="25">
        <f>IF($C11="","",IF([19]設定!$H26="",INDEX([19]指数!$C$326:$AD$382,MATCH([19]設定!$D26,[19]指数!$B$326:$B$382,0),14),[19]設定!$H26))</f>
        <v>-27.9</v>
      </c>
      <c r="E12" s="26">
        <f t="shared" si="0"/>
        <v>1953</v>
      </c>
      <c r="F12" s="25">
        <f>IF($B12="","",IF([19]設定!$H26="",INDEX([19]指数!$C$518:$AD$574,MATCH([19]設定!$D26,[19]指数!$B$518:$B$574,0),14),[19]設定!$H26))</f>
        <v>-27.9</v>
      </c>
      <c r="G12" s="24">
        <f>IF($C11="","",[20]第５表!I12)</f>
        <v>158</v>
      </c>
      <c r="H12" s="25">
        <f>IF($B12="","",IF([19]設定!$H26="",INDEX([19]指数!$C$582:$AD$638,MATCH([19]設定!$D26,[19]指数!$B$582:$B$638,0),14),[19]設定!$H26))</f>
        <v>-27.2</v>
      </c>
      <c r="I12" s="27">
        <f>IF($C11="","",[20]第５表!J12)</f>
        <v>7.5</v>
      </c>
      <c r="J12" s="25">
        <f>IF($C11="","",IF([19]設定!$H26="",INDEX([19]指数!$C$326:$AD$382,MATCH([19]設定!$D26,[19]指数!$B$326:$B$382,0),16),[19]設定!$H26))</f>
        <v>0.1</v>
      </c>
      <c r="K12" s="28">
        <f>IF($C11="","",IF([19]設定!$H26="",INDEX([19]指数!$C$326:$AD$382,MATCH([19]設定!$D26,[19]指数!$B$326:$B$382,0),17),[19]設定!$H26))</f>
        <v>0</v>
      </c>
      <c r="L12" s="28">
        <f>IF($C11="","",IF([19]設定!$H26="",INDEX([19]指数!$C$326:$AD$382,MATCH([19]設定!$D26,[19]指数!$B$326:$B$382,0),19),[19]設定!$H26))</f>
        <v>0.47</v>
      </c>
    </row>
    <row r="13" spans="2:12" ht="30" customHeight="1" x14ac:dyDescent="0.45">
      <c r="B13" s="23" t="s">
        <v>18</v>
      </c>
      <c r="C13" s="24">
        <f>IF($C12="","",[20]第５表!H13)</f>
        <v>4838</v>
      </c>
      <c r="D13" s="25">
        <f>IF($C12="","",IF([19]設定!$H27="",INDEX([19]指数!$C$326:$AD$382,MATCH([19]設定!$D27,[19]指数!$B$326:$B$382,0),14),[19]設定!$H27))</f>
        <v>-4.0999999999999996</v>
      </c>
      <c r="E13" s="26">
        <f t="shared" si="0"/>
        <v>4607</v>
      </c>
      <c r="F13" s="25">
        <f>IF($B13="","",IF([19]設定!$H27="",INDEX([19]指数!$C$518:$AD$574,MATCH([19]設定!$D27,[19]指数!$B$518:$B$574,0),14),[19]設定!$H27))</f>
        <v>-5.6</v>
      </c>
      <c r="G13" s="24">
        <f>IF($C12="","",[20]第５表!I13)</f>
        <v>231</v>
      </c>
      <c r="H13" s="25">
        <f>IF($B13="","",IF([19]設定!$H27="",INDEX([19]指数!$C$582:$AD$638,MATCH([19]設定!$D27,[19]指数!$B$582:$B$638,0),14),[19]設定!$H27))</f>
        <v>39.700000000000003</v>
      </c>
      <c r="I13" s="27">
        <f>IF($C12="","",[20]第５表!J13)</f>
        <v>4.8</v>
      </c>
      <c r="J13" s="25">
        <f>IF($C12="","",IF([19]設定!$H27="",INDEX([19]指数!$C$326:$AD$382,MATCH([19]設定!$D27,[19]指数!$B$326:$B$382,0),16),[19]設定!$H27))</f>
        <v>1.5</v>
      </c>
      <c r="K13" s="28">
        <f>IF($C12="","",IF([19]設定!$H27="",INDEX([19]指数!$C$326:$AD$382,MATCH([19]設定!$D27,[19]指数!$B$326:$B$382,0),17),[19]設定!$H27))</f>
        <v>1.1000000000000001</v>
      </c>
      <c r="L13" s="28">
        <f>IF($C12="","",IF([19]設定!$H27="",INDEX([19]指数!$C$326:$AD$382,MATCH([19]設定!$D27,[19]指数!$B$326:$B$382,0),19),[19]設定!$H27))</f>
        <v>0.87</v>
      </c>
    </row>
    <row r="14" spans="2:12" ht="30" customHeight="1" x14ac:dyDescent="0.45">
      <c r="B14" s="23" t="s">
        <v>19</v>
      </c>
      <c r="C14" s="24">
        <f>IF($C13="","",[20]第５表!H14)</f>
        <v>17056</v>
      </c>
      <c r="D14" s="25">
        <f>IF($C13="","",IF([19]設定!$H28="",INDEX([19]指数!$C$326:$AD$382,MATCH([19]設定!$D28,[19]指数!$B$326:$B$382,0),14),[19]設定!$H28))</f>
        <v>-6.4</v>
      </c>
      <c r="E14" s="26">
        <f t="shared" si="0"/>
        <v>15909</v>
      </c>
      <c r="F14" s="25">
        <f>IF($B14="","",IF([19]設定!$H28="",INDEX([19]指数!$C$518:$AD$574,MATCH([19]設定!$D28,[19]指数!$B$518:$B$574,0),14),[19]設定!$H28))</f>
        <v>-7.3</v>
      </c>
      <c r="G14" s="24">
        <f>IF($C13="","",[20]第５表!I14)</f>
        <v>1147</v>
      </c>
      <c r="H14" s="25">
        <f>IF($B14="","",IF([19]設定!$H28="",INDEX([19]指数!$C$582:$AD$638,MATCH([19]設定!$D28,[19]指数!$B$582:$B$638,0),14),[19]設定!$H28))</f>
        <v>8.1</v>
      </c>
      <c r="I14" s="27">
        <f>IF($C13="","",[20]第５表!J14)</f>
        <v>6.7</v>
      </c>
      <c r="J14" s="25">
        <f>IF($C13="","",IF([19]設定!$H28="",INDEX([19]指数!$C$326:$AD$382,MATCH([19]設定!$D28,[19]指数!$B$326:$B$382,0),16),[19]設定!$H28))</f>
        <v>0.9</v>
      </c>
      <c r="K14" s="28">
        <f>IF($C13="","",IF([19]設定!$H28="",INDEX([19]指数!$C$326:$AD$382,MATCH([19]設定!$D28,[19]指数!$B$326:$B$382,0),17),[19]設定!$H28))</f>
        <v>0.67</v>
      </c>
      <c r="L14" s="28">
        <f>IF($C13="","",IF([19]設定!$H28="",INDEX([19]指数!$C$326:$AD$382,MATCH([19]設定!$D28,[19]指数!$B$326:$B$382,0),19),[19]設定!$H28))</f>
        <v>1.37</v>
      </c>
    </row>
    <row r="15" spans="2:12" ht="30" customHeight="1" x14ac:dyDescent="0.45">
      <c r="B15" s="23" t="s">
        <v>20</v>
      </c>
      <c r="C15" s="24">
        <f>IF($C14="","",[20]第５表!H15)</f>
        <v>70641</v>
      </c>
      <c r="D15" s="25">
        <f>IF($C14="","",IF([19]設定!$H29="",INDEX([19]指数!$C$326:$AD$382,MATCH([19]設定!$D29,[19]指数!$B$326:$B$382,0),14),[19]設定!$H29))</f>
        <v>7</v>
      </c>
      <c r="E15" s="26">
        <f t="shared" si="0"/>
        <v>36229</v>
      </c>
      <c r="F15" s="25">
        <f>IF($B15="","",IF([19]設定!$H29="",INDEX([19]指数!$C$518:$AD$574,MATCH([19]設定!$D29,[19]指数!$B$518:$B$574,0),14),[19]設定!$H29))</f>
        <v>-0.8</v>
      </c>
      <c r="G15" s="24">
        <f>IF($C14="","",[20]第５表!I15)</f>
        <v>34412</v>
      </c>
      <c r="H15" s="25">
        <f>IF($B15="","",IF([19]設定!$H29="",INDEX([19]指数!$C$582:$AD$638,MATCH([19]設定!$D29,[19]指数!$B$582:$B$638,0),14),[19]設定!$H29))</f>
        <v>16.399999999999999</v>
      </c>
      <c r="I15" s="27">
        <f>IF($C14="","",[20]第５表!J15)</f>
        <v>48.7</v>
      </c>
      <c r="J15" s="25">
        <f>IF($C14="","",IF([19]設定!$H29="",INDEX([19]指数!$C$326:$AD$382,MATCH([19]設定!$D29,[19]指数!$B$326:$B$382,0),16),[19]設定!$H29))</f>
        <v>3.9</v>
      </c>
      <c r="K15" s="28">
        <f>IF($C14="","",IF([19]設定!$H29="",INDEX([19]指数!$C$326:$AD$382,MATCH([19]設定!$D29,[19]指数!$B$326:$B$382,0),17),[19]設定!$H29))</f>
        <v>2.76</v>
      </c>
      <c r="L15" s="28">
        <f>IF($C14="","",IF([19]設定!$H29="",INDEX([19]指数!$C$326:$AD$382,MATCH([19]設定!$D29,[19]指数!$B$326:$B$382,0),19),[19]設定!$H29))</f>
        <v>1.79</v>
      </c>
    </row>
    <row r="16" spans="2:12" ht="30" customHeight="1" x14ac:dyDescent="0.45">
      <c r="B16" s="23" t="s">
        <v>21</v>
      </c>
      <c r="C16" s="24">
        <f>IF($C15="","",[20]第５表!H16)</f>
        <v>8868</v>
      </c>
      <c r="D16" s="25">
        <f>IF($C15="","",IF([19]設定!$H30="",INDEX([19]指数!$C$326:$AD$382,MATCH([19]設定!$D30,[19]指数!$B$326:$B$382,0),14),[19]設定!$H30))</f>
        <v>3.4</v>
      </c>
      <c r="E16" s="26">
        <f t="shared" si="0"/>
        <v>7705</v>
      </c>
      <c r="F16" s="25">
        <f>IF($B16="","",IF([19]設定!$H30="",INDEX([19]指数!$C$518:$AD$574,MATCH([19]設定!$D30,[19]指数!$B$518:$B$574,0),14),[19]設定!$H30))</f>
        <v>2.7</v>
      </c>
      <c r="G16" s="24">
        <f>IF($C15="","",[20]第５表!I16)</f>
        <v>1163</v>
      </c>
      <c r="H16" s="25">
        <f>IF($B16="","",IF([19]設定!$H30="",INDEX([19]指数!$C$582:$AD$638,MATCH([19]設定!$D30,[19]指数!$B$582:$B$638,0),14),[19]設定!$H30))</f>
        <v>8.1999999999999993</v>
      </c>
      <c r="I16" s="27">
        <f>IF($C15="","",[20]第５表!J16)</f>
        <v>13.1</v>
      </c>
      <c r="J16" s="25">
        <f>IF($C15="","",IF([19]設定!$H30="",INDEX([19]指数!$C$326:$AD$382,MATCH([19]設定!$D30,[19]指数!$B$326:$B$382,0),16),[19]設定!$H30))</f>
        <v>0.6</v>
      </c>
      <c r="K16" s="28">
        <f>IF($C15="","",IF([19]設定!$H30="",INDEX([19]指数!$C$326:$AD$382,MATCH([19]設定!$D30,[19]指数!$B$326:$B$382,0),17),[19]設定!$H30))</f>
        <v>2.2000000000000002</v>
      </c>
      <c r="L16" s="28">
        <f>IF($C15="","",IF([19]設定!$H30="",INDEX([19]指数!$C$326:$AD$382,MATCH([19]設定!$D30,[19]指数!$B$326:$B$382,0),19),[19]設定!$H30))</f>
        <v>0.55000000000000004</v>
      </c>
    </row>
    <row r="17" spans="2:12" ht="30" customHeight="1" x14ac:dyDescent="0.45">
      <c r="B17" s="23" t="s">
        <v>22</v>
      </c>
      <c r="C17" s="24">
        <f>IF($C16="","",[20]第５表!H17)</f>
        <v>3268</v>
      </c>
      <c r="D17" s="25">
        <f>IF($C16="","",IF([19]設定!$H31="",INDEX([19]指数!$C$326:$AD$382,MATCH([19]設定!$D31,[19]指数!$B$326:$B$382,0),14),[19]設定!$H31))</f>
        <v>5.2</v>
      </c>
      <c r="E17" s="26">
        <f t="shared" si="0"/>
        <v>1710</v>
      </c>
      <c r="F17" s="25">
        <f>IF($B17="","",IF([19]設定!$H31="",INDEX([19]指数!$C$518:$AD$574,MATCH([19]設定!$D31,[19]指数!$B$518:$B$574,0),14),[19]設定!$H31))</f>
        <v>12.3</v>
      </c>
      <c r="G17" s="24">
        <f>IF($C16="","",[20]第５表!I17)</f>
        <v>1558</v>
      </c>
      <c r="H17" s="25">
        <f>IF($B17="","",IF([19]設定!$H31="",INDEX([19]指数!$C$582:$AD$638,MATCH([19]設定!$D31,[19]指数!$B$582:$B$638,0),14),[19]設定!$H31))</f>
        <v>-1.6</v>
      </c>
      <c r="I17" s="27">
        <f>IF($C16="","",[20]第５表!J17)</f>
        <v>47.7</v>
      </c>
      <c r="J17" s="25">
        <f>IF($C16="","",IF([19]設定!$H31="",INDEX([19]指数!$C$326:$AD$382,MATCH([19]設定!$D31,[19]指数!$B$326:$B$382,0),16),[19]設定!$H31))</f>
        <v>-3.3</v>
      </c>
      <c r="K17" s="28">
        <f>IF($C16="","",IF([19]設定!$H31="",INDEX([19]指数!$C$326:$AD$382,MATCH([19]設定!$D31,[19]指数!$B$326:$B$382,0),17),[19]設定!$H31))</f>
        <v>5.54</v>
      </c>
      <c r="L17" s="28">
        <f>IF($C16="","",IF([19]設定!$H31="",INDEX([19]指数!$C$326:$AD$382,MATCH([19]設定!$D31,[19]指数!$B$326:$B$382,0),19),[19]設定!$H31))</f>
        <v>6.06</v>
      </c>
    </row>
    <row r="18" spans="2:12" ht="30" customHeight="1" x14ac:dyDescent="0.45">
      <c r="B18" s="23" t="s">
        <v>23</v>
      </c>
      <c r="C18" s="24">
        <f>IF($C17="","",[20]第５表!H18)</f>
        <v>6252</v>
      </c>
      <c r="D18" s="25">
        <f>IF($C17="","",IF([19]設定!$H32="",INDEX([19]指数!$C$326:$AD$382,MATCH([19]設定!$D32,[19]指数!$B$326:$B$382,0),14),[19]設定!$H32))</f>
        <v>5.0999999999999996</v>
      </c>
      <c r="E18" s="26">
        <f t="shared" si="0"/>
        <v>5313</v>
      </c>
      <c r="F18" s="25">
        <f>IF($B18="","",IF([19]設定!$H32="",INDEX([19]指数!$C$518:$AD$574,MATCH([19]設定!$D32,[19]指数!$B$518:$B$574,0),14),[19]設定!$H32))</f>
        <v>15.2</v>
      </c>
      <c r="G18" s="24">
        <f>IF($C17="","",[20]第５表!I18)</f>
        <v>939</v>
      </c>
      <c r="H18" s="25">
        <f>IF($B18="","",IF([19]設定!$H32="",INDEX([19]指数!$C$582:$AD$638,MATCH([19]設定!$D32,[19]指数!$B$582:$B$638,0),14),[19]設定!$H32))</f>
        <v>-29.9</v>
      </c>
      <c r="I18" s="27">
        <f>IF($C17="","",[20]第５表!J18)</f>
        <v>15</v>
      </c>
      <c r="J18" s="25">
        <f>IF($C17="","",IF([19]設定!$H32="",INDEX([19]指数!$C$326:$AD$382,MATCH([19]設定!$D32,[19]指数!$B$326:$B$382,0),16),[19]設定!$H32))</f>
        <v>-7.5</v>
      </c>
      <c r="K18" s="28">
        <f>IF($C17="","",IF([19]設定!$H32="",INDEX([19]指数!$C$326:$AD$382,MATCH([19]設定!$D32,[19]指数!$B$326:$B$382,0),17),[19]設定!$H32))</f>
        <v>0.22</v>
      </c>
      <c r="L18" s="28">
        <f>IF($C17="","",IF([19]設定!$H32="",INDEX([19]指数!$C$326:$AD$382,MATCH([19]設定!$D32,[19]指数!$B$326:$B$382,0),19),[19]設定!$H32))</f>
        <v>1.1399999999999999</v>
      </c>
    </row>
    <row r="19" spans="2:12" ht="30" customHeight="1" x14ac:dyDescent="0.45">
      <c r="B19" s="23" t="s">
        <v>24</v>
      </c>
      <c r="C19" s="24">
        <f>IF($C18="","",[20]第５表!H19)</f>
        <v>29871</v>
      </c>
      <c r="D19" s="25">
        <f>IF($C18="","",IF([19]設定!$H33="",INDEX([19]指数!$C$326:$AD$382,MATCH([19]設定!$D33,[19]指数!$B$326:$B$382,0),14),[19]設定!$H33))</f>
        <v>22.8</v>
      </c>
      <c r="E19" s="26">
        <f t="shared" si="0"/>
        <v>5190</v>
      </c>
      <c r="F19" s="25">
        <f>IF($B19="","",IF([19]設定!$H33="",INDEX([19]指数!$C$518:$AD$574,MATCH([19]設定!$D33,[19]指数!$B$518:$B$574,0),14),[19]設定!$H33))</f>
        <v>-15.2</v>
      </c>
      <c r="G19" s="24">
        <f>IF($C18="","",[20]第５表!I19)</f>
        <v>24681</v>
      </c>
      <c r="H19" s="25">
        <f>IF($B19="","",IF([19]設定!$H33="",INDEX([19]指数!$C$582:$AD$638,MATCH([19]設定!$D33,[19]指数!$B$582:$B$638,0),14),[19]設定!$H33))</f>
        <v>35.700000000000003</v>
      </c>
      <c r="I19" s="27">
        <f>IF($C18="","",[20]第５表!J19)</f>
        <v>82.6</v>
      </c>
      <c r="J19" s="25">
        <f>IF($C18="","",IF([19]設定!$H33="",INDEX([19]指数!$C$326:$AD$382,MATCH([19]設定!$D33,[19]指数!$B$326:$B$382,0),16),[19]設定!$H33))</f>
        <v>7.8</v>
      </c>
      <c r="K19" s="28">
        <f>IF($C18="","",IF([19]設定!$H33="",INDEX([19]指数!$C$326:$AD$382,MATCH([19]設定!$D33,[19]指数!$B$326:$B$382,0),17),[19]設定!$H33))</f>
        <v>5.89</v>
      </c>
      <c r="L19" s="28">
        <f>IF($C18="","",IF([19]設定!$H33="",INDEX([19]指数!$C$326:$AD$382,MATCH([19]設定!$D33,[19]指数!$B$326:$B$382,0),19),[19]設定!$H33))</f>
        <v>2.34</v>
      </c>
    </row>
    <row r="20" spans="2:12" ht="30" customHeight="1" x14ac:dyDescent="0.45">
      <c r="B20" s="23" t="s">
        <v>25</v>
      </c>
      <c r="C20" s="24">
        <f>IF($C19="","",[20]第５表!H20)</f>
        <v>10209</v>
      </c>
      <c r="D20" s="25">
        <f>IF($C19="","",IF([19]設定!$H34="",INDEX([19]指数!$C$326:$AD$382,MATCH([19]設定!$D34,[19]指数!$B$326:$B$382,0),14),[19]設定!$H34))</f>
        <v>-2.7</v>
      </c>
      <c r="E20" s="26">
        <f t="shared" si="0"/>
        <v>6380</v>
      </c>
      <c r="F20" s="25">
        <f>IF($B20="","",IF([19]設定!$H34="",INDEX([19]指数!$C$518:$AD$574,MATCH([19]設定!$D34,[19]指数!$B$518:$B$574,0),14),[19]設定!$H34))</f>
        <v>12.5</v>
      </c>
      <c r="G20" s="24">
        <f>IF($C19="","",[20]第５表!I20)</f>
        <v>3829</v>
      </c>
      <c r="H20" s="25">
        <f>IF($B20="","",IF([19]設定!$H34="",INDEX([19]指数!$C$582:$AD$638,MATCH([19]設定!$D34,[19]指数!$B$582:$B$638,0),14),[19]設定!$H34))</f>
        <v>-20.399999999999999</v>
      </c>
      <c r="I20" s="27">
        <f>IF($C19="","",[20]第５表!J20)</f>
        <v>37.5</v>
      </c>
      <c r="J20" s="25">
        <f>IF($C19="","",IF([19]設定!$H34="",INDEX([19]指数!$C$326:$AD$382,MATCH([19]設定!$D34,[19]指数!$B$326:$B$382,0),16),[19]設定!$H34))</f>
        <v>-8.4</v>
      </c>
      <c r="K20" s="28">
        <f>IF($C19="","",IF([19]設定!$H34="",INDEX([19]指数!$C$326:$AD$382,MATCH([19]設定!$D34,[19]指数!$B$326:$B$382,0),17),[19]設定!$H34))</f>
        <v>1.1599999999999999</v>
      </c>
      <c r="L20" s="28">
        <f>IF($C19="","",IF([19]設定!$H34="",INDEX([19]指数!$C$326:$AD$382,MATCH([19]設定!$D34,[19]指数!$B$326:$B$382,0),19),[19]設定!$H34))</f>
        <v>2.11</v>
      </c>
    </row>
    <row r="21" spans="2:12" ht="30" customHeight="1" x14ac:dyDescent="0.45">
      <c r="B21" s="23" t="s">
        <v>26</v>
      </c>
      <c r="C21" s="24">
        <f>IF($C20="","",[20]第５表!H21)</f>
        <v>28421</v>
      </c>
      <c r="D21" s="25">
        <f>IF($C20="","",IF([19]設定!$H35="",INDEX([19]指数!$C$326:$AD$382,MATCH([19]設定!$D35,[19]指数!$B$326:$B$382,0),14),[19]設定!$H35))</f>
        <v>2.2999999999999998</v>
      </c>
      <c r="E21" s="26">
        <f t="shared" si="0"/>
        <v>22612</v>
      </c>
      <c r="F21" s="25">
        <f>IF($B21="","",IF([19]設定!$H35="",INDEX([19]指数!$C$518:$AD$574,MATCH([19]設定!$D35,[19]指数!$B$518:$B$574,0),14),[19]設定!$H35))</f>
        <v>-2.1</v>
      </c>
      <c r="G21" s="24">
        <f>IF($C20="","",[20]第５表!I21)</f>
        <v>5809</v>
      </c>
      <c r="H21" s="25">
        <f>IF($B21="","",IF([19]設定!$H35="",INDEX([19]指数!$C$582:$AD$638,MATCH([19]設定!$D35,[19]指数!$B$582:$B$638,0),14),[19]設定!$H35))</f>
        <v>23.8</v>
      </c>
      <c r="I21" s="27">
        <f>IF($C20="","",[20]第５表!J21)</f>
        <v>20.399999999999999</v>
      </c>
      <c r="J21" s="25">
        <f>IF($C20="","",IF([19]設定!$H35="",INDEX([19]指数!$C$326:$AD$382,MATCH([19]設定!$D35,[19]指数!$B$326:$B$382,0),16),[19]設定!$H35))</f>
        <v>3.5</v>
      </c>
      <c r="K21" s="28">
        <f>IF($C20="","",IF([19]設定!$H35="",INDEX([19]指数!$C$326:$AD$382,MATCH([19]設定!$D35,[19]指数!$B$326:$B$382,0),17),[19]設定!$H35))</f>
        <v>3.63</v>
      </c>
      <c r="L21" s="28">
        <f>IF($C20="","",IF([19]設定!$H35="",INDEX([19]指数!$C$326:$AD$382,MATCH([19]設定!$D35,[19]指数!$B$326:$B$382,0),19),[19]設定!$H35))</f>
        <v>1.76</v>
      </c>
    </row>
    <row r="22" spans="2:12" ht="30" customHeight="1" x14ac:dyDescent="0.45">
      <c r="B22" s="23" t="s">
        <v>27</v>
      </c>
      <c r="C22" s="24">
        <f>IF($C21="","",[20]第５表!H22)</f>
        <v>82692</v>
      </c>
      <c r="D22" s="25">
        <f>IF($C21="","",IF([19]設定!$H36="",INDEX([19]指数!$C$326:$AD$382,MATCH([19]設定!$D36,[19]指数!$B$326:$B$382,0),14),[19]設定!$H36))</f>
        <v>-0.1</v>
      </c>
      <c r="E22" s="26">
        <f t="shared" si="0"/>
        <v>63454</v>
      </c>
      <c r="F22" s="25">
        <f>IF($B22="","",IF([19]設定!$H36="",INDEX([19]指数!$C$518:$AD$574,MATCH([19]設定!$D36,[19]指数!$B$518:$B$574,0),14),[19]設定!$H36))</f>
        <v>1.3</v>
      </c>
      <c r="G22" s="24">
        <f>IF($C21="","",[20]第５表!I22)</f>
        <v>19238</v>
      </c>
      <c r="H22" s="25">
        <f>IF($B22="","",IF([19]設定!$H36="",INDEX([19]指数!$C$582:$AD$638,MATCH([19]設定!$D36,[19]指数!$B$582:$B$638,0),14),[19]設定!$H36))</f>
        <v>-4.4000000000000004</v>
      </c>
      <c r="I22" s="27">
        <f>IF($C21="","",[20]第５表!J22)</f>
        <v>23.3</v>
      </c>
      <c r="J22" s="25">
        <f>IF($C21="","",IF([19]設定!$H36="",INDEX([19]指数!$C$326:$AD$382,MATCH([19]設定!$D36,[19]指数!$B$326:$B$382,0),16),[19]設定!$H36))</f>
        <v>-1</v>
      </c>
      <c r="K22" s="28">
        <f>IF($C21="","",IF([19]設定!$H36="",INDEX([19]指数!$C$326:$AD$382,MATCH([19]設定!$D36,[19]指数!$B$326:$B$382,0),17),[19]設定!$H36))</f>
        <v>1.03</v>
      </c>
      <c r="L22" s="28">
        <f>IF($C21="","",IF([19]設定!$H36="",INDEX([19]指数!$C$326:$AD$382,MATCH([19]設定!$D36,[19]指数!$B$326:$B$382,0),19),[19]設定!$H36))</f>
        <v>1.39</v>
      </c>
    </row>
    <row r="23" spans="2:12" ht="30" customHeight="1" x14ac:dyDescent="0.45">
      <c r="B23" s="23" t="s">
        <v>28</v>
      </c>
      <c r="C23" s="24">
        <f>IF($C22="","",[20]第５表!H23)</f>
        <v>4601</v>
      </c>
      <c r="D23" s="25">
        <f>IF($C22="","",IF([19]設定!$H37="",INDEX([19]指数!$C$326:$AD$382,MATCH([19]設定!$D37,[19]指数!$B$326:$B$382,0),14),[19]設定!$H37))</f>
        <v>4.2</v>
      </c>
      <c r="E23" s="26">
        <f t="shared" si="0"/>
        <v>4258</v>
      </c>
      <c r="F23" s="25">
        <f>IF($B23="","",IF([19]設定!$H37="",INDEX([19]指数!$C$518:$AD$574,MATCH([19]設定!$D37,[19]指数!$B$518:$B$574,0),14),[19]設定!$H37))</f>
        <v>10.8</v>
      </c>
      <c r="G23" s="24">
        <f>IF($C22="","",[20]第５表!I23)</f>
        <v>343</v>
      </c>
      <c r="H23" s="25">
        <f>IF($B23="","",IF([19]設定!$H37="",INDEX([19]指数!$C$582:$AD$638,MATCH([19]設定!$D37,[19]指数!$B$582:$B$638,0),14),[19]設定!$H37))</f>
        <v>-39.700000000000003</v>
      </c>
      <c r="I23" s="27">
        <f>IF($C22="","",[20]第５表!J23)</f>
        <v>7.5</v>
      </c>
      <c r="J23" s="25">
        <f>IF($C22="","",IF([19]設定!$H37="",INDEX([19]指数!$C$326:$AD$382,MATCH([19]設定!$D37,[19]指数!$B$326:$B$382,0),16),[19]設定!$H37))</f>
        <v>-5.4</v>
      </c>
      <c r="K23" s="28">
        <f>IF($C22="","",IF([19]設定!$H37="",INDEX([19]指数!$C$326:$AD$382,MATCH([19]設定!$D37,[19]指数!$B$326:$B$382,0),17),[19]設定!$H37))</f>
        <v>1.67</v>
      </c>
      <c r="L23" s="28">
        <f>IF($C22="","",IF([19]設定!$H37="",INDEX([19]指数!$C$326:$AD$382,MATCH([19]設定!$D37,[19]指数!$B$326:$B$382,0),19),[19]設定!$H37))</f>
        <v>1.93</v>
      </c>
    </row>
    <row r="24" spans="2:12" ht="30" customHeight="1" x14ac:dyDescent="0.45">
      <c r="B24" s="29" t="s">
        <v>29</v>
      </c>
      <c r="C24" s="30">
        <f>IF($C23="","",[20]第５表!H24)</f>
        <v>24337</v>
      </c>
      <c r="D24" s="31">
        <f>IF($C23="","",IF([19]設定!$H38="",INDEX([19]指数!$C$326:$AD$382,MATCH([19]設定!$D38,[19]指数!$B$326:$B$382,0),14),[19]設定!$H38))</f>
        <v>-5.0999999999999996</v>
      </c>
      <c r="E24" s="32">
        <f t="shared" si="0"/>
        <v>18152</v>
      </c>
      <c r="F24" s="31">
        <f>IF($B24="","",IF([19]設定!$H38="",INDEX([19]指数!$C$518:$AD$574,MATCH([19]設定!$D38,[19]指数!$B$518:$B$574,0),14),[19]設定!$H38))</f>
        <v>-6.8</v>
      </c>
      <c r="G24" s="30">
        <f>IF($C23="","",[20]第５表!I24)</f>
        <v>6185</v>
      </c>
      <c r="H24" s="31">
        <f>IF($B24="","",IF([19]設定!$H38="",INDEX([19]指数!$C$582:$AD$638,MATCH([19]設定!$D38,[19]指数!$B$582:$B$638,0),14),[19]設定!$H38))</f>
        <v>0</v>
      </c>
      <c r="I24" s="33">
        <f>IF($C23="","",[20]第５表!J24)</f>
        <v>25.4</v>
      </c>
      <c r="J24" s="31">
        <f>IF($C23="","",IF([19]設定!$H38="",INDEX([19]指数!$C$326:$AD$382,MATCH([19]設定!$D38,[19]指数!$B$326:$B$382,0),16),[19]設定!$H38))</f>
        <v>1.3</v>
      </c>
      <c r="K24" s="34">
        <f>IF($C23="","",IF([19]設定!$H38="",INDEX([19]指数!$C$326:$AD$382,MATCH([19]設定!$D38,[19]指数!$B$326:$B$382,0),17),[19]設定!$H38))</f>
        <v>2.36</v>
      </c>
      <c r="L24" s="34">
        <f>IF($C23="","",IF([19]設定!$H38="",INDEX([19]指数!$C$326:$AD$382,MATCH([19]設定!$D38,[19]指数!$B$326:$B$382,0),19),[19]設定!$H38))</f>
        <v>2.77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IF($C31="","",[20]第５表!H47)</f>
        <v>186882</v>
      </c>
      <c r="D32" s="25">
        <f>IF($C31="","",IF([19]設定!$I23="",INDEX([19]指数!$C$6:$AD$62,MATCH([19]設定!$D23,[19]指数!$B$6:$B$62,0),14),[19]設定!$I23))</f>
        <v>0.2</v>
      </c>
      <c r="E32" s="26">
        <f>IF(C32="x","x",C32-G32)</f>
        <v>140903</v>
      </c>
      <c r="F32" s="25">
        <f>IF($B32="","",IF([19]設定!$I23="",INDEX([19]指数!$C$198:$AD$254,MATCH([19]設定!$D23,[19]指数!$B$198:$B$254,0),14),[19]設定!$I23))</f>
        <v>0</v>
      </c>
      <c r="G32" s="24">
        <f>IF($C31="","",[20]第５表!I47)</f>
        <v>45979</v>
      </c>
      <c r="H32" s="25">
        <f>IF($B32="","",IF([19]設定!$I23="",INDEX([19]指数!$C$262:$AD$318,MATCH([19]設定!$D23,[19]指数!$B$262:$B$318,0),14),[19]設定!$I23))</f>
        <v>0.8</v>
      </c>
      <c r="I32" s="27">
        <f>IF($C31="","",+[20]第５表!J47)</f>
        <v>24.6</v>
      </c>
      <c r="J32" s="25">
        <f>IF($C31="","",IF([19]設定!$I23="",INDEX([19]指数!$C$6:$AD$62,MATCH([19]設定!$D23,[19]指数!$B$6:$B$62,0),16),[19]設定!$I23))</f>
        <v>0.1</v>
      </c>
      <c r="K32" s="28">
        <f>IF($C31="","",IF([19]設定!$I23="",INDEX([19]指数!$C$6:$AD$62,MATCH([19]設定!$D23,[19]指数!$B$6:$B$62,0),17),[19]設定!$I23))</f>
        <v>1.51</v>
      </c>
      <c r="L32" s="28">
        <f>IF($C31="","",IF([19]設定!$I23="",INDEX([19]指数!$C$6:$AD$62,MATCH([19]設定!$D23,[19]指数!$B$6:$B$62,0),19),[19]設定!$I23))</f>
        <v>1.43</v>
      </c>
    </row>
    <row r="33" spans="2:12" ht="30" customHeight="1" x14ac:dyDescent="0.45">
      <c r="B33" s="23" t="s">
        <v>15</v>
      </c>
      <c r="C33" s="24">
        <f>IF($C32="","",[20]第５表!H48)</f>
        <v>6348</v>
      </c>
      <c r="D33" s="25">
        <f>IF($C32="","",IF([19]設定!$I24="",INDEX([19]指数!$C$6:$AD$62,MATCH([19]設定!$D24,[19]指数!$B$6:$B$62,0),14),[19]設定!$I24))</f>
        <v>3.7</v>
      </c>
      <c r="E33" s="26">
        <f>IF(C33="x","x",C33-G33)</f>
        <v>6294</v>
      </c>
      <c r="F33" s="25">
        <f>IF($B33="","",IF([19]設定!$I24="",INDEX([19]指数!$C$198:$AD$254,MATCH([19]設定!$D24,[19]指数!$B$198:$B$254,0),14),[19]設定!$I24))</f>
        <v>5.8</v>
      </c>
      <c r="G33" s="24">
        <f>IF($C32="","",[20]第５表!I48)</f>
        <v>54</v>
      </c>
      <c r="H33" s="25">
        <f>IF($B33="","",IF([19]設定!$I24="",INDEX([19]指数!$C$262:$AD$318,MATCH([19]設定!$D24,[19]指数!$B$262:$B$318,0),14),[19]設定!$I24))</f>
        <v>-68.400000000000006</v>
      </c>
      <c r="I33" s="27">
        <f>IF($C32="","",+[20]第５表!J48)</f>
        <v>0.9</v>
      </c>
      <c r="J33" s="25">
        <f>IF($C32="","",IF([19]設定!$I24="",INDEX([19]指数!$C$6:$AD$62,MATCH([19]設定!$D24,[19]指数!$B$6:$B$62,0),16),[19]設定!$I24))</f>
        <v>-1.9</v>
      </c>
      <c r="K33" s="28">
        <f>IF($C32="","",IF([19]設定!$I24="",INDEX([19]指数!$C$6:$AD$62,MATCH([19]設定!$D24,[19]指数!$B$6:$B$62,0),17),[19]設定!$I24))</f>
        <v>1.06</v>
      </c>
      <c r="L33" s="28">
        <f>IF($C32="","",IF([19]設定!$I24="",INDEX([19]指数!$C$6:$AD$62,MATCH([19]設定!$D24,[19]指数!$B$6:$B$62,0),19),[19]設定!$I24))</f>
        <v>0.25</v>
      </c>
    </row>
    <row r="34" spans="2:12" ht="30" customHeight="1" x14ac:dyDescent="0.45">
      <c r="B34" s="23" t="s">
        <v>16</v>
      </c>
      <c r="C34" s="24">
        <f>IF($C33="","",[20]第５表!H49)</f>
        <v>36763</v>
      </c>
      <c r="D34" s="25">
        <f>IF($C33="","",IF([19]設定!$I25="",INDEX([19]指数!$C$6:$AD$62,MATCH([19]設定!$D25,[19]指数!$B$6:$B$62,0),14),[19]設定!$I25))</f>
        <v>-0.4</v>
      </c>
      <c r="E34" s="26">
        <f t="shared" ref="E34:E47" si="1">IF(C34="x","x",C34-G34)</f>
        <v>32759</v>
      </c>
      <c r="F34" s="25">
        <f>IF($B34="","",IF([19]設定!$I25="",INDEX([19]指数!$C$198:$AD$254,MATCH([19]設定!$D25,[19]指数!$B$198:$B$254,0),14),[19]設定!$I25))</f>
        <v>-1.2</v>
      </c>
      <c r="G34" s="24">
        <f>IF($C33="","",[20]第５表!I49)</f>
        <v>4004</v>
      </c>
      <c r="H34" s="25">
        <f>IF($B34="","",IF([19]設定!$I25="",INDEX([19]指数!$C$262:$AD$318,MATCH([19]設定!$D25,[19]指数!$B$262:$B$318,0),14),[19]設定!$I25))</f>
        <v>6.5</v>
      </c>
      <c r="I34" s="27">
        <f>IF($C33="","",+[20]第５表!J49)</f>
        <v>10.9</v>
      </c>
      <c r="J34" s="25">
        <f>IF($C33="","",IF([19]設定!$I25="",INDEX([19]指数!$C$6:$AD$62,MATCH([19]設定!$D25,[19]指数!$B$6:$B$62,0),16),[19]設定!$I25))</f>
        <v>0.7</v>
      </c>
      <c r="K34" s="28">
        <f>IF($C33="","",IF([19]設定!$I25="",INDEX([19]指数!$C$6:$AD$62,MATCH([19]設定!$D25,[19]指数!$B$6:$B$62,0),17),[19]設定!$I25))</f>
        <v>1.27</v>
      </c>
      <c r="L34" s="28">
        <f>IF($C33="","",IF([19]設定!$I25="",INDEX([19]指数!$C$6:$AD$62,MATCH([19]設定!$D25,[19]指数!$B$6:$B$62,0),19),[19]設定!$I25))</f>
        <v>1.1000000000000001</v>
      </c>
    </row>
    <row r="35" spans="2:12" ht="30" customHeight="1" x14ac:dyDescent="0.45">
      <c r="B35" s="23" t="s">
        <v>17</v>
      </c>
      <c r="C35" s="24">
        <f>IF($C34="","",[20]第５表!H50)</f>
        <v>2111</v>
      </c>
      <c r="D35" s="25">
        <f>IF($C34="","",IF([19]設定!$I26="",INDEX([19]指数!$C$6:$AD$62,MATCH([19]設定!$D26,[19]指数!$B$6:$B$62,0),14),[19]設定!$I26))</f>
        <v>-0.2</v>
      </c>
      <c r="E35" s="26">
        <f t="shared" si="1"/>
        <v>1953</v>
      </c>
      <c r="F35" s="25">
        <f>IF($B35="","",IF([19]設定!$I26="",INDEX([19]指数!$C$198:$AD$254,MATCH([19]設定!$D26,[19]指数!$B$198:$B$254,0),14),[19]設定!$I26))</f>
        <v>2.8</v>
      </c>
      <c r="G35" s="24">
        <f>IF($C34="","",[20]第５表!I50)</f>
        <v>158</v>
      </c>
      <c r="H35" s="25">
        <f>IF($B35="","",IF([19]設定!$I26="",INDEX([19]指数!$C$262:$AD$318,MATCH([19]設定!$D26,[19]指数!$B$262:$B$318,0),14),[19]設定!$I26))</f>
        <v>-27.2</v>
      </c>
      <c r="I35" s="27">
        <f>IF($C34="","",+[20]第５表!J50)</f>
        <v>7.5</v>
      </c>
      <c r="J35" s="25">
        <f>IF($C34="","",IF([19]設定!$I26="",INDEX([19]指数!$C$6:$AD$62,MATCH([19]設定!$D26,[19]指数!$B$6:$B$62,0),16),[19]設定!$I26))</f>
        <v>-2.8</v>
      </c>
      <c r="K35" s="28">
        <f>IF($C34="","",IF([19]設定!$I26="",INDEX([19]指数!$C$6:$AD$62,MATCH([19]設定!$D26,[19]指数!$B$6:$B$62,0),17),[19]設定!$I26))</f>
        <v>0</v>
      </c>
      <c r="L35" s="28">
        <f>IF($C34="","",IF([19]設定!$I26="",INDEX([19]指数!$C$6:$AD$62,MATCH([19]設定!$D26,[19]指数!$B$6:$B$62,0),19),[19]設定!$I26))</f>
        <v>0.47</v>
      </c>
    </row>
    <row r="36" spans="2:12" ht="30" customHeight="1" x14ac:dyDescent="0.45">
      <c r="B36" s="23" t="s">
        <v>18</v>
      </c>
      <c r="C36" s="24">
        <f>IF($C35="","",[20]第５表!H51)</f>
        <v>3726</v>
      </c>
      <c r="D36" s="25">
        <f>IF($C35="","",IF([19]設定!$I27="",INDEX([19]指数!$C$6:$AD$62,MATCH([19]設定!$D27,[19]指数!$B$6:$B$62,0),14),[19]設定!$I27))</f>
        <v>-2.4</v>
      </c>
      <c r="E36" s="26">
        <f t="shared" si="1"/>
        <v>3581</v>
      </c>
      <c r="F36" s="25">
        <f>IF($B36="","",IF([19]設定!$I27="",INDEX([19]指数!$C$198:$AD$254,MATCH([19]設定!$D27,[19]指数!$B$198:$B$254,0),14),[19]設定!$I27))</f>
        <v>-2</v>
      </c>
      <c r="G36" s="24">
        <f>IF($C35="","",[20]第５表!I51)</f>
        <v>145</v>
      </c>
      <c r="H36" s="25">
        <f>IF($B36="","",IF([19]設定!$I27="",INDEX([19]指数!$C$262:$AD$318,MATCH([19]設定!$D27,[19]指数!$B$262:$B$318,0),14),[19]設定!$I27))</f>
        <v>-11.8</v>
      </c>
      <c r="I36" s="27">
        <f>IF($C35="","",+[20]第５表!J51)</f>
        <v>3.9</v>
      </c>
      <c r="J36" s="25">
        <f>IF($C35="","",IF([19]設定!$I27="",INDEX([19]指数!$C$6:$AD$62,MATCH([19]設定!$D27,[19]指数!$B$6:$B$62,0),16),[19]設定!$I27))</f>
        <v>-0.4</v>
      </c>
      <c r="K36" s="28">
        <f>IF($C35="","",IF([19]設定!$I27="",INDEX([19]指数!$C$6:$AD$62,MATCH([19]設定!$D27,[19]指数!$B$6:$B$62,0),17),[19]設定!$I27))</f>
        <v>0.43</v>
      </c>
      <c r="L36" s="28">
        <f>IF($C35="","",IF([19]設定!$I27="",INDEX([19]指数!$C$6:$AD$62,MATCH([19]設定!$D27,[19]指数!$B$6:$B$62,0),19),[19]設定!$I27))</f>
        <v>1.1200000000000001</v>
      </c>
    </row>
    <row r="37" spans="2:12" ht="30" customHeight="1" x14ac:dyDescent="0.45">
      <c r="B37" s="23" t="s">
        <v>19</v>
      </c>
      <c r="C37" s="24">
        <f>IF($C36="","",[20]第５表!H52)</f>
        <v>10566</v>
      </c>
      <c r="D37" s="25">
        <f>IF($C36="","",IF([19]設定!$I28="",INDEX([19]指数!$C$6:$AD$62,MATCH([19]設定!$D28,[19]指数!$B$6:$B$62,0),14),[19]設定!$I28))</f>
        <v>-12.4</v>
      </c>
      <c r="E37" s="26">
        <f t="shared" si="1"/>
        <v>9488</v>
      </c>
      <c r="F37" s="25">
        <f>IF($B37="","",IF([19]設定!$I28="",INDEX([19]指数!$C$198:$AD$254,MATCH([19]設定!$D28,[19]指数!$B$198:$B$254,0),14),[19]設定!$I28))</f>
        <v>-18.2</v>
      </c>
      <c r="G37" s="24">
        <f>IF($C36="","",[20]第５表!I52)</f>
        <v>1078</v>
      </c>
      <c r="H37" s="25">
        <f>IF($B37="","",IF([19]設定!$I28="",INDEX([19]指数!$C$262:$AD$318,MATCH([19]設定!$D28,[19]指数!$B$262:$B$318,0),14),[19]設定!$I28))</f>
        <v>137.19999999999999</v>
      </c>
      <c r="I37" s="27">
        <f>IF($C36="","",+[20]第５表!J52)</f>
        <v>10.199999999999999</v>
      </c>
      <c r="J37" s="25">
        <f>IF($C36="","",IF([19]設定!$I28="",INDEX([19]指数!$C$6:$AD$62,MATCH([19]設定!$D28,[19]指数!$B$6:$B$62,0),16),[19]設定!$I28))</f>
        <v>6.4</v>
      </c>
      <c r="K37" s="28">
        <f>IF($C36="","",IF([19]設定!$I28="",INDEX([19]指数!$C$6:$AD$62,MATCH([19]設定!$D28,[19]指数!$B$6:$B$62,0),17),[19]設定!$I28))</f>
        <v>1.08</v>
      </c>
      <c r="L37" s="28">
        <f>IF($C36="","",IF([19]設定!$I28="",INDEX([19]指数!$C$6:$AD$62,MATCH([19]設定!$D28,[19]指数!$B$6:$B$62,0),19),[19]設定!$I28))</f>
        <v>1.56</v>
      </c>
    </row>
    <row r="38" spans="2:12" ht="30" customHeight="1" x14ac:dyDescent="0.45">
      <c r="B38" s="23" t="s">
        <v>20</v>
      </c>
      <c r="C38" s="24">
        <f>IF($C37="","",[20]第５表!H53)</f>
        <v>22835</v>
      </c>
      <c r="D38" s="25">
        <f>IF($C37="","",IF([19]設定!$I29="",INDEX([19]指数!$C$6:$AD$62,MATCH([19]設定!$D29,[19]指数!$B$6:$B$62,0),14),[19]設定!$I29))</f>
        <v>-0.6</v>
      </c>
      <c r="E38" s="26">
        <f t="shared" si="1"/>
        <v>8898</v>
      </c>
      <c r="F38" s="25">
        <f>IF($B38="","",IF([19]設定!$I29="",INDEX([19]指数!$C$198:$AD$254,MATCH([19]設定!$D29,[19]指数!$B$198:$B$254,0),14),[19]設定!$I29))</f>
        <v>0.1</v>
      </c>
      <c r="G38" s="24">
        <f>IF($C37="","",[20]第５表!I53)</f>
        <v>13937</v>
      </c>
      <c r="H38" s="25">
        <f>IF($B38="","",IF([19]設定!$I29="",INDEX([19]指数!$C$262:$AD$318,MATCH([19]設定!$D29,[19]指数!$B$262:$B$318,0),14),[19]設定!$I29))</f>
        <v>-1</v>
      </c>
      <c r="I38" s="27">
        <f>IF($C37="","",+[20]第５表!J53)</f>
        <v>61</v>
      </c>
      <c r="J38" s="25">
        <f>IF($C37="","",IF([19]設定!$I29="",INDEX([19]指数!$C$6:$AD$62,MATCH([19]設定!$D29,[19]指数!$B$6:$B$62,0),16),[19]設定!$I29))</f>
        <v>-0.3</v>
      </c>
      <c r="K38" s="28">
        <f>IF($C37="","",IF([19]設定!$I29="",INDEX([19]指数!$C$6:$AD$62,MATCH([19]設定!$D29,[19]指数!$B$6:$B$62,0),17),[19]設定!$I29))</f>
        <v>2.4</v>
      </c>
      <c r="L38" s="28">
        <f>IF($C37="","",IF([19]設定!$I29="",INDEX([19]指数!$C$6:$AD$62,MATCH([19]設定!$D29,[19]指数!$B$6:$B$62,0),19),[19]設定!$I29))</f>
        <v>2.73</v>
      </c>
    </row>
    <row r="39" spans="2:12" ht="30" customHeight="1" x14ac:dyDescent="0.45">
      <c r="B39" s="23" t="s">
        <v>21</v>
      </c>
      <c r="C39" s="24">
        <f>IF($C38="","",[20]第５表!H54)</f>
        <v>3409</v>
      </c>
      <c r="D39" s="25">
        <f>IF($C38="","",IF([19]設定!$I30="",INDEX([19]指数!$C$6:$AD$62,MATCH([19]設定!$D30,[19]指数!$B$6:$B$62,0),14),[19]設定!$I30))</f>
        <v>7.6</v>
      </c>
      <c r="E39" s="26">
        <f t="shared" si="1"/>
        <v>3398</v>
      </c>
      <c r="F39" s="25">
        <f>IF($B39="","",IF([19]設定!$I30="",INDEX([19]指数!$C$198:$AD$254,MATCH([19]設定!$D30,[19]指数!$B$198:$B$254,0),14),[19]設定!$I30))</f>
        <v>14.1</v>
      </c>
      <c r="G39" s="24">
        <f>IF($C38="","",[20]第５表!I54)</f>
        <v>11</v>
      </c>
      <c r="H39" s="25">
        <f>IF($B39="","",IF([19]設定!$I30="",INDEX([19]指数!$C$262:$AD$318,MATCH([19]設定!$D30,[19]指数!$B$262:$B$318,0),14),[19]設定!$I30))</f>
        <v>-94.2</v>
      </c>
      <c r="I39" s="27">
        <f>IF($C38="","",+[20]第５表!J54)</f>
        <v>0.3</v>
      </c>
      <c r="J39" s="25">
        <f>IF($C38="","",IF([19]設定!$I30="",INDEX([19]指数!$C$6:$AD$62,MATCH([19]設定!$D30,[19]指数!$B$6:$B$62,0),16),[19]設定!$I30))</f>
        <v>-5.7</v>
      </c>
      <c r="K39" s="28">
        <f>IF($C38="","",IF([19]設定!$I30="",INDEX([19]指数!$C$6:$AD$62,MATCH([19]設定!$D30,[19]指数!$B$6:$B$62,0),17),[19]設定!$I30))</f>
        <v>0.91</v>
      </c>
      <c r="L39" s="28">
        <f>IF($C38="","",IF([19]設定!$I30="",INDEX([19]指数!$C$6:$AD$62,MATCH([19]設定!$D30,[19]指数!$B$6:$B$62,0),19),[19]設定!$I30))</f>
        <v>0.32</v>
      </c>
    </row>
    <row r="40" spans="2:12" ht="30" customHeight="1" x14ac:dyDescent="0.45">
      <c r="B40" s="23" t="s">
        <v>22</v>
      </c>
      <c r="C40" s="24">
        <f>IF($C39="","",[20]第５表!H55)</f>
        <v>1244</v>
      </c>
      <c r="D40" s="25">
        <f>IF($C39="","",IF([19]設定!$I31="",INDEX([19]指数!$C$6:$AD$62,MATCH([19]設定!$D31,[19]指数!$B$6:$B$62,0),14),[19]設定!$I31))</f>
        <v>13</v>
      </c>
      <c r="E40" s="26">
        <f t="shared" si="1"/>
        <v>882</v>
      </c>
      <c r="F40" s="25">
        <f>IF($B40="","",IF([19]設定!$I31="",INDEX([19]指数!$C$198:$AD$254,MATCH([19]設定!$D31,[19]指数!$B$198:$B$254,0),14),[19]設定!$I31))</f>
        <v>36.799999999999997</v>
      </c>
      <c r="G40" s="24">
        <f>IF($C39="","",[20]第５表!I55)</f>
        <v>362</v>
      </c>
      <c r="H40" s="25">
        <f>IF($B40="","",IF([19]設定!$I31="",INDEX([19]指数!$C$262:$AD$318,MATCH([19]設定!$D31,[19]指数!$B$262:$B$318,0),14),[19]設定!$I31))</f>
        <v>-20.6</v>
      </c>
      <c r="I40" s="27">
        <f>IF($C39="","",+[20]第５表!J55)</f>
        <v>29.1</v>
      </c>
      <c r="J40" s="25">
        <f>IF($C39="","",IF([19]設定!$I31="",INDEX([19]指数!$C$6:$AD$62,MATCH([19]設定!$D31,[19]指数!$B$6:$B$62,0),16),[19]設定!$I31))</f>
        <v>-12.3</v>
      </c>
      <c r="K40" s="28">
        <f>IF($C39="","",IF([19]設定!$I31="",INDEX([19]指数!$C$6:$AD$62,MATCH([19]設定!$D31,[19]指数!$B$6:$B$62,0),17),[19]設定!$I31))</f>
        <v>0.64</v>
      </c>
      <c r="L40" s="28">
        <f>IF($C39="","",IF([19]設定!$I31="",INDEX([19]指数!$C$6:$AD$62,MATCH([19]設定!$D31,[19]指数!$B$6:$B$62,0),19),[19]設定!$I31))</f>
        <v>0.56000000000000005</v>
      </c>
    </row>
    <row r="41" spans="2:12" ht="30" customHeight="1" x14ac:dyDescent="0.45">
      <c r="B41" s="23" t="s">
        <v>23</v>
      </c>
      <c r="C41" s="24">
        <f>IF($C40="","",[20]第５表!H56)</f>
        <v>1760</v>
      </c>
      <c r="D41" s="25">
        <f>IF($C40="","",IF([19]設定!$I32="",INDEX([19]指数!$C$6:$AD$62,MATCH([19]設定!$D32,[19]指数!$B$6:$B$62,0),14),[19]設定!$I32))</f>
        <v>1.6</v>
      </c>
      <c r="E41" s="26">
        <f t="shared" si="1"/>
        <v>1636</v>
      </c>
      <c r="F41" s="25">
        <f>IF($B41="","",IF([19]設定!$I32="",INDEX([19]指数!$C$198:$AD$254,MATCH([19]設定!$D32,[19]指数!$B$198:$B$254,0),14),[19]設定!$I32))</f>
        <v>7.1</v>
      </c>
      <c r="G41" s="24">
        <f>IF($C40="","",[20]第５表!I56)</f>
        <v>124</v>
      </c>
      <c r="H41" s="25">
        <f>IF($B41="","",IF([19]設定!$I32="",INDEX([19]指数!$C$262:$AD$318,MATCH([19]設定!$D32,[19]指数!$B$262:$B$318,0),14),[19]設定!$I32))</f>
        <v>-39.799999999999997</v>
      </c>
      <c r="I41" s="27">
        <f>IF($C40="","",+[20]第５表!J56)</f>
        <v>7</v>
      </c>
      <c r="J41" s="25">
        <f>IF($C40="","",IF([19]設定!$I32="",INDEX([19]指数!$C$6:$AD$62,MATCH([19]設定!$D32,[19]指数!$B$6:$B$62,0),16),[19]設定!$I32))</f>
        <v>-4.9000000000000004</v>
      </c>
      <c r="K41" s="28">
        <f>IF($C40="","",IF([19]設定!$I32="",INDEX([19]指数!$C$6:$AD$62,MATCH([19]設定!$D32,[19]指数!$B$6:$B$62,0),17),[19]設定!$I32))</f>
        <v>0.79</v>
      </c>
      <c r="L41" s="28">
        <f>IF($C40="","",IF([19]設定!$I32="",INDEX([19]指数!$C$6:$AD$62,MATCH([19]設定!$D32,[19]指数!$B$6:$B$62,0),19),[19]設定!$I32))</f>
        <v>1.08</v>
      </c>
    </row>
    <row r="42" spans="2:12" ht="30" customHeight="1" x14ac:dyDescent="0.45">
      <c r="B42" s="23" t="s">
        <v>24</v>
      </c>
      <c r="C42" s="24">
        <f>IF($C41="","",[20]第５表!H57)</f>
        <v>9203</v>
      </c>
      <c r="D42" s="25">
        <f>IF($C41="","",IF([19]設定!$I33="",INDEX([19]指数!$C$6:$AD$62,MATCH([19]設定!$D33,[19]指数!$B$6:$B$62,0),14),[19]設定!$I33))</f>
        <v>20.3</v>
      </c>
      <c r="E42" s="26">
        <f t="shared" si="1"/>
        <v>2451</v>
      </c>
      <c r="F42" s="25">
        <f>IF($B42="","",IF([19]設定!$I33="",INDEX([19]指数!$C$198:$AD$254,MATCH([19]設定!$D33,[19]指数!$B$198:$B$254,0),14),[19]設定!$I33))</f>
        <v>100.4</v>
      </c>
      <c r="G42" s="24">
        <f>IF($C41="","",[20]第５表!I57)</f>
        <v>6752</v>
      </c>
      <c r="H42" s="25">
        <f>IF($B42="","",IF([19]設定!$I33="",INDEX([19]指数!$C$262:$AD$318,MATCH([19]設定!$D33,[19]指数!$B$262:$B$318,0),14),[19]設定!$I33))</f>
        <v>5.2</v>
      </c>
      <c r="I42" s="27">
        <f>IF($C41="","",+[20]第５表!J57)</f>
        <v>73.400000000000006</v>
      </c>
      <c r="J42" s="25">
        <f>IF($C41="","",IF([19]設定!$I33="",INDEX([19]指数!$C$6:$AD$62,MATCH([19]設定!$D33,[19]指数!$B$6:$B$62,0),16),[19]設定!$I33))</f>
        <v>-10.6</v>
      </c>
      <c r="K42" s="28">
        <f>IF($C41="","",IF([19]設定!$I33="",INDEX([19]指数!$C$6:$AD$62,MATCH([19]設定!$D33,[19]指数!$B$6:$B$62,0),17),[19]設定!$I33))</f>
        <v>3.64</v>
      </c>
      <c r="L42" s="28">
        <f>IF($C41="","",IF([19]設定!$I33="",INDEX([19]指数!$C$6:$AD$62,MATCH([19]設定!$D33,[19]指数!$B$6:$B$62,0),19),[19]設定!$I33))</f>
        <v>2.79</v>
      </c>
    </row>
    <row r="43" spans="2:12" ht="30" customHeight="1" x14ac:dyDescent="0.45">
      <c r="B43" s="23" t="s">
        <v>25</v>
      </c>
      <c r="C43" s="24">
        <f>IF($C42="","",[20]第５表!H58)</f>
        <v>4115</v>
      </c>
      <c r="D43" s="25">
        <f>IF($C42="","",IF([19]設定!$I34="",INDEX([19]指数!$C$6:$AD$62,MATCH([19]設定!$D34,[19]指数!$B$6:$B$62,0),14),[19]設定!$I34))</f>
        <v>0.1</v>
      </c>
      <c r="E43" s="26">
        <f t="shared" si="1"/>
        <v>3085</v>
      </c>
      <c r="F43" s="25">
        <f>IF($B43="","",IF([19]設定!$I34="",INDEX([19]指数!$C$198:$AD$254,MATCH([19]設定!$D34,[19]指数!$B$198:$B$254,0),14),[19]設定!$I34))</f>
        <v>13.1</v>
      </c>
      <c r="G43" s="24">
        <f>IF($C42="","",[20]第５表!I58)</f>
        <v>1030</v>
      </c>
      <c r="H43" s="25">
        <f>IF($B43="","",IF([19]設定!$I34="",INDEX([19]指数!$C$262:$AD$318,MATCH([19]設定!$D34,[19]指数!$B$262:$B$318,0),14),[19]設定!$I34))</f>
        <v>-25.5</v>
      </c>
      <c r="I43" s="27">
        <f>IF($C42="","",+[20]第５表!J58)</f>
        <v>25</v>
      </c>
      <c r="J43" s="25">
        <f>IF($C42="","",IF([19]設定!$I34="",INDEX([19]指数!$C$6:$AD$62,MATCH([19]設定!$D34,[19]指数!$B$6:$B$62,0),16),[19]設定!$I34))</f>
        <v>-8.6999999999999993</v>
      </c>
      <c r="K43" s="28">
        <f>IF($C42="","",IF([19]設定!$I34="",INDEX([19]指数!$C$6:$AD$62,MATCH([19]設定!$D34,[19]指数!$B$6:$B$62,0),17),[19]設定!$I34))</f>
        <v>1.42</v>
      </c>
      <c r="L43" s="28">
        <f>IF($C42="","",IF([19]設定!$I34="",INDEX([19]指数!$C$6:$AD$62,MATCH([19]設定!$D34,[19]指数!$B$6:$B$62,0),19),[19]設定!$I34))</f>
        <v>0.95</v>
      </c>
    </row>
    <row r="44" spans="2:12" ht="30" customHeight="1" x14ac:dyDescent="0.45">
      <c r="B44" s="23" t="s">
        <v>26</v>
      </c>
      <c r="C44" s="24">
        <f>IF($C43="","",[20]第５表!H59)</f>
        <v>16526</v>
      </c>
      <c r="D44" s="25">
        <f>IF($C43="","",IF([19]設定!$I35="",INDEX([19]指数!$C$6:$AD$62,MATCH([19]設定!$D35,[19]指数!$B$6:$B$62,0),14),[19]設定!$I35))</f>
        <v>5.4</v>
      </c>
      <c r="E44" s="26">
        <f t="shared" si="1"/>
        <v>13539</v>
      </c>
      <c r="F44" s="25">
        <f>IF($B44="","",IF([19]設定!$I35="",INDEX([19]指数!$C$198:$AD$254,MATCH([19]設定!$D35,[19]指数!$B$198:$B$254,0),14),[19]設定!$I35))</f>
        <v>3.4</v>
      </c>
      <c r="G44" s="24">
        <f>IF($C43="","",[20]第５表!I59)</f>
        <v>2987</v>
      </c>
      <c r="H44" s="25">
        <f>IF($B44="","",IF([19]設定!$I35="",INDEX([19]指数!$C$262:$AD$318,MATCH([19]設定!$D35,[19]指数!$B$262:$B$318,0),14),[19]設定!$I35))</f>
        <v>15.4</v>
      </c>
      <c r="I44" s="27">
        <f>IF($C43="","",+[20]第５表!J59)</f>
        <v>18.100000000000001</v>
      </c>
      <c r="J44" s="25">
        <f>IF($C43="","",IF([19]設定!$I35="",INDEX([19]指数!$C$6:$AD$62,MATCH([19]設定!$D35,[19]指数!$B$6:$B$62,0),16),[19]設定!$I35))</f>
        <v>1.6</v>
      </c>
      <c r="K44" s="28">
        <f>IF($C43="","",IF([19]設定!$I35="",INDEX([19]指数!$C$6:$AD$62,MATCH([19]設定!$D35,[19]指数!$B$6:$B$62,0),17),[19]設定!$I35))</f>
        <v>0.71</v>
      </c>
      <c r="L44" s="28">
        <f>IF($C43="","",IF([19]設定!$I35="",INDEX([19]指数!$C$6:$AD$62,MATCH([19]設定!$D35,[19]指数!$B$6:$B$62,0),19),[19]設定!$I35))</f>
        <v>0.13</v>
      </c>
    </row>
    <row r="45" spans="2:12" ht="30" customHeight="1" x14ac:dyDescent="0.45">
      <c r="B45" s="23" t="s">
        <v>27</v>
      </c>
      <c r="C45" s="24">
        <f>IF($C44="","",[20]第５表!H60)</f>
        <v>48195</v>
      </c>
      <c r="D45" s="25">
        <f>IF($C44="","",IF([19]設定!$I36="",INDEX([19]指数!$C$6:$AD$62,MATCH([19]設定!$D36,[19]指数!$B$6:$B$62,0),14),[19]設定!$I36))</f>
        <v>-1.2</v>
      </c>
      <c r="E45" s="26">
        <f t="shared" si="1"/>
        <v>38058</v>
      </c>
      <c r="F45" s="25">
        <f>IF($B45="","",IF([19]設定!$I36="",INDEX([19]指数!$C$198:$AD$254,MATCH([19]設定!$D36,[19]指数!$B$198:$B$254,0),14),[19]設定!$I36))</f>
        <v>-0.9</v>
      </c>
      <c r="G45" s="24">
        <f>IF($C44="","",[20]第５表!I60)</f>
        <v>10137</v>
      </c>
      <c r="H45" s="25">
        <f>IF($B45="","",IF([19]設定!$I36="",INDEX([19]指数!$C$262:$AD$318,MATCH([19]設定!$D36,[19]指数!$B$262:$B$318,0),14),[19]設定!$I36))</f>
        <v>-2.1</v>
      </c>
      <c r="I45" s="27">
        <f>IF($C44="","",+[20]第５表!J60)</f>
        <v>21</v>
      </c>
      <c r="J45" s="25">
        <f>IF($C44="","",IF([19]設定!$I36="",INDEX([19]指数!$C$6:$AD$62,MATCH([19]設定!$D36,[19]指数!$B$6:$B$62,0),16),[19]設定!$I36))</f>
        <v>-0.2</v>
      </c>
      <c r="K45" s="28">
        <f>IF($C44="","",IF([19]設定!$I36="",INDEX([19]指数!$C$6:$AD$62,MATCH([19]設定!$D36,[19]指数!$B$6:$B$62,0),17),[19]設定!$I36))</f>
        <v>0.88</v>
      </c>
      <c r="L45" s="28">
        <f>IF($C44="","",IF([19]設定!$I36="",INDEX([19]指数!$C$6:$AD$62,MATCH([19]設定!$D36,[19]指数!$B$6:$B$62,0),19),[19]設定!$I36))</f>
        <v>1.03</v>
      </c>
    </row>
    <row r="46" spans="2:12" ht="30" customHeight="1" x14ac:dyDescent="0.45">
      <c r="B46" s="23" t="s">
        <v>28</v>
      </c>
      <c r="C46" s="24">
        <f>IF($C45="","",[20]第５表!H61)</f>
        <v>2886</v>
      </c>
      <c r="D46" s="25">
        <f>IF($C45="","",IF([19]設定!$I37="",INDEX([19]指数!$C$6:$AD$62,MATCH([19]設定!$D37,[19]指数!$B$6:$B$62,0),14),[19]設定!$I37))</f>
        <v>3.4</v>
      </c>
      <c r="E46" s="26">
        <f t="shared" si="1"/>
        <v>2741</v>
      </c>
      <c r="F46" s="25">
        <f>IF($B46="","",IF([19]設定!$I37="",INDEX([19]指数!$C$198:$AD$254,MATCH([19]設定!$D37,[19]指数!$B$198:$B$254,0),14),[19]設定!$I37))</f>
        <v>2.8</v>
      </c>
      <c r="G46" s="24">
        <f>IF($C45="","",[20]第５表!I61)</f>
        <v>145</v>
      </c>
      <c r="H46" s="25">
        <f>IF($B46="","",IF([19]設定!$I37="",INDEX([19]指数!$C$262:$AD$318,MATCH([19]設定!$D37,[19]指数!$B$262:$B$318,0),14),[19]設定!$I37))</f>
        <v>19.8</v>
      </c>
      <c r="I46" s="27">
        <f>IF($C45="","",+[20]第５表!J61)</f>
        <v>5</v>
      </c>
      <c r="J46" s="25">
        <f>IF($C45="","",IF([19]設定!$I37="",INDEX([19]指数!$C$6:$AD$62,MATCH([19]設定!$D37,[19]指数!$B$6:$B$62,0),16),[19]設定!$I37))</f>
        <v>0.7</v>
      </c>
      <c r="K46" s="28">
        <f>IF($C45="","",IF([19]設定!$I37="",INDEX([19]指数!$C$6:$AD$62,MATCH([19]設定!$D37,[19]指数!$B$6:$B$62,0),17),[19]設定!$I37))</f>
        <v>2.7</v>
      </c>
      <c r="L46" s="28">
        <f>IF($C45="","",IF([19]設定!$I37="",INDEX([19]指数!$C$6:$AD$62,MATCH([19]設定!$D37,[19]指数!$B$6:$B$62,0),19),[19]設定!$I37))</f>
        <v>1.33</v>
      </c>
    </row>
    <row r="47" spans="2:12" ht="30" customHeight="1" x14ac:dyDescent="0.45">
      <c r="B47" s="29" t="s">
        <v>29</v>
      </c>
      <c r="C47" s="30">
        <f>IF($C46="","",[20]第５表!H62)</f>
        <v>17195</v>
      </c>
      <c r="D47" s="31">
        <f>IF($C46="","",IF([19]設定!$I38="",INDEX([19]指数!$C$6:$AD$62,MATCH([19]設定!$D38,[19]指数!$B$6:$B$62,0),14),[19]設定!$I38))</f>
        <v>-1.8</v>
      </c>
      <c r="E47" s="32">
        <f t="shared" si="1"/>
        <v>12140</v>
      </c>
      <c r="F47" s="31">
        <f>IF($B47="","",IF([19]設定!$I38="",INDEX([19]指数!$C$198:$AD$254,MATCH([19]設定!$D38,[19]指数!$B$198:$B$254,0),14),[19]設定!$I38))</f>
        <v>-2.7</v>
      </c>
      <c r="G47" s="30">
        <f>IF($C46="","",[20]第５表!I62)</f>
        <v>5055</v>
      </c>
      <c r="H47" s="31">
        <f>IF($B47="","",IF([19]設定!$I38="",INDEX([19]指数!$C$262:$AD$318,MATCH([19]設定!$D38,[19]指数!$B$262:$B$318,0),14),[19]設定!$I38))</f>
        <v>0.3</v>
      </c>
      <c r="I47" s="33">
        <f>IF($C46="","",+[20]第５表!J62)</f>
        <v>29.4</v>
      </c>
      <c r="J47" s="31">
        <f>IF($C46="","",IF([19]設定!$I38="",INDEX([19]指数!$C$6:$AD$62,MATCH([19]設定!$D38,[19]指数!$B$6:$B$62,0),16),[19]設定!$I38))</f>
        <v>0.6</v>
      </c>
      <c r="K47" s="34">
        <f>IF($C46="","",IF([19]設定!$I38="",INDEX([19]指数!$C$6:$AD$62,MATCH([19]設定!$D38,[19]指数!$B$6:$B$62,0),17),[19]設定!$I38))</f>
        <v>3.24</v>
      </c>
      <c r="L47" s="34">
        <f>IF($C46="","",IF([19]設定!$I38="",INDEX([19]指数!$C$6:$AD$62,MATCH([19]設定!$D38,[19]指数!$B$6:$B$62,0),19),[19]設定!$I38))</f>
        <v>3.06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48" orientation="portrait" blackAndWhite="1" cellComments="atEnd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29C9-B063-427A-AF13-38F8B2E93C1F}">
  <sheetPr codeName="Sheet11"/>
  <dimension ref="B1:L51"/>
  <sheetViews>
    <sheetView showGridLines="0" view="pageBreakPreview" topLeftCell="A46" zoomScale="55" zoomScaleNormal="70" zoomScaleSheetLayoutView="55" workbookViewId="0">
      <selection activeCell="R62" sqref="R62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45" t="str">
        <f>"表５　産業別にみた常用雇用の動き（"&amp;[21]設定!D8&amp;DBCS([21]設定!E8)&amp;"年"&amp;DBCS([21]設定!F8)&amp;"月）"</f>
        <v>表５　産業別にみた常用雇用の動き（令和５年１１月）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33</v>
      </c>
      <c r="D4" s="7"/>
      <c r="E4" s="8"/>
      <c r="F4" s="8"/>
      <c r="G4" s="8"/>
      <c r="H4" s="8"/>
      <c r="I4" s="8"/>
      <c r="J4" s="8"/>
      <c r="K4" s="6" t="s">
        <v>34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35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36</v>
      </c>
      <c r="L6" s="50" t="s">
        <v>37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IF($C8="","",[22]第５表!H9)</f>
        <v>363261</v>
      </c>
      <c r="D9" s="25">
        <f>IF($C8="","",IF([21]設定!$H23="",INDEX([21]指数!$C$326:$AD$382,MATCH([21]設定!$D23,[21]指数!$B$326:$B$382,0),14),[21]設定!$H23))</f>
        <v>2.9</v>
      </c>
      <c r="E9" s="26">
        <f>IF(C9="x","x",C9-G9)</f>
        <v>253605</v>
      </c>
      <c r="F9" s="25">
        <f>IF($B9="","",IF([21]設定!$H23="",INDEX([21]指数!$C$518:$AD$574,MATCH([21]設定!$D23,[21]指数!$B$518:$B$574,0),14),[21]設定!$H23))</f>
        <v>0</v>
      </c>
      <c r="G9" s="24">
        <f>IF($C8="","",[22]第５表!I9)</f>
        <v>109656</v>
      </c>
      <c r="H9" s="25">
        <f>IF($B9="","",IF([21]設定!$H23="",INDEX([21]指数!$C$582:$AD$638,MATCH([21]設定!$D23,[21]指数!$B$582:$B$638,0),14),[21]設定!$H23))</f>
        <v>10.7</v>
      </c>
      <c r="I9" s="27">
        <f>IF($C8="","",[22]第５表!J9)</f>
        <v>30.2</v>
      </c>
      <c r="J9" s="25">
        <f>IF($C8="","",IF([21]設定!$H23="",INDEX([21]指数!$C$326:$AD$382,MATCH([21]設定!$D23,[21]指数!$B$326:$B$382,0),16),[21]設定!$H23))</f>
        <v>2.1</v>
      </c>
      <c r="K9" s="28">
        <f>IF($C8="","",IF([21]設定!$H23="",INDEX([21]指数!$C$326:$AD$382,MATCH([21]設定!$D23,[21]指数!$B$326:$B$382,0),17),[21]設定!$H23))</f>
        <v>1.6</v>
      </c>
      <c r="L9" s="28">
        <f>IF($C8="","",IF([21]設定!$H23="",INDEX([21]指数!$C$326:$AD$382,MATCH([21]設定!$D23,[21]指数!$B$326:$B$382,0),19),[21]設定!$H23))</f>
        <v>1.48</v>
      </c>
    </row>
    <row r="10" spans="2:12" ht="30" customHeight="1" x14ac:dyDescent="0.45">
      <c r="B10" s="23" t="s">
        <v>15</v>
      </c>
      <c r="C10" s="24">
        <f>IF($C9="","",[22]第５表!H10)</f>
        <v>20751</v>
      </c>
      <c r="D10" s="25">
        <f>IF($C9="","",IF([21]設定!$H24="",INDEX([21]指数!$C$326:$AD$382,MATCH([21]設定!$D24,[21]指数!$B$326:$B$382,0),14),[21]設定!$H24))</f>
        <v>0.7</v>
      </c>
      <c r="E10" s="26">
        <f>IF(C10="x","x",C10-G10)</f>
        <v>19753</v>
      </c>
      <c r="F10" s="25">
        <f>IF($B10="","",IF([21]設定!$H24="",INDEX([21]指数!$C$518:$AD$574,MATCH([21]設定!$D24,[21]指数!$B$518:$B$574,0),14),[21]設定!$H24))</f>
        <v>-0.3</v>
      </c>
      <c r="G10" s="24">
        <f>IF($C9="","",[22]第５表!I10)</f>
        <v>998</v>
      </c>
      <c r="H10" s="25">
        <f>IF($B10="","",IF([21]設定!$H24="",INDEX([21]指数!$C$582:$AD$638,MATCH([21]設定!$D24,[21]指数!$B$582:$B$638,0),14),[21]設定!$H24))</f>
        <v>26.9</v>
      </c>
      <c r="I10" s="27">
        <f>IF($C9="","",[22]第５表!J10)</f>
        <v>4.8</v>
      </c>
      <c r="J10" s="25">
        <f>IF($C9="","",IF([21]設定!$H24="",INDEX([21]指数!$C$326:$AD$382,MATCH([21]設定!$D24,[21]指数!$B$326:$B$382,0),16),[21]設定!$H24))</f>
        <v>1</v>
      </c>
      <c r="K10" s="28">
        <f>IF($C9="","",IF([21]設定!$H24="",INDEX([21]指数!$C$326:$AD$382,MATCH([21]設定!$D24,[21]指数!$B$326:$B$382,0),17),[21]設定!$H24))</f>
        <v>0.01</v>
      </c>
      <c r="L10" s="28">
        <f>IF($C9="","",IF([21]設定!$H24="",INDEX([21]指数!$C$326:$AD$382,MATCH([21]設定!$D24,[21]指数!$B$326:$B$382,0),19),[21]設定!$H24))</f>
        <v>2.11</v>
      </c>
    </row>
    <row r="11" spans="2:12" ht="30" customHeight="1" x14ac:dyDescent="0.45">
      <c r="B11" s="23" t="s">
        <v>16</v>
      </c>
      <c r="C11" s="24">
        <f>IF($C10="","",[22]第５表!H11)</f>
        <v>49975</v>
      </c>
      <c r="D11" s="25">
        <f>IF($C10="","",IF([21]設定!$H25="",INDEX([21]指数!$C$326:$AD$382,MATCH([21]設定!$D25,[21]指数!$B$326:$B$382,0),14),[21]設定!$H25))</f>
        <v>5.5</v>
      </c>
      <c r="E11" s="26">
        <f t="shared" ref="E11:E24" si="0">IF(C11="x","x",C11-G11)</f>
        <v>41614</v>
      </c>
      <c r="F11" s="25">
        <f>IF($B11="","",IF([21]設定!$H25="",INDEX([21]指数!$C$518:$AD$574,MATCH([21]設定!$D25,[21]指数!$B$518:$B$574,0),14),[21]設定!$H25))</f>
        <v>3</v>
      </c>
      <c r="G11" s="24">
        <f>IF($C10="","",[22]第５表!I11)</f>
        <v>8361</v>
      </c>
      <c r="H11" s="25">
        <f>IF($B11="","",IF([21]設定!$H25="",INDEX([21]指数!$C$582:$AD$638,MATCH([21]設定!$D25,[21]指数!$B$582:$B$638,0),14),[21]設定!$H25))</f>
        <v>20.7</v>
      </c>
      <c r="I11" s="27">
        <f>IF($C10="","",[22]第５表!J11)</f>
        <v>16.7</v>
      </c>
      <c r="J11" s="25">
        <f>IF($C10="","",IF([21]設定!$H25="",INDEX([21]指数!$C$326:$AD$382,MATCH([21]設定!$D25,[21]指数!$B$326:$B$382,0),16),[21]設定!$H25))</f>
        <v>2.1</v>
      </c>
      <c r="K11" s="28">
        <f>IF($C10="","",IF([21]設定!$H25="",INDEX([21]指数!$C$326:$AD$382,MATCH([21]設定!$D25,[21]指数!$B$326:$B$382,0),17),[21]設定!$H25))</f>
        <v>1.03</v>
      </c>
      <c r="L11" s="28">
        <f>IF($C10="","",IF([21]設定!$H25="",INDEX([21]指数!$C$326:$AD$382,MATCH([21]設定!$D25,[21]指数!$B$326:$B$382,0),19),[21]設定!$H25))</f>
        <v>0.75</v>
      </c>
    </row>
    <row r="12" spans="2:12" ht="30" customHeight="1" x14ac:dyDescent="0.45">
      <c r="B12" s="23" t="s">
        <v>17</v>
      </c>
      <c r="C12" s="24">
        <f>IF($C11="","",[22]第５表!H12)</f>
        <v>2149</v>
      </c>
      <c r="D12" s="25">
        <f>IF($C11="","",IF([21]設定!$H26="",INDEX([21]指数!$C$326:$AD$382,MATCH([21]設定!$D26,[21]指数!$B$326:$B$382,0),14),[21]設定!$H26))</f>
        <v>-26.2</v>
      </c>
      <c r="E12" s="26">
        <f t="shared" si="0"/>
        <v>1978</v>
      </c>
      <c r="F12" s="25">
        <f>IF($B12="","",IF([21]設定!$H26="",INDEX([21]指数!$C$518:$AD$574,MATCH([21]設定!$D26,[21]指数!$B$518:$B$574,0),14),[21]設定!$H26))</f>
        <v>-26.1</v>
      </c>
      <c r="G12" s="24">
        <f>IF($C11="","",[22]第５表!I12)</f>
        <v>171</v>
      </c>
      <c r="H12" s="25">
        <f>IF($B12="","",IF([21]設定!$H26="",INDEX([21]指数!$C$582:$AD$638,MATCH([21]設定!$D26,[21]指数!$B$582:$B$638,0),14),[21]設定!$H26))</f>
        <v>-27.5</v>
      </c>
      <c r="I12" s="27">
        <f>IF($C11="","",[22]第５表!J12)</f>
        <v>8</v>
      </c>
      <c r="J12" s="25">
        <f>IF($C11="","",IF([21]設定!$H26="",INDEX([21]指数!$C$326:$AD$382,MATCH([21]設定!$D26,[21]指数!$B$326:$B$382,0),16),[21]設定!$H26))</f>
        <v>-0.1</v>
      </c>
      <c r="K12" s="28">
        <f>IF($C11="","",IF([21]設定!$H26="",INDEX([21]指数!$C$326:$AD$382,MATCH([21]設定!$D26,[21]指数!$B$326:$B$382,0),17),[21]設定!$H26))</f>
        <v>3.69</v>
      </c>
      <c r="L12" s="28">
        <f>IF($C11="","",IF([21]設定!$H26="",INDEX([21]指数!$C$326:$AD$382,MATCH([21]設定!$D26,[21]指数!$B$326:$B$382,0),19),[21]設定!$H26))</f>
        <v>1.89</v>
      </c>
    </row>
    <row r="13" spans="2:12" ht="30" customHeight="1" x14ac:dyDescent="0.45">
      <c r="B13" s="23" t="s">
        <v>18</v>
      </c>
      <c r="C13" s="24">
        <f>IF($C12="","",[22]第５表!H13)</f>
        <v>4891</v>
      </c>
      <c r="D13" s="25">
        <f>IF($C12="","",IF([21]設定!$H27="",INDEX([21]指数!$C$326:$AD$382,MATCH([21]設定!$D27,[21]指数!$B$326:$B$382,0),14),[21]設定!$H27))</f>
        <v>-3.4</v>
      </c>
      <c r="E13" s="26">
        <f t="shared" si="0"/>
        <v>4686</v>
      </c>
      <c r="F13" s="25">
        <f>IF($B13="","",IF([21]設定!$H27="",INDEX([21]指数!$C$518:$AD$574,MATCH([21]設定!$D27,[21]指数!$B$518:$B$574,0),14),[21]設定!$H27))</f>
        <v>-4.4000000000000004</v>
      </c>
      <c r="G13" s="24">
        <f>IF($C12="","",[22]第５表!I13)</f>
        <v>205</v>
      </c>
      <c r="H13" s="25">
        <f>IF($B13="","",IF([21]設定!$H27="",INDEX([21]指数!$C$582:$AD$638,MATCH([21]設定!$D27,[21]指数!$B$582:$B$638,0),14),[21]設定!$H27))</f>
        <v>24.3</v>
      </c>
      <c r="I13" s="27">
        <f>IF($C12="","",[22]第５表!J13)</f>
        <v>4.2</v>
      </c>
      <c r="J13" s="25">
        <f>IF($C12="","",IF([21]設定!$H27="",INDEX([21]指数!$C$326:$AD$382,MATCH([21]設定!$D27,[21]指数!$B$326:$B$382,0),16),[21]設定!$H27))</f>
        <v>0.9</v>
      </c>
      <c r="K13" s="28">
        <f>IF($C12="","",IF([21]設定!$H27="",INDEX([21]指数!$C$326:$AD$382,MATCH([21]設定!$D27,[21]指数!$B$326:$B$382,0),17),[21]設定!$H27))</f>
        <v>1.8</v>
      </c>
      <c r="L13" s="28">
        <f>IF($C12="","",IF([21]設定!$H27="",INDEX([21]指数!$C$326:$AD$382,MATCH([21]設定!$D27,[21]指数!$B$326:$B$382,0),19),[21]設定!$H27))</f>
        <v>0.7</v>
      </c>
    </row>
    <row r="14" spans="2:12" ht="30" customHeight="1" x14ac:dyDescent="0.45">
      <c r="B14" s="23" t="s">
        <v>19</v>
      </c>
      <c r="C14" s="24">
        <f>IF($C13="","",[22]第５表!H14)</f>
        <v>17090</v>
      </c>
      <c r="D14" s="25">
        <f>IF($C13="","",IF([21]設定!$H28="",INDEX([21]指数!$C$326:$AD$382,MATCH([21]設定!$D28,[21]指数!$B$326:$B$382,0),14),[21]設定!$H28))</f>
        <v>-0.8</v>
      </c>
      <c r="E14" s="26">
        <f t="shared" si="0"/>
        <v>15817</v>
      </c>
      <c r="F14" s="25">
        <f>IF($B14="","",IF([21]設定!$H28="",INDEX([21]指数!$C$518:$AD$574,MATCH([21]設定!$D28,[21]指数!$B$518:$B$574,0),14),[21]設定!$H28))</f>
        <v>-3.1</v>
      </c>
      <c r="G14" s="24">
        <f>IF($C13="","",[22]第５表!I14)</f>
        <v>1273</v>
      </c>
      <c r="H14" s="25">
        <f>IF($B14="","",IF([21]設定!$H28="",INDEX([21]指数!$C$582:$AD$638,MATCH([21]設定!$D28,[21]指数!$B$582:$B$638,0),14),[21]設定!$H28))</f>
        <v>42.3</v>
      </c>
      <c r="I14" s="27">
        <f>IF($C13="","",[22]第５表!J14)</f>
        <v>7.4</v>
      </c>
      <c r="J14" s="25">
        <f>IF($C13="","",IF([21]設定!$H28="",INDEX([21]指数!$C$326:$AD$382,MATCH([21]設定!$D28,[21]指数!$B$326:$B$382,0),16),[21]設定!$H28))</f>
        <v>2.2000000000000002</v>
      </c>
      <c r="K14" s="28">
        <f>IF($C13="","",IF([21]設定!$H28="",INDEX([21]指数!$C$326:$AD$382,MATCH([21]設定!$D28,[21]指数!$B$326:$B$382,0),17),[21]設定!$H28))</f>
        <v>0.39</v>
      </c>
      <c r="L14" s="28">
        <f>IF($C13="","",IF([21]設定!$H28="",INDEX([21]指数!$C$326:$AD$382,MATCH([21]設定!$D28,[21]指数!$B$326:$B$382,0),19),[21]設定!$H28))</f>
        <v>0.19</v>
      </c>
    </row>
    <row r="15" spans="2:12" ht="30" customHeight="1" x14ac:dyDescent="0.45">
      <c r="B15" s="23" t="s">
        <v>20</v>
      </c>
      <c r="C15" s="24">
        <f>IF($C14="","",[22]第５表!H15)</f>
        <v>70848</v>
      </c>
      <c r="D15" s="25">
        <f>IF($C14="","",IF([21]設定!$H29="",INDEX([21]指数!$C$326:$AD$382,MATCH([21]設定!$D29,[21]指数!$B$326:$B$382,0),14),[21]設定!$H29))</f>
        <v>6.7</v>
      </c>
      <c r="E15" s="26">
        <f t="shared" si="0"/>
        <v>35744</v>
      </c>
      <c r="F15" s="25">
        <f>IF($B15="","",IF([21]設定!$H29="",INDEX([21]指数!$C$518:$AD$574,MATCH([21]設定!$D29,[21]指数!$B$518:$B$574,0),14),[21]設定!$H29))</f>
        <v>-4.3</v>
      </c>
      <c r="G15" s="24">
        <f>IF($C14="","",[22]第５表!I15)</f>
        <v>35104</v>
      </c>
      <c r="H15" s="25">
        <f>IF($B15="","",IF([21]設定!$H29="",INDEX([21]指数!$C$582:$AD$638,MATCH([21]設定!$D29,[21]指数!$B$582:$B$638,0),14),[21]設定!$H29))</f>
        <v>21.1</v>
      </c>
      <c r="I15" s="27">
        <f>IF($C14="","",[22]第５表!J15)</f>
        <v>49.5</v>
      </c>
      <c r="J15" s="25">
        <f>IF($C14="","",IF([21]設定!$H29="",INDEX([21]指数!$C$326:$AD$382,MATCH([21]設定!$D29,[21]指数!$B$326:$B$382,0),16),[21]設定!$H29))</f>
        <v>5.8</v>
      </c>
      <c r="K15" s="28">
        <f>IF($C14="","",IF([21]設定!$H29="",INDEX([21]指数!$C$326:$AD$382,MATCH([21]設定!$D29,[21]指数!$B$326:$B$382,0),17),[21]設定!$H29))</f>
        <v>2.37</v>
      </c>
      <c r="L15" s="28">
        <f>IF($C14="","",IF([21]設定!$H29="",INDEX([21]指数!$C$326:$AD$382,MATCH([21]設定!$D29,[21]指数!$B$326:$B$382,0),19),[21]設定!$H29))</f>
        <v>2.0699999999999998</v>
      </c>
    </row>
    <row r="16" spans="2:12" ht="30" customHeight="1" x14ac:dyDescent="0.45">
      <c r="B16" s="23" t="s">
        <v>21</v>
      </c>
      <c r="C16" s="24">
        <f>IF($C15="","",[22]第５表!H16)</f>
        <v>8690</v>
      </c>
      <c r="D16" s="25">
        <f>IF($C15="","",IF([21]設定!$H30="",INDEX([21]指数!$C$326:$AD$382,MATCH([21]設定!$D30,[21]指数!$B$326:$B$382,0),14),[21]設定!$H30))</f>
        <v>2.5</v>
      </c>
      <c r="E16" s="26">
        <f t="shared" si="0"/>
        <v>7596</v>
      </c>
      <c r="F16" s="25">
        <f>IF($B16="","",IF([21]設定!$H30="",INDEX([21]指数!$C$518:$AD$574,MATCH([21]設定!$D30,[21]指数!$B$518:$B$574,0),14),[21]設定!$H30))</f>
        <v>0.3</v>
      </c>
      <c r="G16" s="24">
        <f>IF($C15="","",[22]第５表!I16)</f>
        <v>1094</v>
      </c>
      <c r="H16" s="25">
        <f>IF($B16="","",IF([21]設定!$H30="",INDEX([21]指数!$C$582:$AD$638,MATCH([21]設定!$D30,[21]指数!$B$582:$B$638,0),14),[21]設定!$H30))</f>
        <v>20.2</v>
      </c>
      <c r="I16" s="27">
        <f>IF($C15="","",[22]第５表!J16)</f>
        <v>12.6</v>
      </c>
      <c r="J16" s="25">
        <f>IF($C15="","",IF([21]設定!$H30="",INDEX([21]指数!$C$326:$AD$382,MATCH([21]設定!$D30,[21]指数!$B$326:$B$382,0),16),[21]設定!$H30))</f>
        <v>1.9</v>
      </c>
      <c r="K16" s="28">
        <f>IF($C15="","",IF([21]設定!$H30="",INDEX([21]指数!$C$326:$AD$382,MATCH([21]設定!$D30,[21]指数!$B$326:$B$382,0),17),[21]設定!$H30))</f>
        <v>0.7</v>
      </c>
      <c r="L16" s="28">
        <f>IF($C15="","",IF([21]設定!$H30="",INDEX([21]指数!$C$326:$AD$382,MATCH([21]設定!$D30,[21]指数!$B$326:$B$382,0),19),[21]設定!$H30))</f>
        <v>2.71</v>
      </c>
    </row>
    <row r="17" spans="2:12" ht="30" customHeight="1" x14ac:dyDescent="0.45">
      <c r="B17" s="23" t="s">
        <v>22</v>
      </c>
      <c r="C17" s="24">
        <f>IF($C16="","",[22]第５表!H17)</f>
        <v>3204</v>
      </c>
      <c r="D17" s="25">
        <f>IF($C16="","",IF([21]設定!$H31="",INDEX([21]指数!$C$326:$AD$382,MATCH([21]設定!$D31,[21]指数!$B$326:$B$382,0),14),[21]設定!$H31))</f>
        <v>3</v>
      </c>
      <c r="E17" s="26">
        <f t="shared" si="0"/>
        <v>1596</v>
      </c>
      <c r="F17" s="25">
        <f>IF($B17="","",IF([21]設定!$H31="",INDEX([21]指数!$C$518:$AD$574,MATCH([21]設定!$D31,[21]指数!$B$518:$B$574,0),14),[21]設定!$H31))</f>
        <v>4.5</v>
      </c>
      <c r="G17" s="24">
        <f>IF($C16="","",[22]第５表!I17)</f>
        <v>1608</v>
      </c>
      <c r="H17" s="25">
        <f>IF($B17="","",IF([21]設定!$H31="",INDEX([21]指数!$C$582:$AD$638,MATCH([21]設定!$D31,[21]指数!$B$582:$B$638,0),14),[21]設定!$H31))</f>
        <v>1.4</v>
      </c>
      <c r="I17" s="27">
        <f>IF($C16="","",[22]第５表!J17)</f>
        <v>50.2</v>
      </c>
      <c r="J17" s="25">
        <f>IF($C16="","",IF([21]設定!$H31="",INDEX([21]指数!$C$326:$AD$382,MATCH([21]設定!$D31,[21]指数!$B$326:$B$382,0),16),[21]設定!$H31))</f>
        <v>-0.7</v>
      </c>
      <c r="K17" s="28">
        <f>IF($C16="","",IF([21]設定!$H31="",INDEX([21]指数!$C$326:$AD$382,MATCH([21]設定!$D31,[21]指数!$B$326:$B$382,0),17),[21]設定!$H31))</f>
        <v>0.76</v>
      </c>
      <c r="L17" s="28">
        <f>IF($C16="","",IF([21]設定!$H31="",INDEX([21]指数!$C$326:$AD$382,MATCH([21]設定!$D31,[21]指数!$B$326:$B$382,0),19),[21]設定!$H31))</f>
        <v>2.72</v>
      </c>
    </row>
    <row r="18" spans="2:12" ht="30" customHeight="1" x14ac:dyDescent="0.45">
      <c r="B18" s="23" t="s">
        <v>23</v>
      </c>
      <c r="C18" s="24">
        <f>IF($C17="","",[22]第５表!H18)</f>
        <v>6199</v>
      </c>
      <c r="D18" s="25">
        <f>IF($C17="","",IF([21]設定!$H32="",INDEX([21]指数!$C$326:$AD$382,MATCH([21]設定!$D32,[21]指数!$B$326:$B$382,0),14),[21]設定!$H32))</f>
        <v>3.3</v>
      </c>
      <c r="E18" s="26">
        <f t="shared" si="0"/>
        <v>5257</v>
      </c>
      <c r="F18" s="25">
        <f>IF($B18="","",IF([21]設定!$H32="",INDEX([21]指数!$C$518:$AD$574,MATCH([21]設定!$D32,[21]指数!$B$518:$B$574,0),14),[21]設定!$H32))</f>
        <v>13.2</v>
      </c>
      <c r="G18" s="24">
        <f>IF($C17="","",[22]第５表!I18)</f>
        <v>942</v>
      </c>
      <c r="H18" s="25">
        <f>IF($B18="","",IF([21]設定!$H32="",INDEX([21]指数!$C$582:$AD$638,MATCH([21]設定!$D32,[21]指数!$B$582:$B$638,0),14),[21]設定!$H32))</f>
        <v>-30.9</v>
      </c>
      <c r="I18" s="27">
        <f>IF($C17="","",[22]第５表!J18)</f>
        <v>15.2</v>
      </c>
      <c r="J18" s="25">
        <f>IF($C17="","",IF([21]設定!$H32="",INDEX([21]指数!$C$326:$AD$382,MATCH([21]設定!$D32,[21]指数!$B$326:$B$382,0),16),[21]設定!$H32))</f>
        <v>-7.5</v>
      </c>
      <c r="K18" s="28">
        <f>IF($C17="","",IF([21]設定!$H32="",INDEX([21]指数!$C$326:$AD$382,MATCH([21]設定!$D32,[21]指数!$B$326:$B$382,0),17),[21]設定!$H32))</f>
        <v>0.1</v>
      </c>
      <c r="L18" s="28">
        <f>IF($C17="","",IF([21]設定!$H32="",INDEX([21]指数!$C$326:$AD$382,MATCH([21]設定!$D32,[21]指数!$B$326:$B$382,0),19),[21]設定!$H32))</f>
        <v>0.94</v>
      </c>
    </row>
    <row r="19" spans="2:12" ht="30" customHeight="1" x14ac:dyDescent="0.45">
      <c r="B19" s="23" t="s">
        <v>24</v>
      </c>
      <c r="C19" s="24">
        <f>IF($C18="","",[22]第５表!H19)</f>
        <v>29189</v>
      </c>
      <c r="D19" s="25">
        <f>IF($C18="","",IF([21]設定!$H33="",INDEX([21]指数!$C$326:$AD$382,MATCH([21]設定!$D33,[21]指数!$B$326:$B$382,0),14),[21]設定!$H33))</f>
        <v>21.5</v>
      </c>
      <c r="E19" s="26">
        <f t="shared" si="0"/>
        <v>4314</v>
      </c>
      <c r="F19" s="25">
        <f>IF($B19="","",IF([21]設定!$H33="",INDEX([21]指数!$C$518:$AD$574,MATCH([21]設定!$D33,[21]指数!$B$518:$B$574,0),14),[21]設定!$H33))</f>
        <v>-16.8</v>
      </c>
      <c r="G19" s="24">
        <f>IF($C18="","",[22]第５表!I19)</f>
        <v>24875</v>
      </c>
      <c r="H19" s="25">
        <f>IF($B19="","",IF([21]設定!$H33="",INDEX([21]指数!$C$582:$AD$638,MATCH([21]設定!$D33,[21]指数!$B$582:$B$638,0),14),[21]設定!$H33))</f>
        <v>32.1</v>
      </c>
      <c r="I19" s="27">
        <f>IF($C18="","",[22]第５表!J19)</f>
        <v>85.2</v>
      </c>
      <c r="J19" s="25">
        <f>IF($C18="","",IF([21]設定!$H33="",INDEX([21]指数!$C$326:$AD$382,MATCH([21]設定!$D33,[21]指数!$B$326:$B$382,0),16),[21]設定!$H33))</f>
        <v>6.8</v>
      </c>
      <c r="K19" s="28">
        <f>IF($C18="","",IF([21]設定!$H33="",INDEX([21]指数!$C$326:$AD$382,MATCH([21]設定!$D33,[21]指数!$B$326:$B$382,0),17),[21]設定!$H33))</f>
        <v>4.16</v>
      </c>
      <c r="L19" s="28">
        <f>IF($C18="","",IF([21]設定!$H33="",INDEX([21]指数!$C$326:$AD$382,MATCH([21]設定!$D33,[21]指数!$B$326:$B$382,0),19),[21]設定!$H33))</f>
        <v>1.85</v>
      </c>
    </row>
    <row r="20" spans="2:12" ht="30" customHeight="1" x14ac:dyDescent="0.45">
      <c r="B20" s="23" t="s">
        <v>25</v>
      </c>
      <c r="C20" s="24">
        <f>IF($C19="","",[22]第５表!H20)</f>
        <v>10352</v>
      </c>
      <c r="D20" s="25">
        <f>IF($C19="","",IF([21]設定!$H34="",INDEX([21]指数!$C$326:$AD$382,MATCH([21]設定!$D34,[21]指数!$B$326:$B$382,0),14),[21]設定!$H34))</f>
        <v>-4</v>
      </c>
      <c r="E20" s="26">
        <f t="shared" si="0"/>
        <v>6462</v>
      </c>
      <c r="F20" s="25">
        <f>IF($B20="","",IF([21]設定!$H34="",INDEX([21]指数!$C$518:$AD$574,MATCH([21]設定!$D34,[21]指数!$B$518:$B$574,0),14),[21]設定!$H34))</f>
        <v>12.3</v>
      </c>
      <c r="G20" s="24">
        <f>IF($C19="","",[22]第５表!I20)</f>
        <v>3890</v>
      </c>
      <c r="H20" s="25">
        <f>IF($B20="","",IF([21]設定!$H34="",INDEX([21]指数!$C$582:$AD$638,MATCH([21]設定!$D34,[21]指数!$B$582:$B$638,0),14),[21]設定!$H34))</f>
        <v>-22.8</v>
      </c>
      <c r="I20" s="27">
        <f>IF($C19="","",[22]第５表!J20)</f>
        <v>37.6</v>
      </c>
      <c r="J20" s="25">
        <f>IF($C19="","",IF([21]設定!$H34="",INDEX([21]指数!$C$326:$AD$382,MATCH([21]設定!$D34,[21]指数!$B$326:$B$382,0),16),[21]設定!$H34))</f>
        <v>-9.1</v>
      </c>
      <c r="K20" s="28">
        <f>IF($C19="","",IF([21]設定!$H34="",INDEX([21]指数!$C$326:$AD$382,MATCH([21]設定!$D34,[21]指数!$B$326:$B$382,0),17),[21]設定!$H34))</f>
        <v>1.87</v>
      </c>
      <c r="L20" s="28">
        <f>IF($C19="","",IF([21]設定!$H34="",INDEX([21]指数!$C$326:$AD$382,MATCH([21]設定!$D34,[21]指数!$B$326:$B$382,0),19),[21]設定!$H34))</f>
        <v>0.47</v>
      </c>
    </row>
    <row r="21" spans="2:12" ht="30" customHeight="1" x14ac:dyDescent="0.45">
      <c r="B21" s="23" t="s">
        <v>26</v>
      </c>
      <c r="C21" s="24">
        <f>IF($C20="","",[22]第５表!H21)</f>
        <v>28214</v>
      </c>
      <c r="D21" s="25">
        <f>IF($C20="","",IF([21]設定!$H35="",INDEX([21]指数!$C$326:$AD$382,MATCH([21]設定!$D35,[21]指数!$B$326:$B$382,0),14),[21]設定!$H35))</f>
        <v>1.6</v>
      </c>
      <c r="E21" s="26">
        <f t="shared" si="0"/>
        <v>23316</v>
      </c>
      <c r="F21" s="25">
        <f>IF($B21="","",IF([21]設定!$H35="",INDEX([21]指数!$C$518:$AD$574,MATCH([21]設定!$D35,[21]指数!$B$518:$B$574,0),14),[21]設定!$H35))</f>
        <v>6.6</v>
      </c>
      <c r="G21" s="24">
        <f>IF($C20="","",[22]第５表!I21)</f>
        <v>4898</v>
      </c>
      <c r="H21" s="25">
        <f>IF($B21="","",IF([21]設定!$H35="",INDEX([21]指数!$C$582:$AD$638,MATCH([21]設定!$D35,[21]指数!$B$582:$B$638,0),14),[21]設定!$H35))</f>
        <v>-16.600000000000001</v>
      </c>
      <c r="I21" s="27">
        <f>IF($C20="","",[22]第５表!J21)</f>
        <v>17.399999999999999</v>
      </c>
      <c r="J21" s="25">
        <f>IF($C20="","",IF([21]設定!$H35="",INDEX([21]指数!$C$326:$AD$382,MATCH([21]設定!$D35,[21]指数!$B$326:$B$382,0),16),[21]設定!$H35))</f>
        <v>-3.8</v>
      </c>
      <c r="K21" s="28">
        <f>IF($C20="","",IF([21]設定!$H35="",INDEX([21]指数!$C$326:$AD$382,MATCH([21]設定!$D35,[21]指数!$B$326:$B$382,0),17),[21]設定!$H35))</f>
        <v>0.38</v>
      </c>
      <c r="L21" s="28">
        <f>IF($C20="","",IF([21]設定!$H35="",INDEX([21]指数!$C$326:$AD$382,MATCH([21]設定!$D35,[21]指数!$B$326:$B$382,0),19),[21]設定!$H35))</f>
        <v>1.1000000000000001</v>
      </c>
    </row>
    <row r="22" spans="2:12" ht="30" customHeight="1" x14ac:dyDescent="0.45">
      <c r="B22" s="23" t="s">
        <v>27</v>
      </c>
      <c r="C22" s="24">
        <f>IF($C21="","",[22]第５表!H22)</f>
        <v>82636</v>
      </c>
      <c r="D22" s="25">
        <f>IF($C21="","",IF([21]設定!$H36="",INDEX([21]指数!$C$326:$AD$382,MATCH([21]設定!$D36,[21]指数!$B$326:$B$382,0),14),[21]設定!$H36))</f>
        <v>-0.3</v>
      </c>
      <c r="E22" s="26">
        <f t="shared" si="0"/>
        <v>63178</v>
      </c>
      <c r="F22" s="25">
        <f>IF($B22="","",IF([21]設定!$H36="",INDEX([21]指数!$C$518:$AD$574,MATCH([21]設定!$D36,[21]指数!$B$518:$B$574,0),14),[21]設定!$H36))</f>
        <v>1.7</v>
      </c>
      <c r="G22" s="24">
        <f>IF($C21="","",[22]第５表!I22)</f>
        <v>19458</v>
      </c>
      <c r="H22" s="25">
        <f>IF($B22="","",IF([21]設定!$H36="",INDEX([21]指数!$C$582:$AD$638,MATCH([21]設定!$D36,[21]指数!$B$582:$B$638,0),14),[21]設定!$H36))</f>
        <v>-6.3</v>
      </c>
      <c r="I22" s="27">
        <f>IF($C21="","",[22]第５表!J22)</f>
        <v>23.5</v>
      </c>
      <c r="J22" s="25">
        <f>IF($C21="","",IF([21]設定!$H36="",INDEX([21]指数!$C$326:$AD$382,MATCH([21]設定!$D36,[21]指数!$B$326:$B$382,0),16),[21]設定!$H36))</f>
        <v>-1.5</v>
      </c>
      <c r="K22" s="28">
        <f>IF($C21="","",IF([21]設定!$H36="",INDEX([21]指数!$C$326:$AD$382,MATCH([21]設定!$D36,[21]指数!$B$326:$B$382,0),17),[21]設定!$H36))</f>
        <v>1.32</v>
      </c>
      <c r="L22" s="28">
        <f>IF($C21="","",IF([21]設定!$H36="",INDEX([21]指数!$C$326:$AD$382,MATCH([21]設定!$D36,[21]指数!$B$326:$B$382,0),19),[21]設定!$H36))</f>
        <v>1.39</v>
      </c>
    </row>
    <row r="23" spans="2:12" ht="30" customHeight="1" x14ac:dyDescent="0.45">
      <c r="B23" s="23" t="s">
        <v>28</v>
      </c>
      <c r="C23" s="24">
        <f>IF($C22="","",[22]第５表!H23)</f>
        <v>4651</v>
      </c>
      <c r="D23" s="25">
        <f>IF($C22="","",IF([21]設定!$H37="",INDEX([21]指数!$C$326:$AD$382,MATCH([21]設定!$D37,[21]指数!$B$326:$B$382,0),14),[21]設定!$H37))</f>
        <v>4.0999999999999996</v>
      </c>
      <c r="E23" s="26">
        <f t="shared" si="0"/>
        <v>4308</v>
      </c>
      <c r="F23" s="25">
        <f>IF($B23="","",IF([21]設定!$H37="",INDEX([21]指数!$C$518:$AD$574,MATCH([21]設定!$D37,[21]指数!$B$518:$B$574,0),14),[21]設定!$H37))</f>
        <v>10.4</v>
      </c>
      <c r="G23" s="24">
        <f>IF($C22="","",[22]第５表!I23)</f>
        <v>343</v>
      </c>
      <c r="H23" s="25">
        <f>IF($B23="","",IF([21]設定!$H37="",INDEX([21]指数!$C$582:$AD$638,MATCH([21]設定!$D37,[21]指数!$B$582:$B$638,0),14),[21]設定!$H37))</f>
        <v>-39.700000000000003</v>
      </c>
      <c r="I23" s="27">
        <f>IF($C22="","",[22]第５表!J23)</f>
        <v>7.4</v>
      </c>
      <c r="J23" s="25">
        <f>IF($C22="","",IF([21]設定!$H37="",INDEX([21]指数!$C$326:$AD$382,MATCH([21]設定!$D37,[21]指数!$B$326:$B$382,0),16),[21]設定!$H37))</f>
        <v>-5.3</v>
      </c>
      <c r="K23" s="28">
        <f>IF($C22="","",IF([21]設定!$H37="",INDEX([21]指数!$C$326:$AD$382,MATCH([21]設定!$D37,[21]指数!$B$326:$B$382,0),17),[21]設定!$H37))</f>
        <v>1.59</v>
      </c>
      <c r="L23" s="28">
        <f>IF($C22="","",IF([21]設定!$H37="",INDEX([21]指数!$C$326:$AD$382,MATCH([21]設定!$D37,[21]指数!$B$326:$B$382,0),19),[21]設定!$H37))</f>
        <v>0.5</v>
      </c>
    </row>
    <row r="24" spans="2:12" ht="30" customHeight="1" x14ac:dyDescent="0.45">
      <c r="B24" s="29" t="s">
        <v>29</v>
      </c>
      <c r="C24" s="30">
        <f>IF($C23="","",[22]第５表!H24)</f>
        <v>24422</v>
      </c>
      <c r="D24" s="31">
        <f>IF($C23="","",IF([21]設定!$H38="",INDEX([21]指数!$C$326:$AD$382,MATCH([21]設定!$D38,[21]指数!$B$326:$B$382,0),14),[21]設定!$H38))</f>
        <v>-5.5</v>
      </c>
      <c r="E24" s="32">
        <f t="shared" si="0"/>
        <v>17986</v>
      </c>
      <c r="F24" s="31">
        <f>IF($B24="","",IF([21]設定!$H38="",INDEX([21]指数!$C$518:$AD$574,MATCH([21]設定!$D38,[21]指数!$B$518:$B$574,0),14),[21]設定!$H38))</f>
        <v>-8.1999999999999993</v>
      </c>
      <c r="G24" s="30">
        <f>IF($C23="","",[22]第５表!I24)</f>
        <v>6436</v>
      </c>
      <c r="H24" s="31">
        <f>IF($B24="","",IF([21]設定!$H38="",INDEX([21]指数!$C$582:$AD$638,MATCH([21]設定!$D38,[21]指数!$B$582:$B$638,0),14),[21]設定!$H38))</f>
        <v>2.9</v>
      </c>
      <c r="I24" s="33">
        <f>IF($C23="","",[22]第５表!J24)</f>
        <v>26.4</v>
      </c>
      <c r="J24" s="31">
        <f>IF($C23="","",IF([21]設定!$H38="",INDEX([21]指数!$C$326:$AD$382,MATCH([21]設定!$D38,[21]指数!$B$326:$B$382,0),16),[21]設定!$H38))</f>
        <v>2.2000000000000002</v>
      </c>
      <c r="K24" s="34">
        <f>IF($C23="","",IF([21]設定!$H38="",INDEX([21]指数!$C$326:$AD$382,MATCH([21]設定!$D38,[21]指数!$B$326:$B$382,0),17),[21]設定!$H38))</f>
        <v>2.6</v>
      </c>
      <c r="L24" s="34">
        <f>IF($C23="","",IF([21]設定!$H38="",INDEX([21]指数!$C$326:$AD$382,MATCH([21]設定!$D38,[21]指数!$B$326:$B$382,0),19),[21]設定!$H38))</f>
        <v>2.25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IF($C31="","",[22]第５表!H47)</f>
        <v>187141</v>
      </c>
      <c r="D32" s="25">
        <f>IF($C31="","",IF([21]設定!$I23="",INDEX([21]指数!$C$6:$AD$62,MATCH([21]設定!$D23,[21]指数!$B$6:$B$62,0),14),[21]設定!$I23))</f>
        <v>1</v>
      </c>
      <c r="E32" s="26">
        <f>IF(C32="x","x",C32-G32)</f>
        <v>141080</v>
      </c>
      <c r="F32" s="25">
        <f>IF($B32="","",IF([21]設定!$I23="",INDEX([21]指数!$C$198:$AD$254,MATCH([21]設定!$D23,[21]指数!$B$198:$B$254,0),14),[21]設定!$I23))</f>
        <v>0</v>
      </c>
      <c r="G32" s="24">
        <f>IF($C31="","",[22]第５表!I47)</f>
        <v>46061</v>
      </c>
      <c r="H32" s="25">
        <f>IF($B32="","",IF([21]設定!$I23="",INDEX([21]指数!$C$262:$AD$318,MATCH([21]設定!$D23,[21]指数!$B$262:$B$318,0),14),[21]設定!$I23))</f>
        <v>4.0999999999999996</v>
      </c>
      <c r="I32" s="27">
        <f>IF($C31="","",+[22]第５表!J47)</f>
        <v>24.6</v>
      </c>
      <c r="J32" s="25">
        <f>IF($C31="","",IF([21]設定!$I23="",INDEX([21]指数!$C$6:$AD$62,MATCH([21]設定!$D23,[21]指数!$B$6:$B$62,0),16),[21]設定!$I23))</f>
        <v>0.7</v>
      </c>
      <c r="K32" s="28">
        <f>IF($C31="","",IF([21]設定!$I23="",INDEX([21]指数!$C$6:$AD$62,MATCH([21]設定!$D23,[21]指数!$B$6:$B$62,0),17),[21]設定!$I23))</f>
        <v>1.39</v>
      </c>
      <c r="L32" s="28">
        <f>IF($C31="","",IF([21]設定!$I23="",INDEX([21]指数!$C$6:$AD$62,MATCH([21]設定!$D23,[21]指数!$B$6:$B$62,0),19),[21]設定!$I23))</f>
        <v>1.03</v>
      </c>
    </row>
    <row r="33" spans="2:12" ht="30" customHeight="1" x14ac:dyDescent="0.45">
      <c r="B33" s="23" t="s">
        <v>15</v>
      </c>
      <c r="C33" s="24">
        <f>IF($C32="","",[22]第５表!H48)</f>
        <v>6291</v>
      </c>
      <c r="D33" s="25">
        <f>IF($C32="","",IF([21]設定!$I24="",INDEX([21]指数!$C$6:$AD$62,MATCH([21]設定!$D24,[21]指数!$B$6:$B$62,0),14),[21]設定!$I24))</f>
        <v>3.7</v>
      </c>
      <c r="E33" s="26">
        <f>IF(C33="x","x",C33-G33)</f>
        <v>6226</v>
      </c>
      <c r="F33" s="25">
        <f>IF($B33="","",IF([21]設定!$I24="",INDEX([21]指数!$C$198:$AD$254,MATCH([21]設定!$D24,[21]指数!$B$198:$B$254,0),14),[21]設定!$I24))</f>
        <v>5.2</v>
      </c>
      <c r="G33" s="24">
        <f>IF($C32="","",[22]第５表!I48)</f>
        <v>65</v>
      </c>
      <c r="H33" s="25">
        <f>IF($B33="","",IF([21]設定!$I24="",INDEX([21]指数!$C$262:$AD$318,MATCH([21]設定!$D24,[21]指数!$B$262:$B$318,0),14),[21]設定!$I24))</f>
        <v>-58.1</v>
      </c>
      <c r="I33" s="27">
        <f>IF($C32="","",+[22]第５表!J48)</f>
        <v>1</v>
      </c>
      <c r="J33" s="25">
        <f>IF($C32="","",IF([21]設定!$I24="",INDEX([21]指数!$C$6:$AD$62,MATCH([21]設定!$D24,[21]指数!$B$6:$B$62,0),16),[21]設定!$I24))</f>
        <v>-1.6</v>
      </c>
      <c r="K33" s="28">
        <f>IF($C32="","",IF([21]設定!$I24="",INDEX([21]指数!$C$6:$AD$62,MATCH([21]設定!$D24,[21]指数!$B$6:$B$62,0),17),[21]設定!$I24))</f>
        <v>0.05</v>
      </c>
      <c r="L33" s="28">
        <f>IF($C32="","",IF([21]設定!$I24="",INDEX([21]指数!$C$6:$AD$62,MATCH([21]設定!$D24,[21]指数!$B$6:$B$62,0),19),[21]設定!$I24))</f>
        <v>0.95</v>
      </c>
    </row>
    <row r="34" spans="2:12" ht="30" customHeight="1" x14ac:dyDescent="0.45">
      <c r="B34" s="23" t="s">
        <v>16</v>
      </c>
      <c r="C34" s="24">
        <f>IF($C33="","",[22]第５表!H49)</f>
        <v>37822</v>
      </c>
      <c r="D34" s="25">
        <f>IF($C33="","",IF([21]設定!$I25="",INDEX([21]指数!$C$6:$AD$62,MATCH([21]設定!$D25,[21]指数!$B$6:$B$62,0),14),[21]設定!$I25))</f>
        <v>3.1</v>
      </c>
      <c r="E34" s="26">
        <f t="shared" ref="E34:E47" si="1">IF(C34="x","x",C34-G34)</f>
        <v>34014</v>
      </c>
      <c r="F34" s="25">
        <f>IF($B34="","",IF([21]設定!$I25="",INDEX([21]指数!$C$198:$AD$254,MATCH([21]設定!$D25,[21]指数!$B$198:$B$254,0),14),[21]設定!$I25))</f>
        <v>2.9</v>
      </c>
      <c r="G34" s="24">
        <f>IF($C33="","",[22]第５表!I49)</f>
        <v>3808</v>
      </c>
      <c r="H34" s="25">
        <f>IF($B34="","",IF([21]設定!$I25="",INDEX([21]指数!$C$262:$AD$318,MATCH([21]設定!$D25,[21]指数!$B$262:$B$318,0),14),[21]設定!$I25))</f>
        <v>4.5</v>
      </c>
      <c r="I34" s="27">
        <f>IF($C33="","",+[22]第５表!J49)</f>
        <v>10.1</v>
      </c>
      <c r="J34" s="25">
        <f>IF($C33="","",IF([21]設定!$I25="",INDEX([21]指数!$C$6:$AD$62,MATCH([21]設定!$D25,[21]指数!$B$6:$B$62,0),16),[21]設定!$I25))</f>
        <v>0.2</v>
      </c>
      <c r="K34" s="28">
        <f>IF($C33="","",IF([21]設定!$I25="",INDEX([21]指数!$C$6:$AD$62,MATCH([21]設定!$D25,[21]指数!$B$6:$B$62,0),17),[21]設定!$I25))</f>
        <v>1.0900000000000001</v>
      </c>
      <c r="L34" s="28">
        <f>IF($C33="","",IF([21]設定!$I25="",INDEX([21]指数!$C$6:$AD$62,MATCH([21]設定!$D25,[21]指数!$B$6:$B$62,0),19),[21]設定!$I25))</f>
        <v>0.77</v>
      </c>
    </row>
    <row r="35" spans="2:12" ht="30" customHeight="1" x14ac:dyDescent="0.45">
      <c r="B35" s="23" t="s">
        <v>17</v>
      </c>
      <c r="C35" s="24">
        <f>IF($C34="","",[22]第５表!H50)</f>
        <v>2149</v>
      </c>
      <c r="D35" s="25">
        <f>IF($C34="","",IF([21]設定!$I26="",INDEX([21]指数!$C$6:$AD$62,MATCH([21]設定!$D26,[21]指数!$B$6:$B$62,0),14),[21]設定!$I26))</f>
        <v>1.6</v>
      </c>
      <c r="E35" s="26">
        <f t="shared" si="1"/>
        <v>1978</v>
      </c>
      <c r="F35" s="25">
        <f>IF($B35="","",IF([21]設定!$I26="",INDEX([21]指数!$C$198:$AD$254,MATCH([21]設定!$D26,[21]指数!$B$198:$B$254,0),14),[21]設定!$I26))</f>
        <v>5.2</v>
      </c>
      <c r="G35" s="24">
        <f>IF($C34="","",[22]第５表!I50)</f>
        <v>171</v>
      </c>
      <c r="H35" s="25">
        <f>IF($B35="","",IF([21]設定!$I26="",INDEX([21]指数!$C$262:$AD$318,MATCH([21]設定!$D26,[21]指数!$B$262:$B$318,0),14),[21]設定!$I26))</f>
        <v>-27.6</v>
      </c>
      <c r="I35" s="27">
        <f>IF($C34="","",+[22]第５表!J50)</f>
        <v>8</v>
      </c>
      <c r="J35" s="25">
        <f>IF($C34="","",IF([21]設定!$I26="",INDEX([21]指数!$C$6:$AD$62,MATCH([21]設定!$D26,[21]指数!$B$6:$B$62,0),16),[21]設定!$I26))</f>
        <v>-3.2</v>
      </c>
      <c r="K35" s="28">
        <f>IF($C34="","",IF([21]設定!$I26="",INDEX([21]指数!$C$6:$AD$62,MATCH([21]設定!$D26,[21]指数!$B$6:$B$62,0),17),[21]設定!$I26))</f>
        <v>3.69</v>
      </c>
      <c r="L35" s="28">
        <f>IF($C34="","",IF([21]設定!$I26="",INDEX([21]指数!$C$6:$AD$62,MATCH([21]設定!$D26,[21]指数!$B$6:$B$62,0),19),[21]設定!$I26))</f>
        <v>1.89</v>
      </c>
    </row>
    <row r="36" spans="2:12" ht="30" customHeight="1" x14ac:dyDescent="0.45">
      <c r="B36" s="23" t="s">
        <v>18</v>
      </c>
      <c r="C36" s="24">
        <f>IF($C35="","",[22]第５表!H51)</f>
        <v>3753</v>
      </c>
      <c r="D36" s="25">
        <f>IF($C35="","",IF([21]設定!$I27="",INDEX([21]指数!$C$6:$AD$62,MATCH([21]設定!$D27,[21]指数!$B$6:$B$62,0),14),[21]設定!$I27))</f>
        <v>-1.7</v>
      </c>
      <c r="E36" s="26">
        <f t="shared" si="1"/>
        <v>3597</v>
      </c>
      <c r="F36" s="25">
        <f>IF($B36="","",IF([21]設定!$I27="",INDEX([21]指数!$C$198:$AD$254,MATCH([21]設定!$D27,[21]指数!$B$198:$B$254,0),14),[21]設定!$I27))</f>
        <v>-1.5</v>
      </c>
      <c r="G36" s="24">
        <f>IF($C35="","",[22]第５表!I51)</f>
        <v>156</v>
      </c>
      <c r="H36" s="25">
        <f>IF($B36="","",IF([21]設定!$I27="",INDEX([21]指数!$C$262:$AD$318,MATCH([21]設定!$D27,[21]指数!$B$262:$B$318,0),14),[21]設定!$I27))</f>
        <v>-5.6</v>
      </c>
      <c r="I36" s="27">
        <f>IF($C35="","",+[22]第５表!J51)</f>
        <v>4.2</v>
      </c>
      <c r="J36" s="25">
        <f>IF($C35="","",IF([21]設定!$I27="",INDEX([21]指数!$C$6:$AD$62,MATCH([21]設定!$D27,[21]指数!$B$6:$B$62,0),16),[21]設定!$I27))</f>
        <v>-0.1</v>
      </c>
      <c r="K36" s="28">
        <f>IF($C35="","",IF([21]設定!$I27="",INDEX([21]指数!$C$6:$AD$62,MATCH([21]設定!$D27,[21]指数!$B$6:$B$62,0),17),[21]設定!$I27))</f>
        <v>0.94</v>
      </c>
      <c r="L36" s="28">
        <f>IF($C35="","",IF([21]設定!$I27="",INDEX([21]指数!$C$6:$AD$62,MATCH([21]設定!$D27,[21]指数!$B$6:$B$62,0),19),[21]設定!$I27))</f>
        <v>0.21</v>
      </c>
    </row>
    <row r="37" spans="2:12" ht="30" customHeight="1" x14ac:dyDescent="0.45">
      <c r="B37" s="23" t="s">
        <v>19</v>
      </c>
      <c r="C37" s="24">
        <f>IF($C36="","",[22]第５表!H52)</f>
        <v>10600</v>
      </c>
      <c r="D37" s="25">
        <f>IF($C36="","",IF([21]設定!$I28="",INDEX([21]指数!$C$6:$AD$62,MATCH([21]設定!$D28,[21]指数!$B$6:$B$62,0),14),[21]設定!$I28))</f>
        <v>-2.7</v>
      </c>
      <c r="E37" s="26">
        <f t="shared" si="1"/>
        <v>9395</v>
      </c>
      <c r="F37" s="25">
        <f>IF($B37="","",IF([21]設定!$I28="",INDEX([21]指数!$C$198:$AD$254,MATCH([21]設定!$D28,[21]指数!$B$198:$B$254,0),14),[21]設定!$I28))</f>
        <v>-10</v>
      </c>
      <c r="G37" s="24">
        <f>IF($C36="","",[22]第５表!I52)</f>
        <v>1205</v>
      </c>
      <c r="H37" s="25">
        <f>IF($B37="","",IF([21]設定!$I28="",INDEX([21]指数!$C$262:$AD$318,MATCH([21]設定!$D28,[21]指数!$B$262:$B$318,0),14),[21]設定!$I28))</f>
        <v>162.1</v>
      </c>
      <c r="I37" s="27">
        <f>IF($C36="","",+[22]第５表!J52)</f>
        <v>11.4</v>
      </c>
      <c r="J37" s="25">
        <f>IF($C36="","",IF([21]設定!$I28="",INDEX([21]指数!$C$6:$AD$62,MATCH([21]設定!$D28,[21]指数!$B$6:$B$62,0),16),[21]設定!$I28))</f>
        <v>7.2</v>
      </c>
      <c r="K37" s="28">
        <f>IF($C36="","",IF([21]設定!$I28="",INDEX([21]指数!$C$6:$AD$62,MATCH([21]設定!$D28,[21]指数!$B$6:$B$62,0),17),[21]設定!$I28))</f>
        <v>0.63</v>
      </c>
      <c r="L37" s="28">
        <f>IF($C36="","",IF([21]設定!$I28="",INDEX([21]指数!$C$6:$AD$62,MATCH([21]設定!$D28,[21]指数!$B$6:$B$62,0),19),[21]設定!$I28))</f>
        <v>0.31</v>
      </c>
    </row>
    <row r="38" spans="2:12" ht="30" customHeight="1" x14ac:dyDescent="0.45">
      <c r="B38" s="23" t="s">
        <v>20</v>
      </c>
      <c r="C38" s="24">
        <f>IF($C37="","",[22]第５表!H53)</f>
        <v>23015</v>
      </c>
      <c r="D38" s="25">
        <f>IF($C37="","",IF([21]設定!$I29="",INDEX([21]指数!$C$6:$AD$62,MATCH([21]設定!$D29,[21]指数!$B$6:$B$62,0),14),[21]設定!$I29))</f>
        <v>0.2</v>
      </c>
      <c r="E38" s="26">
        <f t="shared" si="1"/>
        <v>9028</v>
      </c>
      <c r="F38" s="25">
        <f>IF($B38="","",IF([21]設定!$I29="",INDEX([21]指数!$C$198:$AD$254,MATCH([21]設定!$D29,[21]指数!$B$198:$B$254,0),14),[21]設定!$I29))</f>
        <v>-6.9</v>
      </c>
      <c r="G38" s="24">
        <f>IF($C37="","",[22]第５表!I53)</f>
        <v>13987</v>
      </c>
      <c r="H38" s="25">
        <f>IF($B38="","",IF([21]設定!$I29="",INDEX([21]指数!$C$262:$AD$318,MATCH([21]設定!$D29,[21]指数!$B$262:$B$318,0),14),[21]設定!$I29))</f>
        <v>5.4</v>
      </c>
      <c r="I38" s="27">
        <f>IF($C37="","",+[22]第５表!J53)</f>
        <v>60.8</v>
      </c>
      <c r="J38" s="25">
        <f>IF($C37="","",IF([21]設定!$I29="",INDEX([21]指数!$C$6:$AD$62,MATCH([21]設定!$D29,[21]指数!$B$6:$B$62,0),16),[21]設定!$I29))</f>
        <v>3</v>
      </c>
      <c r="K38" s="28">
        <f>IF($C37="","",IF([21]設定!$I29="",INDEX([21]指数!$C$6:$AD$62,MATCH([21]設定!$D29,[21]指数!$B$6:$B$62,0),17),[21]設定!$I29))</f>
        <v>2.1</v>
      </c>
      <c r="L38" s="28">
        <f>IF($C37="","",IF([21]設定!$I29="",INDEX([21]指数!$C$6:$AD$62,MATCH([21]設定!$D29,[21]指数!$B$6:$B$62,0),19),[21]設定!$I29))</f>
        <v>1.31</v>
      </c>
    </row>
    <row r="39" spans="2:12" ht="30" customHeight="1" x14ac:dyDescent="0.45">
      <c r="B39" s="23" t="s">
        <v>21</v>
      </c>
      <c r="C39" s="24">
        <f>IF($C38="","",[22]第５表!H54)</f>
        <v>3367</v>
      </c>
      <c r="D39" s="25">
        <f>IF($C38="","",IF([21]設定!$I30="",INDEX([21]指数!$C$6:$AD$62,MATCH([21]設定!$D30,[21]指数!$B$6:$B$62,0),14),[21]設定!$I30))</f>
        <v>4.5</v>
      </c>
      <c r="E39" s="26">
        <f t="shared" si="1"/>
        <v>3356</v>
      </c>
      <c r="F39" s="25">
        <f>IF($B39="","",IF([21]設定!$I30="",INDEX([21]指数!$C$198:$AD$254,MATCH([21]設定!$D30,[21]指数!$B$198:$B$254,0),14),[21]設定!$I30))</f>
        <v>10.199999999999999</v>
      </c>
      <c r="G39" s="24">
        <f>IF($C38="","",[22]第５表!I54)</f>
        <v>11</v>
      </c>
      <c r="H39" s="25">
        <f>IF($B39="","",IF([21]設定!$I30="",INDEX([21]指数!$C$262:$AD$318,MATCH([21]設定!$D30,[21]指数!$B$262:$B$318,0),14),[21]設定!$I30))</f>
        <v>-93.8</v>
      </c>
      <c r="I39" s="27">
        <f>IF($C38="","",+[22]第５表!J54)</f>
        <v>0.3</v>
      </c>
      <c r="J39" s="25">
        <f>IF($C38="","",IF([21]設定!$I30="",INDEX([21]指数!$C$6:$AD$62,MATCH([21]設定!$D30,[21]指数!$B$6:$B$62,0),16),[21]設定!$I30))</f>
        <v>-5.3</v>
      </c>
      <c r="K39" s="28">
        <f>IF($C38="","",IF([21]設定!$I30="",INDEX([21]指数!$C$6:$AD$62,MATCH([21]設定!$D30,[21]指数!$B$6:$B$62,0),17),[21]設定!$I30))</f>
        <v>0</v>
      </c>
      <c r="L39" s="28">
        <f>IF($C38="","",IF([21]設定!$I30="",INDEX([21]指数!$C$6:$AD$62,MATCH([21]設定!$D30,[21]指数!$B$6:$B$62,0),19),[21]設定!$I30))</f>
        <v>1.23</v>
      </c>
    </row>
    <row r="40" spans="2:12" ht="30" customHeight="1" x14ac:dyDescent="0.45">
      <c r="B40" s="23" t="s">
        <v>22</v>
      </c>
      <c r="C40" s="24">
        <f>IF($C39="","",[22]第５表!H55)</f>
        <v>1265</v>
      </c>
      <c r="D40" s="25">
        <f>IF($C39="","",IF([21]設定!$I31="",INDEX([21]指数!$C$6:$AD$62,MATCH([21]設定!$D31,[21]指数!$B$6:$B$62,0),14),[21]設定!$I31))</f>
        <v>14</v>
      </c>
      <c r="E40" s="26">
        <f t="shared" si="1"/>
        <v>881</v>
      </c>
      <c r="F40" s="25">
        <f>IF($B40="","",IF([21]設定!$I31="",INDEX([21]指数!$C$198:$AD$254,MATCH([21]設定!$D31,[21]指数!$B$198:$B$254,0),14),[21]設定!$I31))</f>
        <v>35.299999999999997</v>
      </c>
      <c r="G40" s="24">
        <f>IF($C39="","",[22]第５表!I55)</f>
        <v>384</v>
      </c>
      <c r="H40" s="25">
        <f>IF($B40="","",IF([21]設定!$I31="",INDEX([21]指数!$C$262:$AD$318,MATCH([21]設定!$D31,[21]指数!$B$262:$B$318,0),14),[21]設定!$I31))</f>
        <v>-16.100000000000001</v>
      </c>
      <c r="I40" s="27">
        <f>IF($C39="","",+[22]第５表!J55)</f>
        <v>30.4</v>
      </c>
      <c r="J40" s="25">
        <f>IF($C39="","",IF([21]設定!$I31="",INDEX([21]指数!$C$6:$AD$62,MATCH([21]設定!$D31,[21]指数!$B$6:$B$62,0),16),[21]設定!$I31))</f>
        <v>-10.9</v>
      </c>
      <c r="K40" s="28">
        <f>IF($C39="","",IF([21]設定!$I31="",INDEX([21]指数!$C$6:$AD$62,MATCH([21]設定!$D31,[21]指数!$B$6:$B$62,0),17),[21]設定!$I31))</f>
        <v>2.0099999999999998</v>
      </c>
      <c r="L40" s="28">
        <f>IF($C39="","",IF([21]設定!$I31="",INDEX([21]指数!$C$6:$AD$62,MATCH([21]設定!$D31,[21]指数!$B$6:$B$62,0),19),[21]設定!$I31))</f>
        <v>0.32</v>
      </c>
    </row>
    <row r="41" spans="2:12" ht="30" customHeight="1" x14ac:dyDescent="0.45">
      <c r="B41" s="23" t="s">
        <v>23</v>
      </c>
      <c r="C41" s="24">
        <f>IF($C40="","",[22]第５表!H56)</f>
        <v>1760</v>
      </c>
      <c r="D41" s="25">
        <f>IF($C40="","",IF([21]設定!$I32="",INDEX([21]指数!$C$6:$AD$62,MATCH([21]設定!$D32,[21]指数!$B$6:$B$62,0),14),[21]設定!$I32))</f>
        <v>1</v>
      </c>
      <c r="E41" s="26">
        <f t="shared" si="1"/>
        <v>1633</v>
      </c>
      <c r="F41" s="25">
        <f>IF($B41="","",IF([21]設定!$I32="",INDEX([21]指数!$C$198:$AD$254,MATCH([21]設定!$D32,[21]指数!$B$198:$B$254,0),14),[21]設定!$I32))</f>
        <v>6.2</v>
      </c>
      <c r="G41" s="24">
        <f>IF($C40="","",[22]第５表!I56)</f>
        <v>127</v>
      </c>
      <c r="H41" s="25">
        <f>IF($B41="","",IF([21]設定!$I32="",INDEX([21]指数!$C$262:$AD$318,MATCH([21]設定!$D32,[21]指数!$B$262:$B$318,0),14),[21]設定!$I32))</f>
        <v>-38.700000000000003</v>
      </c>
      <c r="I41" s="27">
        <f>IF($C40="","",+[22]第５表!J56)</f>
        <v>7.2</v>
      </c>
      <c r="J41" s="25">
        <f>IF($C40="","",IF([21]設定!$I32="",INDEX([21]指数!$C$6:$AD$62,MATCH([21]設定!$D32,[21]指数!$B$6:$B$62,0),16),[21]設定!$I32))</f>
        <v>-4.7</v>
      </c>
      <c r="K41" s="28">
        <f>IF($C40="","",IF([21]設定!$I32="",INDEX([21]指数!$C$6:$AD$62,MATCH([21]設定!$D32,[21]指数!$B$6:$B$62,0),17),[21]設定!$I32))</f>
        <v>0.34</v>
      </c>
      <c r="L41" s="28">
        <f>IF($C40="","",IF([21]設定!$I32="",INDEX([21]指数!$C$6:$AD$62,MATCH([21]設定!$D32,[21]指数!$B$6:$B$62,0),19),[21]設定!$I32))</f>
        <v>0.34</v>
      </c>
    </row>
    <row r="42" spans="2:12" ht="30" customHeight="1" x14ac:dyDescent="0.45">
      <c r="B42" s="23" t="s">
        <v>24</v>
      </c>
      <c r="C42" s="24">
        <f>IF($C41="","",[22]第５表!H57)</f>
        <v>8061</v>
      </c>
      <c r="D42" s="25">
        <f>IF($C41="","",IF([21]設定!$I33="",INDEX([21]指数!$C$6:$AD$62,MATCH([21]設定!$D33,[21]指数!$B$6:$B$62,0),14),[21]設定!$I33))</f>
        <v>5.6</v>
      </c>
      <c r="E42" s="26">
        <f t="shared" si="1"/>
        <v>1628</v>
      </c>
      <c r="F42" s="25">
        <f>IF($B42="","",IF([21]設定!$I33="",INDEX([21]指数!$C$198:$AD$254,MATCH([21]設定!$D33,[21]指数!$B$198:$B$254,0),14),[21]設定!$I33))</f>
        <v>35.799999999999997</v>
      </c>
      <c r="G42" s="24">
        <f>IF($C41="","",[22]第５表!I57)</f>
        <v>6433</v>
      </c>
      <c r="H42" s="25">
        <f>IF($B42="","",IF([21]設定!$I33="",INDEX([21]指数!$C$262:$AD$318,MATCH([21]設定!$D33,[21]指数!$B$262:$B$318,0),14),[21]設定!$I33))</f>
        <v>0</v>
      </c>
      <c r="I42" s="27">
        <f>IF($C41="","",+[22]第５表!J57)</f>
        <v>79.8</v>
      </c>
      <c r="J42" s="25">
        <f>IF($C41="","",IF([21]設定!$I33="",INDEX([21]指数!$C$6:$AD$62,MATCH([21]設定!$D33,[21]指数!$B$6:$B$62,0),16),[21]設定!$I33))</f>
        <v>-4.5</v>
      </c>
      <c r="K42" s="28">
        <f>IF($C41="","",IF([21]設定!$I33="",INDEX([21]指数!$C$6:$AD$62,MATCH([21]設定!$D33,[21]指数!$B$6:$B$62,0),17),[21]設定!$I33))</f>
        <v>4.29</v>
      </c>
      <c r="L42" s="28">
        <f>IF($C41="","",IF([21]設定!$I33="",INDEX([21]指数!$C$6:$AD$62,MATCH([21]設定!$D33,[21]指数!$B$6:$B$62,0),19),[21]設定!$I33))</f>
        <v>1.76</v>
      </c>
    </row>
    <row r="43" spans="2:12" ht="30" customHeight="1" x14ac:dyDescent="0.45">
      <c r="B43" s="23" t="s">
        <v>25</v>
      </c>
      <c r="C43" s="24">
        <f>IF($C42="","",[22]第５表!H58)</f>
        <v>4139</v>
      </c>
      <c r="D43" s="25">
        <f>IF($C42="","",IF([21]設定!$I34="",INDEX([21]指数!$C$6:$AD$62,MATCH([21]設定!$D34,[21]指数!$B$6:$B$62,0),14),[21]設定!$I34))</f>
        <v>-0.1</v>
      </c>
      <c r="E43" s="26">
        <f t="shared" si="1"/>
        <v>3105</v>
      </c>
      <c r="F43" s="25">
        <f>IF($B43="","",IF([21]設定!$I34="",INDEX([21]指数!$C$198:$AD$254,MATCH([21]設定!$D34,[21]指数!$B$198:$B$254,0),14),[21]設定!$I34))</f>
        <v>13.6</v>
      </c>
      <c r="G43" s="24">
        <f>IF($C42="","",[22]第５表!I58)</f>
        <v>1034</v>
      </c>
      <c r="H43" s="25">
        <f>IF($B43="","",IF([21]設定!$I34="",INDEX([21]指数!$C$262:$AD$318,MATCH([21]設定!$D34,[21]指数!$B$262:$B$318,0),14),[21]設定!$I34))</f>
        <v>-26.7</v>
      </c>
      <c r="I43" s="27">
        <f>IF($C42="","",+[22]第５表!J58)</f>
        <v>25</v>
      </c>
      <c r="J43" s="25">
        <f>IF($C42="","",IF([21]設定!$I34="",INDEX([21]指数!$C$6:$AD$62,MATCH([21]設定!$D34,[21]指数!$B$6:$B$62,0),16),[21]設定!$I34))</f>
        <v>-9</v>
      </c>
      <c r="K43" s="28">
        <f>IF($C42="","",IF([21]設定!$I34="",INDEX([21]指数!$C$6:$AD$62,MATCH([21]設定!$D34,[21]指数!$B$6:$B$62,0),17),[21]設定!$I34))</f>
        <v>1.75</v>
      </c>
      <c r="L43" s="28">
        <f>IF($C42="","",IF([21]設定!$I34="",INDEX([21]指数!$C$6:$AD$62,MATCH([21]設定!$D34,[21]指数!$B$6:$B$62,0),19),[21]設定!$I34))</f>
        <v>1.17</v>
      </c>
    </row>
    <row r="44" spans="2:12" ht="30" customHeight="1" x14ac:dyDescent="0.45">
      <c r="B44" s="23" t="s">
        <v>26</v>
      </c>
      <c r="C44" s="24">
        <f>IF($C43="","",[22]第５表!H59)</f>
        <v>16549</v>
      </c>
      <c r="D44" s="25">
        <f>IF($C43="","",IF([21]設定!$I35="",INDEX([21]指数!$C$6:$AD$62,MATCH([21]設定!$D35,[21]指数!$B$6:$B$62,0),14),[21]設定!$I35))</f>
        <v>4.8</v>
      </c>
      <c r="E44" s="26">
        <f t="shared" si="1"/>
        <v>13461</v>
      </c>
      <c r="F44" s="25">
        <f>IF($B44="","",IF([21]設定!$I35="",INDEX([21]指数!$C$198:$AD$254,MATCH([21]設定!$D35,[21]指数!$B$198:$B$254,0),14),[21]設定!$I35))</f>
        <v>1.9</v>
      </c>
      <c r="G44" s="24">
        <f>IF($C43="","",[22]第５表!I59)</f>
        <v>3088</v>
      </c>
      <c r="H44" s="25">
        <f>IF($B44="","",IF([21]設定!$I35="",INDEX([21]指数!$C$262:$AD$318,MATCH([21]設定!$D35,[21]指数!$B$262:$B$318,0),14),[21]設定!$I35))</f>
        <v>19.2</v>
      </c>
      <c r="I44" s="27">
        <f>IF($C43="","",+[22]第５表!J59)</f>
        <v>18.7</v>
      </c>
      <c r="J44" s="25">
        <f>IF($C43="","",IF([21]設定!$I35="",INDEX([21]指数!$C$6:$AD$62,MATCH([21]設定!$D35,[21]指数!$B$6:$B$62,0),16),[21]設定!$I35))</f>
        <v>2.2999999999999998</v>
      </c>
      <c r="K44" s="28">
        <f>IF($C43="","",IF([21]設定!$I35="",INDEX([21]指数!$C$6:$AD$62,MATCH([21]設定!$D35,[21]指数!$B$6:$B$62,0),17),[21]設定!$I35))</f>
        <v>0.3</v>
      </c>
      <c r="L44" s="28">
        <f>IF($C43="","",IF([21]設定!$I35="",INDEX([21]指数!$C$6:$AD$62,MATCH([21]設定!$D35,[21]指数!$B$6:$B$62,0),19),[21]設定!$I35))</f>
        <v>0.16</v>
      </c>
    </row>
    <row r="45" spans="2:12" ht="30" customHeight="1" x14ac:dyDescent="0.45">
      <c r="B45" s="23" t="s">
        <v>27</v>
      </c>
      <c r="C45" s="24">
        <f>IF($C44="","",[22]第５表!H60)</f>
        <v>48271</v>
      </c>
      <c r="D45" s="25">
        <f>IF($C44="","",IF([21]設定!$I36="",INDEX([21]指数!$C$6:$AD$62,MATCH([21]設定!$D36,[21]指数!$B$6:$B$62,0),14),[21]設定!$I36))</f>
        <v>-0.8</v>
      </c>
      <c r="E45" s="26">
        <f t="shared" si="1"/>
        <v>38121</v>
      </c>
      <c r="F45" s="25">
        <f>IF($B45="","",IF([21]設定!$I36="",INDEX([21]指数!$C$198:$AD$254,MATCH([21]設定!$D36,[21]指数!$B$198:$B$254,0),14),[21]設定!$I36))</f>
        <v>-1.6</v>
      </c>
      <c r="G45" s="24">
        <f>IF($C44="","",[22]第５表!I60)</f>
        <v>10150</v>
      </c>
      <c r="H45" s="25">
        <f>IF($B45="","",IF([21]設定!$I36="",INDEX([21]指数!$C$262:$AD$318,MATCH([21]設定!$D36,[21]指数!$B$262:$B$318,0),14),[21]設定!$I36))</f>
        <v>2.5</v>
      </c>
      <c r="I45" s="27">
        <f>IF($C44="","",+[22]第５表!J60)</f>
        <v>21</v>
      </c>
      <c r="J45" s="25">
        <f>IF($C44="","",IF([21]設定!$I36="",INDEX([21]指数!$C$6:$AD$62,MATCH([21]設定!$D36,[21]指数!$B$6:$B$62,0),16),[21]設定!$I36))</f>
        <v>0.6</v>
      </c>
      <c r="K45" s="28">
        <f>IF($C44="","",IF([21]設定!$I36="",INDEX([21]指数!$C$6:$AD$62,MATCH([21]設定!$D36,[21]指数!$B$6:$B$62,0),17),[21]設定!$I36))</f>
        <v>0.91</v>
      </c>
      <c r="L45" s="28">
        <f>IF($C44="","",IF([21]設定!$I36="",INDEX([21]指数!$C$6:$AD$62,MATCH([21]設定!$D36,[21]指数!$B$6:$B$62,0),19),[21]設定!$I36))</f>
        <v>0.76</v>
      </c>
    </row>
    <row r="46" spans="2:12" ht="30" customHeight="1" x14ac:dyDescent="0.45">
      <c r="B46" s="23" t="s">
        <v>28</v>
      </c>
      <c r="C46" s="24">
        <f>IF($C45="","",[22]第５表!H61)</f>
        <v>2936</v>
      </c>
      <c r="D46" s="25">
        <f>IF($C45="","",IF([21]設定!$I37="",INDEX([21]指数!$C$6:$AD$62,MATCH([21]設定!$D37,[21]指数!$B$6:$B$62,0),14),[21]設定!$I37))</f>
        <v>2.8</v>
      </c>
      <c r="E46" s="26">
        <f t="shared" si="1"/>
        <v>2791</v>
      </c>
      <c r="F46" s="25">
        <f>IF($B46="","",IF([21]設定!$I37="",INDEX([21]指数!$C$198:$AD$254,MATCH([21]設定!$D37,[21]指数!$B$198:$B$254,0),14),[21]設定!$I37))</f>
        <v>2</v>
      </c>
      <c r="G46" s="24">
        <f>IF($C45="","",[22]第５表!I61)</f>
        <v>145</v>
      </c>
      <c r="H46" s="25">
        <f>IF($B46="","",IF([21]設定!$I37="",INDEX([21]指数!$C$262:$AD$318,MATCH([21]設定!$D37,[21]指数!$B$262:$B$318,0),14),[21]設定!$I37))</f>
        <v>19.8</v>
      </c>
      <c r="I46" s="27">
        <f>IF($C45="","",+[22]第５表!J61)</f>
        <v>4.9000000000000004</v>
      </c>
      <c r="J46" s="25">
        <f>IF($C45="","",IF([21]設定!$I37="",INDEX([21]指数!$C$6:$AD$62,MATCH([21]設定!$D37,[21]指数!$B$6:$B$62,0),16),[21]設定!$I37))</f>
        <v>0.7</v>
      </c>
      <c r="K46" s="28">
        <f>IF($C45="","",IF([21]設定!$I37="",INDEX([21]指数!$C$6:$AD$62,MATCH([21]設定!$D37,[21]指数!$B$6:$B$62,0),17),[21]設定!$I37))</f>
        <v>2.5299999999999998</v>
      </c>
      <c r="L46" s="28">
        <f>IF($C45="","",IF([21]設定!$I37="",INDEX([21]指数!$C$6:$AD$62,MATCH([21]設定!$D37,[21]指数!$B$6:$B$62,0),19),[21]設定!$I37))</f>
        <v>0.8</v>
      </c>
    </row>
    <row r="47" spans="2:12" ht="30" customHeight="1" x14ac:dyDescent="0.45">
      <c r="B47" s="29" t="s">
        <v>29</v>
      </c>
      <c r="C47" s="30">
        <f>IF($C46="","",[22]第５表!H62)</f>
        <v>17163</v>
      </c>
      <c r="D47" s="31">
        <f>IF($C46="","",IF([21]設定!$I38="",INDEX([21]指数!$C$6:$AD$62,MATCH([21]設定!$D38,[21]指数!$B$6:$B$62,0),14),[21]設定!$I38))</f>
        <v>-2.2999999999999998</v>
      </c>
      <c r="E47" s="32">
        <f t="shared" si="1"/>
        <v>11866</v>
      </c>
      <c r="F47" s="31">
        <f>IF($B47="","",IF([21]設定!$I38="",INDEX([21]指数!$C$198:$AD$254,MATCH([21]設定!$D38,[21]指数!$B$198:$B$254,0),14),[21]設定!$I38))</f>
        <v>-5.4</v>
      </c>
      <c r="G47" s="30">
        <f>IF($C46="","",[22]第５表!I62)</f>
        <v>5297</v>
      </c>
      <c r="H47" s="31">
        <f>IF($B47="","",IF([21]設定!$I38="",INDEX([21]指数!$C$262:$AD$318,MATCH([21]設定!$D38,[21]指数!$B$262:$B$318,0),14),[21]設定!$I38))</f>
        <v>5.3</v>
      </c>
      <c r="I47" s="33">
        <f>IF($C46="","",+[22]第５表!J62)</f>
        <v>30.9</v>
      </c>
      <c r="J47" s="31">
        <f>IF($C46="","",IF([21]設定!$I38="",INDEX([21]指数!$C$6:$AD$62,MATCH([21]設定!$D38,[21]指数!$B$6:$B$62,0),16),[21]設定!$I38))</f>
        <v>2.2999999999999998</v>
      </c>
      <c r="K47" s="34">
        <f>IF($C46="","",IF([21]設定!$I38="",INDEX([21]指数!$C$6:$AD$62,MATCH([21]設定!$D38,[21]指数!$B$6:$B$62,0),17),[21]設定!$I38))</f>
        <v>3</v>
      </c>
      <c r="L47" s="34">
        <f>IF($C46="","",IF([21]設定!$I38="",INDEX([21]指数!$C$6:$AD$62,MATCH([21]設定!$D38,[21]指数!$B$6:$B$62,0),19),[21]設定!$I38))</f>
        <v>3.18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48" orientation="portrait" blackAndWhite="1" cellComments="atEnd" r:id="rId1"/>
  <headerFooter scaleWithDoc="0" alignWithMargins="0">
    <oddFooter>&amp;C- 8 -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A745-1359-41BD-9D5E-35A028D46A8E}">
  <dimension ref="B1:L51"/>
  <sheetViews>
    <sheetView showGridLines="0" tabSelected="1" view="pageBreakPreview" zoomScale="55" zoomScaleNormal="70" zoomScaleSheetLayoutView="55" workbookViewId="0">
      <selection activeCell="N3" sqref="N3"/>
    </sheetView>
  </sheetViews>
  <sheetFormatPr defaultRowHeight="22.2" x14ac:dyDescent="0.45"/>
  <cols>
    <col min="1" max="1" width="1.69921875" customWidth="1"/>
    <col min="2" max="2" width="28.09765625" style="35" customWidth="1"/>
    <col min="3" max="12" width="11.19921875" style="35" customWidth="1"/>
  </cols>
  <sheetData>
    <row r="1" spans="2:12" ht="30" customHeight="1" x14ac:dyDescent="0.45">
      <c r="B1" s="45" t="str">
        <f>"表５　産業別にみた常用雇用の動き（"&amp;[23]設定!D8&amp;DBCS([23]設定!E8)&amp;"年"&amp;DBCS([23]設定!F8)&amp;"月）"</f>
        <v>表５　産業別にみた常用雇用の動き（令和５年１２月）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0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30" customHeigh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30" customHeight="1" x14ac:dyDescent="0.45">
      <c r="B4" s="5"/>
      <c r="C4" s="6" t="s">
        <v>33</v>
      </c>
      <c r="D4" s="7"/>
      <c r="E4" s="8"/>
      <c r="F4" s="8"/>
      <c r="G4" s="8"/>
      <c r="H4" s="8"/>
      <c r="I4" s="8"/>
      <c r="J4" s="8"/>
      <c r="K4" s="6" t="s">
        <v>34</v>
      </c>
      <c r="L4" s="9"/>
    </row>
    <row r="5" spans="2:12" ht="30" customHeight="1" x14ac:dyDescent="0.45">
      <c r="B5" s="10"/>
      <c r="C5" s="11"/>
      <c r="D5" s="12"/>
      <c r="E5" s="13" t="s">
        <v>3</v>
      </c>
      <c r="F5" s="14"/>
      <c r="G5" s="13" t="s">
        <v>35</v>
      </c>
      <c r="H5" s="15"/>
      <c r="I5" s="15"/>
      <c r="J5" s="14"/>
      <c r="K5" s="11"/>
      <c r="L5" s="16"/>
    </row>
    <row r="6" spans="2:12" ht="30" customHeight="1" x14ac:dyDescent="0.45">
      <c r="B6" s="10"/>
      <c r="C6" s="52" t="s">
        <v>5</v>
      </c>
      <c r="D6" s="52" t="s">
        <v>6</v>
      </c>
      <c r="E6" s="52" t="s">
        <v>5</v>
      </c>
      <c r="F6" s="52" t="s">
        <v>6</v>
      </c>
      <c r="G6" s="52" t="s">
        <v>5</v>
      </c>
      <c r="H6" s="52" t="s">
        <v>6</v>
      </c>
      <c r="I6" s="48" t="s">
        <v>7</v>
      </c>
      <c r="J6" s="17"/>
      <c r="K6" s="50" t="s">
        <v>36</v>
      </c>
      <c r="L6" s="50" t="s">
        <v>37</v>
      </c>
    </row>
    <row r="7" spans="2:12" ht="30" customHeight="1" x14ac:dyDescent="0.45">
      <c r="B7" s="18"/>
      <c r="C7" s="53"/>
      <c r="D7" s="53"/>
      <c r="E7" s="53"/>
      <c r="F7" s="53"/>
      <c r="G7" s="53"/>
      <c r="H7" s="53"/>
      <c r="I7" s="49"/>
      <c r="J7" s="19" t="s">
        <v>10</v>
      </c>
      <c r="K7" s="51"/>
      <c r="L7" s="51"/>
    </row>
    <row r="8" spans="2:12" ht="30" customHeight="1" x14ac:dyDescent="0.45">
      <c r="B8" s="20"/>
      <c r="C8" s="21" t="s">
        <v>11</v>
      </c>
      <c r="D8" s="21" t="s">
        <v>12</v>
      </c>
      <c r="E8" s="21" t="s">
        <v>11</v>
      </c>
      <c r="F8" s="21" t="s">
        <v>12</v>
      </c>
      <c r="G8" s="21" t="s">
        <v>11</v>
      </c>
      <c r="H8" s="21" t="s">
        <v>12</v>
      </c>
      <c r="I8" s="21" t="s">
        <v>12</v>
      </c>
      <c r="J8" s="21" t="s">
        <v>13</v>
      </c>
      <c r="K8" s="22" t="s">
        <v>12</v>
      </c>
      <c r="L8" s="22" t="s">
        <v>12</v>
      </c>
    </row>
    <row r="9" spans="2:12" ht="30" customHeight="1" x14ac:dyDescent="0.45">
      <c r="B9" s="23" t="s">
        <v>14</v>
      </c>
      <c r="C9" s="24">
        <f>IF($C8="","",[24]第５表!H9)</f>
        <v>363283</v>
      </c>
      <c r="D9" s="25">
        <f>IF($C8="","",IF([23]設定!$H23="",INDEX([23]指数!$C$326:$AD$382,MATCH([23]設定!$D23,[23]指数!$B$326:$B$382,0),14),[23]設定!$H23))</f>
        <v>2.8</v>
      </c>
      <c r="E9" s="26">
        <f>IF(C9="x","x",C9-G9)</f>
        <v>253010</v>
      </c>
      <c r="F9" s="25">
        <f>IF($B9="","",IF([23]設定!$H23="",INDEX([23]指数!$C$518:$AD$574,MATCH([23]設定!$D23,[23]指数!$B$518:$B$574,0),14),[23]設定!$H23))</f>
        <v>-0.6</v>
      </c>
      <c r="G9" s="24">
        <f>IF($C8="","",[24]第５表!I9)</f>
        <v>110273</v>
      </c>
      <c r="H9" s="25">
        <f>IF($B9="","",IF([23]設定!$H23="",INDEX([23]指数!$C$582:$AD$638,MATCH([23]設定!$D23,[23]指数!$B$582:$B$638,0),14),[23]設定!$H23))</f>
        <v>12</v>
      </c>
      <c r="I9" s="27">
        <f>IF($C8="","",[24]第５表!J9)</f>
        <v>30.4</v>
      </c>
      <c r="J9" s="25">
        <f>IF($C8="","",IF([23]設定!$H23="",INDEX([23]指数!$C$326:$AD$382,MATCH([23]設定!$D23,[23]指数!$B$326:$B$382,0),16),[23]設定!$H23))</f>
        <v>2.5</v>
      </c>
      <c r="K9" s="28">
        <f>IF($C8="","",IF([23]設定!$H23="",INDEX([23]指数!$C$326:$AD$382,MATCH([23]設定!$D23,[23]指数!$B$326:$B$382,0),17),[23]設定!$H23))</f>
        <v>1.97</v>
      </c>
      <c r="L9" s="28">
        <f>IF($C8="","",IF([23]設定!$H23="",INDEX([23]指数!$C$326:$AD$382,MATCH([23]設定!$D23,[23]指数!$B$326:$B$382,0),19),[23]設定!$H23))</f>
        <v>1.92</v>
      </c>
    </row>
    <row r="10" spans="2:12" ht="30" customHeight="1" x14ac:dyDescent="0.45">
      <c r="B10" s="23" t="s">
        <v>15</v>
      </c>
      <c r="C10" s="24">
        <f>IF($C9="","",[24]第５表!H10)</f>
        <v>20832</v>
      </c>
      <c r="D10" s="25">
        <f>IF($C9="","",IF([23]設定!$H24="",INDEX([23]指数!$C$326:$AD$382,MATCH([23]設定!$D24,[23]指数!$B$326:$B$382,0),14),[23]設定!$H24))</f>
        <v>1.6</v>
      </c>
      <c r="E10" s="26">
        <f>IF(C10="x","x",C10-G10)</f>
        <v>19846</v>
      </c>
      <c r="F10" s="25">
        <f>IF($B10="","",IF([23]設定!$H24="",INDEX([23]指数!$C$518:$AD$574,MATCH([23]設定!$D24,[23]指数!$B$518:$B$574,0),14),[23]設定!$H24))</f>
        <v>0.6</v>
      </c>
      <c r="G10" s="24">
        <f>IF($C9="","",[24]第５表!I10)</f>
        <v>986</v>
      </c>
      <c r="H10" s="25">
        <f>IF($B10="","",IF([23]設定!$H24="",INDEX([23]指数!$C$582:$AD$638,MATCH([23]設定!$D24,[23]指数!$B$582:$B$638,0),14),[23]設定!$H24))</f>
        <v>24.9</v>
      </c>
      <c r="I10" s="27">
        <f>IF($C9="","",[24]第５表!J10)</f>
        <v>4.7</v>
      </c>
      <c r="J10" s="25">
        <f>IF($C9="","",IF([23]設定!$H24="",INDEX([23]指数!$C$326:$AD$382,MATCH([23]設定!$D24,[23]指数!$B$326:$B$382,0),16),[23]設定!$H24))</f>
        <v>0.8</v>
      </c>
      <c r="K10" s="28">
        <f>IF($C9="","",IF([23]設定!$H24="",INDEX([23]指数!$C$326:$AD$382,MATCH([23]設定!$D24,[23]指数!$B$326:$B$382,0),17),[23]設定!$H24))</f>
        <v>0.53</v>
      </c>
      <c r="L10" s="28">
        <f>IF($C9="","",IF([23]設定!$H24="",INDEX([23]指数!$C$326:$AD$382,MATCH([23]設定!$D24,[23]指数!$B$326:$B$382,0),19),[23]設定!$H24))</f>
        <v>0.14000000000000001</v>
      </c>
    </row>
    <row r="11" spans="2:12" ht="30" customHeight="1" x14ac:dyDescent="0.45">
      <c r="B11" s="23" t="s">
        <v>16</v>
      </c>
      <c r="C11" s="24">
        <f>IF($C10="","",[24]第５表!H11)</f>
        <v>49541</v>
      </c>
      <c r="D11" s="25">
        <f>IF($C10="","",IF([23]設定!$H25="",INDEX([23]指数!$C$326:$AD$382,MATCH([23]設定!$D25,[23]指数!$B$326:$B$382,0),14),[23]設定!$H25))</f>
        <v>4.5</v>
      </c>
      <c r="E11" s="26">
        <f t="shared" ref="E11:E24" si="0">IF(C11="x","x",C11-G11)</f>
        <v>41025</v>
      </c>
      <c r="F11" s="25">
        <f>IF($B11="","",IF([23]設定!$H25="",INDEX([23]指数!$C$518:$AD$574,MATCH([23]設定!$D25,[23]指数!$B$518:$B$574,0),14),[23]設定!$H25))</f>
        <v>0.6</v>
      </c>
      <c r="G11" s="24">
        <f>IF($C10="","",[24]第５表!I11)</f>
        <v>8516</v>
      </c>
      <c r="H11" s="25">
        <f>IF($B11="","",IF([23]設定!$H25="",INDEX([23]指数!$C$582:$AD$638,MATCH([23]設定!$D25,[23]指数!$B$582:$B$638,0),14),[23]設定!$H25))</f>
        <v>28.2</v>
      </c>
      <c r="I11" s="27">
        <f>IF($C10="","",[24]第５表!J11)</f>
        <v>17.2</v>
      </c>
      <c r="J11" s="25">
        <f>IF($C10="","",IF([23]設定!$H25="",INDEX([23]指数!$C$326:$AD$382,MATCH([23]設定!$D25,[23]指数!$B$326:$B$382,0),16),[23]設定!$H25))</f>
        <v>3.2</v>
      </c>
      <c r="K11" s="28">
        <f>IF($C10="","",IF([23]設定!$H25="",INDEX([23]指数!$C$326:$AD$382,MATCH([23]設定!$D25,[23]指数!$B$326:$B$382,0),17),[23]設定!$H25))</f>
        <v>0.6</v>
      </c>
      <c r="L11" s="28">
        <f>IF($C10="","",IF([23]設定!$H25="",INDEX([23]指数!$C$326:$AD$382,MATCH([23]設定!$D25,[23]指数!$B$326:$B$382,0),19),[23]設定!$H25))</f>
        <v>1.1000000000000001</v>
      </c>
    </row>
    <row r="12" spans="2:12" ht="30" customHeight="1" x14ac:dyDescent="0.45">
      <c r="B12" s="23" t="s">
        <v>17</v>
      </c>
      <c r="C12" s="24">
        <f>IF($C11="","",[24]第５表!H12)</f>
        <v>2119</v>
      </c>
      <c r="D12" s="25">
        <f>IF($C11="","",IF([23]設定!$H26="",INDEX([23]指数!$C$326:$AD$382,MATCH([23]設定!$D26,[23]指数!$B$326:$B$382,0),14),[23]設定!$H26))</f>
        <v>-27.2</v>
      </c>
      <c r="E12" s="26">
        <f t="shared" si="0"/>
        <v>1948</v>
      </c>
      <c r="F12" s="25">
        <f>IF($B12="","",IF([23]設定!$H26="",INDEX([23]指数!$C$518:$AD$574,MATCH([23]設定!$D26,[23]指数!$B$518:$B$574,0),14),[23]設定!$H26))</f>
        <v>-27.1</v>
      </c>
      <c r="G12" s="24">
        <f>IF($C11="","",[24]第５表!I12)</f>
        <v>171</v>
      </c>
      <c r="H12" s="25">
        <f>IF($B12="","",IF([23]設定!$H26="",INDEX([23]指数!$C$582:$AD$638,MATCH([23]設定!$D26,[23]指数!$B$582:$B$638,0),14),[23]設定!$H26))</f>
        <v>-27.5</v>
      </c>
      <c r="I12" s="27">
        <f>IF($C11="","",[24]第５表!J12)</f>
        <v>8.1</v>
      </c>
      <c r="J12" s="25">
        <f>IF($C11="","",IF([23]設定!$H26="",INDEX([23]指数!$C$326:$AD$382,MATCH([23]設定!$D26,[23]指数!$B$326:$B$382,0),16),[23]設定!$H26))</f>
        <v>0</v>
      </c>
      <c r="K12" s="28">
        <f>IF($C11="","",IF([23]設定!$H26="",INDEX([23]指数!$C$326:$AD$382,MATCH([23]設定!$D26,[23]指数!$B$326:$B$382,0),17),[23]設定!$H26))</f>
        <v>0</v>
      </c>
      <c r="L12" s="28">
        <f>IF($C11="","",IF([23]設定!$H26="",INDEX([23]指数!$C$326:$AD$382,MATCH([23]設定!$D26,[23]指数!$B$326:$B$382,0),19),[23]設定!$H26))</f>
        <v>1.4</v>
      </c>
    </row>
    <row r="13" spans="2:12" ht="30" customHeight="1" x14ac:dyDescent="0.45">
      <c r="B13" s="23" t="s">
        <v>18</v>
      </c>
      <c r="C13" s="24">
        <f>IF($C12="","",[24]第５表!H13)</f>
        <v>4864</v>
      </c>
      <c r="D13" s="25">
        <f>IF($C12="","",IF([23]設定!$H27="",INDEX([23]指数!$C$326:$AD$382,MATCH([23]設定!$D27,[23]指数!$B$326:$B$382,0),14),[23]設定!$H27))</f>
        <v>-3.4</v>
      </c>
      <c r="E13" s="26">
        <f t="shared" si="0"/>
        <v>4621</v>
      </c>
      <c r="F13" s="25">
        <f>IF($B13="","",IF([23]設定!$H27="",INDEX([23]指数!$C$518:$AD$574,MATCH([23]設定!$D27,[23]指数!$B$518:$B$574,0),14),[23]設定!$H27))</f>
        <v>-5.0999999999999996</v>
      </c>
      <c r="G13" s="24">
        <f>IF($C12="","",[24]第５表!I13)</f>
        <v>243</v>
      </c>
      <c r="H13" s="25">
        <f>IF($B13="","",IF([23]設定!$H27="",INDEX([23]指数!$C$582:$AD$638,MATCH([23]設定!$D27,[23]指数!$B$582:$B$638,0),14),[23]設定!$H27))</f>
        <v>47.1</v>
      </c>
      <c r="I13" s="27">
        <f>IF($C12="","",[24]第５表!J13)</f>
        <v>5</v>
      </c>
      <c r="J13" s="25">
        <f>IF($C12="","",IF([23]設定!$H27="",INDEX([23]指数!$C$326:$AD$382,MATCH([23]設定!$D27,[23]指数!$B$326:$B$382,0),16),[23]設定!$H27))</f>
        <v>1.7</v>
      </c>
      <c r="K13" s="28">
        <f>IF($C12="","",IF([23]設定!$H27="",INDEX([23]指数!$C$326:$AD$382,MATCH([23]設定!$D27,[23]指数!$B$326:$B$382,0),17),[23]設定!$H27))</f>
        <v>0.16</v>
      </c>
      <c r="L13" s="28">
        <f>IF($C12="","",IF([23]設定!$H27="",INDEX([23]指数!$C$326:$AD$382,MATCH([23]設定!$D27,[23]指数!$B$326:$B$382,0),19),[23]設定!$H27))</f>
        <v>0.72</v>
      </c>
    </row>
    <row r="14" spans="2:12" ht="30" customHeight="1" x14ac:dyDescent="0.45">
      <c r="B14" s="23" t="s">
        <v>19</v>
      </c>
      <c r="C14" s="24">
        <f>IF($C13="","",[24]第５表!H14)</f>
        <v>17080</v>
      </c>
      <c r="D14" s="25">
        <f>IF($C13="","",IF([23]設定!$H28="",INDEX([23]指数!$C$326:$AD$382,MATCH([23]設定!$D28,[23]指数!$B$326:$B$382,0),14),[23]設定!$H28))</f>
        <v>-0.6</v>
      </c>
      <c r="E14" s="26">
        <f t="shared" si="0"/>
        <v>16478</v>
      </c>
      <c r="F14" s="25">
        <f>IF($B14="","",IF([23]設定!$H28="",INDEX([23]指数!$C$518:$AD$574,MATCH([23]設定!$D28,[23]指数!$B$518:$B$574,0),14),[23]設定!$H28))</f>
        <v>3.1</v>
      </c>
      <c r="G14" s="24">
        <f>IF($C13="","",[24]第５表!I14)</f>
        <v>602</v>
      </c>
      <c r="H14" s="25">
        <f>IF($B14="","",IF([23]設定!$H28="",INDEX([23]指数!$C$582:$AD$638,MATCH([23]設定!$D28,[23]指数!$B$582:$B$638,0),14),[23]設定!$H28))</f>
        <v>-49.4</v>
      </c>
      <c r="I14" s="27">
        <f>IF($C13="","",[24]第５表!J14)</f>
        <v>3.5</v>
      </c>
      <c r="J14" s="25">
        <f>IF($C13="","",IF([23]設定!$H28="",INDEX([23]指数!$C$326:$AD$382,MATCH([23]設定!$D28,[23]指数!$B$326:$B$382,0),16),[23]設定!$H28))</f>
        <v>-3.4</v>
      </c>
      <c r="K14" s="28">
        <f>IF($C13="","",IF([23]設定!$H28="",INDEX([23]指数!$C$326:$AD$382,MATCH([23]設定!$D28,[23]指数!$B$326:$B$382,0),17),[23]設定!$H28))</f>
        <v>0.36</v>
      </c>
      <c r="L14" s="28">
        <f>IF($C13="","",IF([23]設定!$H28="",INDEX([23]指数!$C$326:$AD$382,MATCH([23]設定!$D28,[23]指数!$B$326:$B$382,0),19),[23]設定!$H28))</f>
        <v>0.42</v>
      </c>
    </row>
    <row r="15" spans="2:12" ht="30" customHeight="1" x14ac:dyDescent="0.45">
      <c r="B15" s="23" t="s">
        <v>20</v>
      </c>
      <c r="C15" s="24">
        <f>IF($C14="","",[24]第５表!H15)</f>
        <v>70474</v>
      </c>
      <c r="D15" s="25">
        <f>IF($C14="","",IF([23]設定!$H29="",INDEX([23]指数!$C$326:$AD$382,MATCH([23]設定!$D29,[23]指数!$B$326:$B$382,0),14),[23]設定!$H29))</f>
        <v>6.5</v>
      </c>
      <c r="E15" s="26">
        <f t="shared" si="0"/>
        <v>36129</v>
      </c>
      <c r="F15" s="25">
        <f>IF($B15="","",IF([23]設定!$H29="",INDEX([23]指数!$C$518:$AD$574,MATCH([23]設定!$D29,[23]指数!$B$518:$B$574,0),14),[23]設定!$H29))</f>
        <v>-4.4000000000000004</v>
      </c>
      <c r="G15" s="24">
        <f>IF($C14="","",[24]第５表!I15)</f>
        <v>34345</v>
      </c>
      <c r="H15" s="25">
        <f>IF($B15="","",IF([23]設定!$H29="",INDEX([23]指数!$C$582:$AD$638,MATCH([23]設定!$D29,[23]指数!$B$582:$B$638,0),14),[23]設定!$H29))</f>
        <v>21.1</v>
      </c>
      <c r="I15" s="27">
        <f>IF($C14="","",[24]第５表!J15)</f>
        <v>48.7</v>
      </c>
      <c r="J15" s="25">
        <f>IF($C14="","",IF([23]設定!$H29="",INDEX([23]指数!$C$326:$AD$382,MATCH([23]設定!$D29,[23]指数!$B$326:$B$382,0),16),[23]設定!$H29))</f>
        <v>5.8</v>
      </c>
      <c r="K15" s="28">
        <f>IF($C14="","",IF([23]設定!$H29="",INDEX([23]指数!$C$326:$AD$382,MATCH([23]設定!$D29,[23]指数!$B$326:$B$382,0),17),[23]設定!$H29))</f>
        <v>3.56</v>
      </c>
      <c r="L15" s="28">
        <f>IF($C14="","",IF([23]設定!$H29="",INDEX([23]指数!$C$326:$AD$382,MATCH([23]設定!$D29,[23]指数!$B$326:$B$382,0),19),[23]設定!$H29))</f>
        <v>4.09</v>
      </c>
    </row>
    <row r="16" spans="2:12" ht="30" customHeight="1" x14ac:dyDescent="0.45">
      <c r="B16" s="23" t="s">
        <v>21</v>
      </c>
      <c r="C16" s="24">
        <f>IF($C15="","",[24]第５表!H16)</f>
        <v>8589</v>
      </c>
      <c r="D16" s="25">
        <f>IF($C15="","",IF([23]設定!$H30="",INDEX([23]指数!$C$326:$AD$382,MATCH([23]設定!$D30,[23]指数!$B$326:$B$382,0),14),[23]設定!$H30))</f>
        <v>1</v>
      </c>
      <c r="E16" s="26">
        <f t="shared" si="0"/>
        <v>7495</v>
      </c>
      <c r="F16" s="25">
        <f>IF($B16="","",IF([23]設定!$H30="",INDEX([23]指数!$C$518:$AD$574,MATCH([23]設定!$D30,[23]指数!$B$518:$B$574,0),14),[23]設定!$H30))</f>
        <v>-2.2999999999999998</v>
      </c>
      <c r="G16" s="24">
        <f>IF($C15="","",[24]第５表!I16)</f>
        <v>1094</v>
      </c>
      <c r="H16" s="25">
        <f>IF($B16="","",IF([23]設定!$H30="",INDEX([23]指数!$C$582:$AD$638,MATCH([23]設定!$D30,[23]指数!$B$582:$B$638,0),14),[23]設定!$H30))</f>
        <v>31</v>
      </c>
      <c r="I16" s="27">
        <f>IF($C15="","",[24]第５表!J16)</f>
        <v>12.7</v>
      </c>
      <c r="J16" s="25">
        <f>IF($C15="","",IF([23]設定!$H30="",INDEX([23]指数!$C$326:$AD$382,MATCH([23]設定!$D30,[23]指数!$B$326:$B$382,0),16),[23]設定!$H30))</f>
        <v>2.9</v>
      </c>
      <c r="K16" s="28">
        <f>IF($C15="","",IF([23]設定!$H30="",INDEX([23]指数!$C$326:$AD$382,MATCH([23]設定!$D30,[23]指数!$B$326:$B$382,0),17),[23]設定!$H30))</f>
        <v>0</v>
      </c>
      <c r="L16" s="28">
        <f>IF($C15="","",IF([23]設定!$H30="",INDEX([23]指数!$C$326:$AD$382,MATCH([23]設定!$D30,[23]指数!$B$326:$B$382,0),19),[23]設定!$H30))</f>
        <v>1.1599999999999999</v>
      </c>
    </row>
    <row r="17" spans="2:12" ht="30" customHeight="1" x14ac:dyDescent="0.45">
      <c r="B17" s="23" t="s">
        <v>22</v>
      </c>
      <c r="C17" s="24">
        <f>IF($C16="","",[24]第５表!H17)</f>
        <v>3070</v>
      </c>
      <c r="D17" s="25">
        <f>IF($C16="","",IF([23]設定!$H31="",INDEX([23]指数!$C$326:$AD$382,MATCH([23]設定!$D31,[23]指数!$B$326:$B$382,0),14),[23]設定!$H31))</f>
        <v>1.3</v>
      </c>
      <c r="E17" s="26">
        <f t="shared" si="0"/>
        <v>1526</v>
      </c>
      <c r="F17" s="25">
        <f>IF($B17="","",IF([23]設定!$H31="",INDEX([23]指数!$C$518:$AD$574,MATCH([23]設定!$D31,[23]指数!$B$518:$B$574,0),14),[23]設定!$H31))</f>
        <v>46.7</v>
      </c>
      <c r="G17" s="24">
        <f>IF($C16="","",[24]第５表!I17)</f>
        <v>1544</v>
      </c>
      <c r="H17" s="25">
        <f>IF($B17="","",IF([23]設定!$H31="",INDEX([23]指数!$C$582:$AD$638,MATCH([23]設定!$D31,[23]指数!$B$582:$B$638,0),14),[23]設定!$H31))</f>
        <v>-22.4</v>
      </c>
      <c r="I17" s="27">
        <f>IF($C16="","",[24]第５表!J17)</f>
        <v>50.3</v>
      </c>
      <c r="J17" s="25">
        <f>IF($C16="","",IF([23]設定!$H31="",INDEX([23]指数!$C$326:$AD$382,MATCH([23]設定!$D31,[23]指数!$B$326:$B$382,0),16),[23]設定!$H31))</f>
        <v>-15.4</v>
      </c>
      <c r="K17" s="28">
        <f>IF($C16="","",IF([23]設定!$H31="",INDEX([23]指数!$C$326:$AD$382,MATCH([23]設定!$D31,[23]指数!$B$326:$B$382,0),17),[23]設定!$H31))</f>
        <v>0.12</v>
      </c>
      <c r="L17" s="28">
        <f>IF($C16="","",IF([23]設定!$H31="",INDEX([23]指数!$C$326:$AD$382,MATCH([23]設定!$D31,[23]指数!$B$326:$B$382,0),19),[23]設定!$H31))</f>
        <v>4.3099999999999996</v>
      </c>
    </row>
    <row r="18" spans="2:12" ht="30" customHeight="1" x14ac:dyDescent="0.45">
      <c r="B18" s="23" t="s">
        <v>23</v>
      </c>
      <c r="C18" s="24">
        <f>IF($C17="","",[24]第５表!H18)</f>
        <v>6199</v>
      </c>
      <c r="D18" s="25">
        <f>IF($C17="","",IF([23]設定!$H32="",INDEX([23]指数!$C$326:$AD$382,MATCH([23]設定!$D32,[23]指数!$B$326:$B$382,0),14),[23]設定!$H32))</f>
        <v>2.1</v>
      </c>
      <c r="E18" s="26">
        <f t="shared" si="0"/>
        <v>5258</v>
      </c>
      <c r="F18" s="25">
        <f>IF($B18="","",IF([23]設定!$H32="",INDEX([23]指数!$C$518:$AD$574,MATCH([23]設定!$D32,[23]指数!$B$518:$B$574,0),14),[23]設定!$H32))</f>
        <v>13.6</v>
      </c>
      <c r="G18" s="24">
        <f>IF($C17="","",[24]第５表!I18)</f>
        <v>941</v>
      </c>
      <c r="H18" s="25">
        <f>IF($B18="","",IF([23]設定!$H32="",INDEX([23]指数!$C$582:$AD$638,MATCH([23]設定!$D32,[23]指数!$B$582:$B$638,0),14),[23]設定!$H32))</f>
        <v>-34.6</v>
      </c>
      <c r="I18" s="27">
        <f>IF($C17="","",[24]第５表!J18)</f>
        <v>15.2</v>
      </c>
      <c r="J18" s="25">
        <f>IF($C17="","",IF([23]設定!$H32="",INDEX([23]指数!$C$326:$AD$382,MATCH([23]設定!$D32,[23]指数!$B$326:$B$382,0),16),[23]設定!$H32))</f>
        <v>-8.5</v>
      </c>
      <c r="K18" s="28">
        <f>IF($C17="","",IF([23]設定!$H32="",INDEX([23]指数!$C$326:$AD$382,MATCH([23]設定!$D32,[23]指数!$B$326:$B$382,0),17),[23]設定!$H32))</f>
        <v>0.05</v>
      </c>
      <c r="L18" s="28">
        <f>IF($C17="","",IF([23]設定!$H32="",INDEX([23]指数!$C$326:$AD$382,MATCH([23]設定!$D32,[23]指数!$B$326:$B$382,0),19),[23]設定!$H32))</f>
        <v>0.05</v>
      </c>
    </row>
    <row r="19" spans="2:12" ht="30" customHeight="1" x14ac:dyDescent="0.45">
      <c r="B19" s="23" t="s">
        <v>24</v>
      </c>
      <c r="C19" s="24">
        <f>IF($C18="","",[24]第５表!H19)</f>
        <v>29674</v>
      </c>
      <c r="D19" s="25">
        <f>IF($C18="","",IF([23]設定!$H33="",INDEX([23]指数!$C$326:$AD$382,MATCH([23]設定!$D33,[23]指数!$B$326:$B$382,0),14),[23]設定!$H33))</f>
        <v>22</v>
      </c>
      <c r="E19" s="26">
        <f t="shared" si="0"/>
        <v>4094</v>
      </c>
      <c r="F19" s="25">
        <f>IF($B19="","",IF([23]設定!$H33="",INDEX([23]指数!$C$518:$AD$574,MATCH([23]設定!$D33,[23]指数!$B$518:$B$574,0),14),[23]設定!$H33))</f>
        <v>-19</v>
      </c>
      <c r="G19" s="24">
        <f>IF($C18="","",[24]第５表!I19)</f>
        <v>25580</v>
      </c>
      <c r="H19" s="25">
        <f>IF($B19="","",IF([23]設定!$H33="",INDEX([23]指数!$C$582:$AD$638,MATCH([23]設定!$D33,[23]指数!$B$582:$B$638,0),14),[23]設定!$H33))</f>
        <v>32.700000000000003</v>
      </c>
      <c r="I19" s="27">
        <f>IF($C18="","",[24]第５表!J19)</f>
        <v>86.2</v>
      </c>
      <c r="J19" s="25">
        <f>IF($C18="","",IF([23]設定!$H33="",INDEX([23]指数!$C$326:$AD$382,MATCH([23]設定!$D33,[23]指数!$B$326:$B$382,0),16),[23]設定!$H33))</f>
        <v>7</v>
      </c>
      <c r="K19" s="28">
        <f>IF($C18="","",IF([23]設定!$H33="",INDEX([23]指数!$C$326:$AD$382,MATCH([23]設定!$D33,[23]指数!$B$326:$B$382,0),17),[23]設定!$H33))</f>
        <v>5.68</v>
      </c>
      <c r="L19" s="28">
        <f>IF($C18="","",IF([23]設定!$H33="",INDEX([23]指数!$C$326:$AD$382,MATCH([23]設定!$D33,[23]指数!$B$326:$B$382,0),19),[23]設定!$H33))</f>
        <v>4.0199999999999996</v>
      </c>
    </row>
    <row r="20" spans="2:12" ht="30" customHeight="1" x14ac:dyDescent="0.45">
      <c r="B20" s="23" t="s">
        <v>25</v>
      </c>
      <c r="C20" s="24">
        <f>IF($C19="","",[24]第５表!H20)</f>
        <v>10299</v>
      </c>
      <c r="D20" s="25">
        <f>IF($C19="","",IF([23]設定!$H34="",INDEX([23]指数!$C$326:$AD$382,MATCH([23]設定!$D34,[23]指数!$B$326:$B$382,0),14),[23]設定!$H34))</f>
        <v>-2.9</v>
      </c>
      <c r="E20" s="26">
        <f t="shared" si="0"/>
        <v>6172</v>
      </c>
      <c r="F20" s="25">
        <f>IF($B20="","",IF([23]設定!$H34="",INDEX([23]指数!$C$518:$AD$574,MATCH([23]設定!$D34,[23]指数!$B$518:$B$574,0),14),[23]設定!$H34))</f>
        <v>9.5</v>
      </c>
      <c r="G20" s="24">
        <f>IF($C19="","",[24]第５表!I20)</f>
        <v>4127</v>
      </c>
      <c r="H20" s="25">
        <f>IF($B20="","",IF([23]設定!$H34="",INDEX([23]指数!$C$582:$AD$638,MATCH([23]設定!$D34,[23]指数!$B$582:$B$638,0),14),[23]設定!$H34))</f>
        <v>-16.8</v>
      </c>
      <c r="I20" s="27">
        <f>IF($C19="","",[24]第５表!J20)</f>
        <v>40.1</v>
      </c>
      <c r="J20" s="25">
        <f>IF($C19="","",IF([23]設定!$H34="",INDEX([23]指数!$C$326:$AD$382,MATCH([23]設定!$D34,[23]指数!$B$326:$B$382,0),16),[23]設定!$H34))</f>
        <v>-6.7</v>
      </c>
      <c r="K20" s="28">
        <f>IF($C19="","",IF([23]設定!$H34="",INDEX([23]指数!$C$326:$AD$382,MATCH([23]設定!$D34,[23]指数!$B$326:$B$382,0),17),[23]設定!$H34))</f>
        <v>0.73</v>
      </c>
      <c r="L20" s="28">
        <f>IF($C19="","",IF([23]設定!$H34="",INDEX([23]指数!$C$326:$AD$382,MATCH([23]設定!$D34,[23]指数!$B$326:$B$382,0),19),[23]設定!$H34))</f>
        <v>1.25</v>
      </c>
    </row>
    <row r="21" spans="2:12" ht="30" customHeight="1" x14ac:dyDescent="0.45">
      <c r="B21" s="23" t="s">
        <v>26</v>
      </c>
      <c r="C21" s="24">
        <f>IF($C20="","",[24]第５表!H21)</f>
        <v>28334</v>
      </c>
      <c r="D21" s="25">
        <f>IF($C20="","",IF([23]設定!$H35="",INDEX([23]指数!$C$326:$AD$382,MATCH([23]設定!$D35,[23]指数!$B$326:$B$382,0),14),[23]設定!$H35))</f>
        <v>2.8</v>
      </c>
      <c r="E21" s="26">
        <f t="shared" si="0"/>
        <v>22603</v>
      </c>
      <c r="F21" s="25">
        <f>IF($B21="","",IF([23]設定!$H35="",INDEX([23]指数!$C$518:$AD$574,MATCH([23]設定!$D35,[23]指数!$B$518:$B$574,0),14),[23]設定!$H35))</f>
        <v>-3.3</v>
      </c>
      <c r="G21" s="24">
        <f>IF($C20="","",[24]第５表!I21)</f>
        <v>5731</v>
      </c>
      <c r="H21" s="25">
        <f>IF($B21="","",IF([23]設定!$H35="",INDEX([23]指数!$C$582:$AD$638,MATCH([23]設定!$D35,[23]指数!$B$582:$B$638,0),14),[23]設定!$H35))</f>
        <v>37.5</v>
      </c>
      <c r="I21" s="27">
        <f>IF($C20="","",[24]第５表!J21)</f>
        <v>20.2</v>
      </c>
      <c r="J21" s="25">
        <f>IF($C20="","",IF([23]設定!$H35="",INDEX([23]指数!$C$326:$AD$382,MATCH([23]設定!$D35,[23]指数!$B$326:$B$382,0),16),[23]設定!$H35))</f>
        <v>5.0999999999999996</v>
      </c>
      <c r="K21" s="28">
        <f>IF($C20="","",IF([23]設定!$H35="",INDEX([23]指数!$C$326:$AD$382,MATCH([23]設定!$D35,[23]指数!$B$326:$B$382,0),17),[23]設定!$H35))</f>
        <v>1.81</v>
      </c>
      <c r="L21" s="28">
        <f>IF($C20="","",IF([23]設定!$H35="",INDEX([23]指数!$C$326:$AD$382,MATCH([23]設定!$D35,[23]指数!$B$326:$B$382,0),19),[23]設定!$H35))</f>
        <v>1.38</v>
      </c>
    </row>
    <row r="22" spans="2:12" ht="30" customHeight="1" x14ac:dyDescent="0.45">
      <c r="B22" s="23" t="s">
        <v>27</v>
      </c>
      <c r="C22" s="24">
        <f>IF($C21="","",[24]第５表!H22)</f>
        <v>83123</v>
      </c>
      <c r="D22" s="25">
        <f>IF($C21="","",IF([23]設定!$H36="",INDEX([23]指数!$C$326:$AD$382,MATCH([23]設定!$D36,[23]指数!$B$326:$B$382,0),14),[23]設定!$H36))</f>
        <v>-0.6</v>
      </c>
      <c r="E22" s="26">
        <f t="shared" si="0"/>
        <v>63680</v>
      </c>
      <c r="F22" s="25">
        <f>IF($B22="","",IF([23]設定!$H36="",INDEX([23]指数!$C$518:$AD$574,MATCH([23]設定!$D36,[23]指数!$B$518:$B$574,0),14),[23]設定!$H36))</f>
        <v>2.8</v>
      </c>
      <c r="G22" s="24">
        <f>IF($C21="","",[24]第５表!I22)</f>
        <v>19443</v>
      </c>
      <c r="H22" s="25">
        <f>IF($B22="","",IF([23]設定!$H36="",INDEX([23]指数!$C$582:$AD$638,MATCH([23]設定!$D36,[23]指数!$B$582:$B$638,0),14),[23]設定!$H36))</f>
        <v>-10.6</v>
      </c>
      <c r="I22" s="27">
        <f>IF($C21="","",[24]第５表!J22)</f>
        <v>23.4</v>
      </c>
      <c r="J22" s="25">
        <f>IF($C21="","",IF([23]設定!$H36="",INDEX([23]指数!$C$326:$AD$382,MATCH([23]設定!$D36,[23]指数!$B$326:$B$382,0),16),[23]設定!$H36))</f>
        <v>-2.6</v>
      </c>
      <c r="K22" s="28">
        <f>IF($C21="","",IF([23]設定!$H36="",INDEX([23]指数!$C$326:$AD$382,MATCH([23]設定!$D36,[23]指数!$B$326:$B$382,0),17),[23]設定!$H36))</f>
        <v>1.63</v>
      </c>
      <c r="L22" s="28">
        <f>IF($C21="","",IF([23]設定!$H36="",INDEX([23]指数!$C$326:$AD$382,MATCH([23]設定!$D36,[23]指数!$B$326:$B$382,0),19),[23]設定!$H36))</f>
        <v>1.04</v>
      </c>
    </row>
    <row r="23" spans="2:12" ht="30" customHeight="1" x14ac:dyDescent="0.45">
      <c r="B23" s="23" t="s">
        <v>28</v>
      </c>
      <c r="C23" s="24">
        <f>IF($C22="","",[24]第５表!H23)</f>
        <v>4638</v>
      </c>
      <c r="D23" s="25">
        <f>IF($C22="","",IF([23]設定!$H37="",INDEX([23]指数!$C$326:$AD$382,MATCH([23]設定!$D37,[23]指数!$B$326:$B$382,0),14),[23]設定!$H37))</f>
        <v>3.7</v>
      </c>
      <c r="E23" s="26">
        <f t="shared" si="0"/>
        <v>4295</v>
      </c>
      <c r="F23" s="25">
        <f>IF($B23="","",IF([23]設定!$H37="",INDEX([23]指数!$C$518:$AD$574,MATCH([23]設定!$D37,[23]指数!$B$518:$B$574,0),14),[23]設定!$H37))</f>
        <v>10</v>
      </c>
      <c r="G23" s="24">
        <f>IF($C22="","",[24]第５表!I23)</f>
        <v>343</v>
      </c>
      <c r="H23" s="25">
        <f>IF($B23="","",IF([23]設定!$H37="",INDEX([23]指数!$C$582:$AD$638,MATCH([23]設定!$D37,[23]指数!$B$582:$B$638,0),14),[23]設定!$H37))</f>
        <v>-39.700000000000003</v>
      </c>
      <c r="I23" s="27">
        <f>IF($C22="","",[24]第５表!J23)</f>
        <v>7.4</v>
      </c>
      <c r="J23" s="25">
        <f>IF($C22="","",IF([23]設定!$H37="",INDEX([23]指数!$C$326:$AD$382,MATCH([23]設定!$D37,[23]指数!$B$326:$B$382,0),16),[23]設定!$H37))</f>
        <v>-5.3</v>
      </c>
      <c r="K23" s="28">
        <f>IF($C22="","",IF([23]設定!$H37="",INDEX([23]指数!$C$326:$AD$382,MATCH([23]設定!$D37,[23]指数!$B$326:$B$382,0),17),[23]設定!$H37))</f>
        <v>0.09</v>
      </c>
      <c r="L23" s="28">
        <f>IF($C22="","",IF([23]設定!$H37="",INDEX([23]指数!$C$326:$AD$382,MATCH([23]設定!$D37,[23]指数!$B$326:$B$382,0),19),[23]設定!$H37))</f>
        <v>0.37</v>
      </c>
    </row>
    <row r="24" spans="2:12" ht="30" customHeight="1" x14ac:dyDescent="0.45">
      <c r="B24" s="29" t="s">
        <v>29</v>
      </c>
      <c r="C24" s="30">
        <f>IF($C23="","",[24]第５表!H24)</f>
        <v>24447</v>
      </c>
      <c r="D24" s="31">
        <f>IF($C23="","",IF([23]設定!$H38="",INDEX([23]指数!$C$326:$AD$382,MATCH([23]設定!$D38,[23]指数!$B$326:$B$382,0),14),[23]設定!$H38))</f>
        <v>-4.9000000000000004</v>
      </c>
      <c r="E24" s="32">
        <f t="shared" si="0"/>
        <v>17840</v>
      </c>
      <c r="F24" s="31">
        <f>IF($B24="","",IF([23]設定!$H38="",INDEX([23]指数!$C$518:$AD$574,MATCH([23]設定!$D38,[23]指数!$B$518:$B$574,0),14),[23]設定!$H38))</f>
        <v>-8.6999999999999993</v>
      </c>
      <c r="G24" s="30">
        <f>IF($C23="","",[24]第５表!I24)</f>
        <v>6607</v>
      </c>
      <c r="H24" s="31">
        <f>IF($B24="","",IF([23]設定!$H38="",INDEX([23]指数!$C$582:$AD$638,MATCH([23]設定!$D38,[23]指数!$B$582:$B$638,0),14),[23]設定!$H38))</f>
        <v>6.9</v>
      </c>
      <c r="I24" s="33">
        <f>IF($C23="","",[24]第５表!J24)</f>
        <v>27</v>
      </c>
      <c r="J24" s="31">
        <f>IF($C23="","",IF([23]設定!$H38="",INDEX([23]指数!$C$326:$AD$382,MATCH([23]設定!$D38,[23]指数!$B$326:$B$382,0),16),[23]設定!$H38))</f>
        <v>2.9</v>
      </c>
      <c r="K24" s="34">
        <f>IF($C23="","",IF([23]設定!$H38="",INDEX([23]指数!$C$326:$AD$382,MATCH([23]設定!$D38,[23]指数!$B$326:$B$382,0),17),[23]設定!$H38))</f>
        <v>2.29</v>
      </c>
      <c r="L24" s="34">
        <f>IF($C23="","",IF([23]設定!$H38="",INDEX([23]指数!$C$326:$AD$382,MATCH([23]設定!$D38,[23]指数!$B$326:$B$382,0),19),[23]設定!$H38))</f>
        <v>2.19</v>
      </c>
    </row>
    <row r="25" spans="2:12" ht="30" customHeight="1" x14ac:dyDescent="0.45">
      <c r="C25" s="36"/>
      <c r="D25" s="37"/>
      <c r="E25" s="37"/>
      <c r="F25" s="37"/>
      <c r="G25" s="38"/>
      <c r="H25" s="38"/>
      <c r="I25" s="36"/>
      <c r="J25" s="37"/>
      <c r="K25" s="38"/>
      <c r="L25" s="36"/>
    </row>
    <row r="26" spans="2:12" ht="30" customHeight="1" x14ac:dyDescent="0.45">
      <c r="B26" s="3" t="s">
        <v>30</v>
      </c>
      <c r="C26" s="4"/>
      <c r="D26" s="39"/>
      <c r="E26" s="39"/>
      <c r="F26" s="39"/>
      <c r="G26" s="4"/>
      <c r="H26" s="4"/>
      <c r="I26" s="4"/>
      <c r="J26" s="39"/>
      <c r="K26" s="4"/>
      <c r="L26" s="4"/>
    </row>
    <row r="27" spans="2:12" ht="30" customHeight="1" x14ac:dyDescent="0.45">
      <c r="B27" s="40"/>
      <c r="C27" s="6" t="s">
        <v>1</v>
      </c>
      <c r="D27" s="7"/>
      <c r="E27" s="41"/>
      <c r="F27" s="41"/>
      <c r="G27" s="8"/>
      <c r="H27" s="8"/>
      <c r="I27" s="8"/>
      <c r="J27" s="41"/>
      <c r="K27" s="6" t="s">
        <v>2</v>
      </c>
      <c r="L27" s="9"/>
    </row>
    <row r="28" spans="2:12" ht="30" customHeight="1" x14ac:dyDescent="0.45">
      <c r="B28" s="10"/>
      <c r="C28" s="42"/>
      <c r="D28" s="43"/>
      <c r="E28" s="13" t="s">
        <v>3</v>
      </c>
      <c r="F28" s="14"/>
      <c r="G28" s="13" t="s">
        <v>4</v>
      </c>
      <c r="H28" s="15"/>
      <c r="I28" s="15"/>
      <c r="J28" s="14"/>
      <c r="K28" s="11"/>
      <c r="L28" s="16"/>
    </row>
    <row r="29" spans="2:12" ht="30" customHeight="1" x14ac:dyDescent="0.45">
      <c r="B29" s="10"/>
      <c r="C29" s="52" t="s">
        <v>5</v>
      </c>
      <c r="D29" s="52" t="s">
        <v>6</v>
      </c>
      <c r="E29" s="52" t="s">
        <v>5</v>
      </c>
      <c r="F29" s="52" t="s">
        <v>6</v>
      </c>
      <c r="G29" s="52" t="s">
        <v>5</v>
      </c>
      <c r="H29" s="52" t="s">
        <v>6</v>
      </c>
      <c r="I29" s="48" t="s">
        <v>7</v>
      </c>
      <c r="J29" s="44"/>
      <c r="K29" s="46" t="s">
        <v>8</v>
      </c>
      <c r="L29" s="46" t="s">
        <v>9</v>
      </c>
    </row>
    <row r="30" spans="2:12" ht="30" customHeight="1" x14ac:dyDescent="0.45">
      <c r="B30" s="18"/>
      <c r="C30" s="53"/>
      <c r="D30" s="53"/>
      <c r="E30" s="53"/>
      <c r="F30" s="53"/>
      <c r="G30" s="53"/>
      <c r="H30" s="53"/>
      <c r="I30" s="49"/>
      <c r="J30" s="19" t="s">
        <v>10</v>
      </c>
      <c r="K30" s="47"/>
      <c r="L30" s="47"/>
    </row>
    <row r="31" spans="2:12" ht="30" customHeight="1" x14ac:dyDescent="0.45">
      <c r="B31" s="20"/>
      <c r="C31" s="21" t="s">
        <v>11</v>
      </c>
      <c r="D31" s="21" t="s">
        <v>12</v>
      </c>
      <c r="E31" s="21" t="s">
        <v>11</v>
      </c>
      <c r="F31" s="21" t="s">
        <v>12</v>
      </c>
      <c r="G31" s="21" t="s">
        <v>11</v>
      </c>
      <c r="H31" s="21" t="s">
        <v>12</v>
      </c>
      <c r="I31" s="21" t="s">
        <v>12</v>
      </c>
      <c r="J31" s="21" t="s">
        <v>13</v>
      </c>
      <c r="K31" s="22" t="s">
        <v>12</v>
      </c>
      <c r="L31" s="22" t="s">
        <v>12</v>
      </c>
    </row>
    <row r="32" spans="2:12" ht="30" customHeight="1" x14ac:dyDescent="0.45">
      <c r="B32" s="23" t="s">
        <v>14</v>
      </c>
      <c r="C32" s="24">
        <f>IF($C31="","",[24]第５表!H47)</f>
        <v>186213</v>
      </c>
      <c r="D32" s="25">
        <f>IF($C31="","",IF([23]設定!$I23="",INDEX([23]指数!$C$6:$AD$62,MATCH([23]設定!$D23,[23]指数!$B$6:$B$62,0),14),[23]設定!$I23))</f>
        <v>0.5</v>
      </c>
      <c r="E32" s="26">
        <f>IF(C32="x","x",C32-G32)</f>
        <v>140393</v>
      </c>
      <c r="F32" s="25">
        <f>IF($B32="","",IF([23]設定!$I23="",INDEX([23]指数!$C$198:$AD$254,MATCH([23]設定!$D23,[23]指数!$B$198:$B$254,0),14),[23]設定!$I23))</f>
        <v>0</v>
      </c>
      <c r="G32" s="24">
        <f>IF($C31="","",[24]第５表!I47)</f>
        <v>45820</v>
      </c>
      <c r="H32" s="25">
        <f>IF($B32="","",IF([23]設定!$I23="",INDEX([23]指数!$C$262:$AD$318,MATCH([23]設定!$D23,[23]指数!$B$262:$B$318,0),14),[23]設定!$I23))</f>
        <v>2.2000000000000002</v>
      </c>
      <c r="I32" s="27">
        <f>IF($C31="","",+[24]第５表!J47)</f>
        <v>24.6</v>
      </c>
      <c r="J32" s="25">
        <f>IF($C31="","",IF([23]設定!$I23="",INDEX([23]指数!$C$6:$AD$62,MATCH([23]設定!$D23,[23]指数!$B$6:$B$62,0),16),[23]設定!$I23))</f>
        <v>0.4</v>
      </c>
      <c r="K32" s="28">
        <f>IF($C31="","",IF([23]設定!$I23="",INDEX([23]指数!$C$6:$AD$62,MATCH([23]設定!$D23,[23]指数!$B$6:$B$62,0),17),[23]設定!$I23))</f>
        <v>1.07</v>
      </c>
      <c r="L32" s="28">
        <f>IF($C31="","",IF([23]設定!$I23="",INDEX([23]指数!$C$6:$AD$62,MATCH([23]設定!$D23,[23]指数!$B$6:$B$62,0),19),[23]設定!$I23))</f>
        <v>1.46</v>
      </c>
    </row>
    <row r="33" spans="2:12" ht="30" customHeight="1" x14ac:dyDescent="0.45">
      <c r="B33" s="23" t="s">
        <v>15</v>
      </c>
      <c r="C33" s="24">
        <f>IF($C32="","",[24]第５表!H48)</f>
        <v>6294</v>
      </c>
      <c r="D33" s="25">
        <f>IF($C32="","",IF([23]設定!$I24="",INDEX([23]指数!$C$6:$AD$62,MATCH([23]設定!$D24,[23]指数!$B$6:$B$62,0),14),[23]設定!$I24))</f>
        <v>4</v>
      </c>
      <c r="E33" s="26">
        <f>IF(C33="x","x",C33-G33)</f>
        <v>6228</v>
      </c>
      <c r="F33" s="25">
        <f>IF($B33="","",IF([23]設定!$I24="",INDEX([23]指数!$C$198:$AD$254,MATCH([23]設定!$D24,[23]指数!$B$198:$B$254,0),14),[23]設定!$I24))</f>
        <v>5.6</v>
      </c>
      <c r="G33" s="24">
        <f>IF($C32="","",[24]第５表!I48)</f>
        <v>66</v>
      </c>
      <c r="H33" s="25">
        <f>IF($B33="","",IF([23]設定!$I24="",INDEX([23]指数!$C$262:$AD$318,MATCH([23]設定!$D24,[23]指数!$B$262:$B$318,0),14),[23]設定!$I24))</f>
        <v>-58.5</v>
      </c>
      <c r="I33" s="27">
        <f>IF($C32="","",+[24]第５表!J48)</f>
        <v>1</v>
      </c>
      <c r="J33" s="25">
        <f>IF($C32="","",IF([23]設定!$I24="",INDEX([23]指数!$C$6:$AD$62,MATCH([23]設定!$D24,[23]指数!$B$6:$B$62,0),16),[23]設定!$I24))</f>
        <v>-1.6</v>
      </c>
      <c r="K33" s="28">
        <f>IF($C32="","",IF([23]設定!$I24="",INDEX([23]指数!$C$6:$AD$62,MATCH([23]設定!$D24,[23]指数!$B$6:$B$62,0),17),[23]設定!$I24))</f>
        <v>0.52</v>
      </c>
      <c r="L33" s="28">
        <f>IF($C32="","",IF([23]設定!$I24="",INDEX([23]指数!$C$6:$AD$62,MATCH([23]設定!$D24,[23]指数!$B$6:$B$62,0),19),[23]設定!$I24))</f>
        <v>0.48</v>
      </c>
    </row>
    <row r="34" spans="2:12" ht="30" customHeight="1" x14ac:dyDescent="0.45">
      <c r="B34" s="23" t="s">
        <v>16</v>
      </c>
      <c r="C34" s="24">
        <f>IF($C33="","",[24]第５表!H49)</f>
        <v>37402</v>
      </c>
      <c r="D34" s="25">
        <f>IF($C33="","",IF([23]設定!$I25="",INDEX([23]指数!$C$6:$AD$62,MATCH([23]設定!$D25,[23]指数!$B$6:$B$62,0),14),[23]設定!$I25))</f>
        <v>1.5</v>
      </c>
      <c r="E34" s="26">
        <f t="shared" ref="E34:E47" si="1">IF(C34="x","x",C34-G34)</f>
        <v>33440</v>
      </c>
      <c r="F34" s="25">
        <f>IF($B34="","",IF([23]設定!$I25="",INDEX([23]指数!$C$198:$AD$254,MATCH([23]設定!$D25,[23]指数!$B$198:$B$254,0),14),[23]設定!$I25))</f>
        <v>1</v>
      </c>
      <c r="G34" s="24">
        <f>IF($C33="","",[24]第５表!I49)</f>
        <v>3962</v>
      </c>
      <c r="H34" s="25">
        <f>IF($B34="","",IF([23]設定!$I25="",INDEX([23]指数!$C$262:$AD$318,MATCH([23]設定!$D25,[23]指数!$B$262:$B$318,0),14),[23]設定!$I25))</f>
        <v>6.7</v>
      </c>
      <c r="I34" s="27">
        <f>IF($C33="","",+[24]第５表!J49)</f>
        <v>10.6</v>
      </c>
      <c r="J34" s="25">
        <f>IF($C33="","",IF([23]設定!$I25="",INDEX([23]指数!$C$6:$AD$62,MATCH([23]設定!$D25,[23]指数!$B$6:$B$62,0),16),[23]設定!$I25))</f>
        <v>0.5</v>
      </c>
      <c r="K34" s="28">
        <f>IF($C33="","",IF([23]設定!$I25="",INDEX([23]指数!$C$6:$AD$62,MATCH([23]設定!$D25,[23]指数!$B$6:$B$62,0),17),[23]設定!$I25))</f>
        <v>0.73</v>
      </c>
      <c r="L34" s="28">
        <f>IF($C33="","",IF([23]設定!$I25="",INDEX([23]指数!$C$6:$AD$62,MATCH([23]設定!$D25,[23]指数!$B$6:$B$62,0),19),[23]設定!$I25))</f>
        <v>1.35</v>
      </c>
    </row>
    <row r="35" spans="2:12" ht="30" customHeight="1" x14ac:dyDescent="0.45">
      <c r="B35" s="23" t="s">
        <v>17</v>
      </c>
      <c r="C35" s="24">
        <f>IF($C34="","",[24]第５表!H50)</f>
        <v>2119</v>
      </c>
      <c r="D35" s="25">
        <f>IF($C34="","",IF([23]設定!$I26="",INDEX([23]指数!$C$6:$AD$62,MATCH([23]設定!$D26,[23]指数!$B$6:$B$62,0),14),[23]設定!$I26))</f>
        <v>0.3</v>
      </c>
      <c r="E35" s="26">
        <f t="shared" si="1"/>
        <v>1948</v>
      </c>
      <c r="F35" s="25">
        <f>IF($B35="","",IF([23]設定!$I26="",INDEX([23]指数!$C$198:$AD$254,MATCH([23]設定!$D26,[23]指数!$B$198:$B$254,0),14),[23]設定!$I26))</f>
        <v>3.8</v>
      </c>
      <c r="G35" s="24">
        <f>IF($C34="","",[24]第５表!I50)</f>
        <v>171</v>
      </c>
      <c r="H35" s="25">
        <f>IF($B35="","",IF([23]設定!$I26="",INDEX([23]指数!$C$262:$AD$318,MATCH([23]設定!$D26,[23]指数!$B$262:$B$318,0),14),[23]設定!$I26))</f>
        <v>-27.6</v>
      </c>
      <c r="I35" s="27">
        <f>IF($C34="","",+[24]第５表!J50)</f>
        <v>8.1</v>
      </c>
      <c r="J35" s="25">
        <f>IF($C34="","",IF([23]設定!$I26="",INDEX([23]指数!$C$6:$AD$62,MATCH([23]設定!$D26,[23]指数!$B$6:$B$62,0),16),[23]設定!$I26))</f>
        <v>-3.1</v>
      </c>
      <c r="K35" s="28">
        <f>IF($C34="","",IF([23]設定!$I26="",INDEX([23]指数!$C$6:$AD$62,MATCH([23]設定!$D26,[23]指数!$B$6:$B$62,0),17),[23]設定!$I26))</f>
        <v>0</v>
      </c>
      <c r="L35" s="28">
        <f>IF($C34="","",IF([23]設定!$I26="",INDEX([23]指数!$C$6:$AD$62,MATCH([23]設定!$D26,[23]指数!$B$6:$B$62,0),19),[23]設定!$I26))</f>
        <v>1.4</v>
      </c>
    </row>
    <row r="36" spans="2:12" ht="30" customHeight="1" x14ac:dyDescent="0.45">
      <c r="B36" s="23" t="s">
        <v>18</v>
      </c>
      <c r="C36" s="24">
        <f>IF($C35="","",[24]第５表!H51)</f>
        <v>3726</v>
      </c>
      <c r="D36" s="25">
        <f>IF($C35="","",IF([23]設定!$I27="",INDEX([23]指数!$C$6:$AD$62,MATCH([23]設定!$D27,[23]指数!$B$6:$B$62,0),14),[23]設定!$I27))</f>
        <v>-2.2999999999999998</v>
      </c>
      <c r="E36" s="26">
        <f t="shared" si="1"/>
        <v>3570</v>
      </c>
      <c r="F36" s="25">
        <f>IF($B36="","",IF([23]設定!$I27="",INDEX([23]指数!$C$198:$AD$254,MATCH([23]設定!$D27,[23]指数!$B$198:$B$254,0),14),[23]設定!$I27))</f>
        <v>-2.2000000000000002</v>
      </c>
      <c r="G36" s="24">
        <f>IF($C35="","",[24]第５表!I51)</f>
        <v>156</v>
      </c>
      <c r="H36" s="25">
        <f>IF($B36="","",IF([23]設定!$I27="",INDEX([23]指数!$C$262:$AD$318,MATCH([23]設定!$D27,[23]指数!$B$262:$B$318,0),14),[23]設定!$I27))</f>
        <v>-5.6</v>
      </c>
      <c r="I36" s="27">
        <f>IF($C35="","",+[24]第５表!J51)</f>
        <v>4.2</v>
      </c>
      <c r="J36" s="25">
        <f>IF($C35="","",IF([23]設定!$I27="",INDEX([23]指数!$C$6:$AD$62,MATCH([23]設定!$D27,[23]指数!$B$6:$B$62,0),16),[23]設定!$I27))</f>
        <v>-0.1</v>
      </c>
      <c r="K36" s="28">
        <f>IF($C35="","",IF([23]設定!$I27="",INDEX([23]指数!$C$6:$AD$62,MATCH([23]設定!$D27,[23]指数!$B$6:$B$62,0),17),[23]設定!$I27))</f>
        <v>0.21</v>
      </c>
      <c r="L36" s="28">
        <f>IF($C35="","",IF([23]設定!$I27="",INDEX([23]指数!$C$6:$AD$62,MATCH([23]設定!$D27,[23]指数!$B$6:$B$62,0),19),[23]設定!$I27))</f>
        <v>0.93</v>
      </c>
    </row>
    <row r="37" spans="2:12" ht="30" customHeight="1" x14ac:dyDescent="0.45">
      <c r="B37" s="23" t="s">
        <v>19</v>
      </c>
      <c r="C37" s="24">
        <f>IF($C36="","",[24]第５表!H52)</f>
        <v>10590</v>
      </c>
      <c r="D37" s="25">
        <f>IF($C36="","",IF([23]設定!$I28="",INDEX([23]指数!$C$6:$AD$62,MATCH([23]設定!$D28,[23]指数!$B$6:$B$62,0),14),[23]設定!$I28))</f>
        <v>-2.5</v>
      </c>
      <c r="E37" s="26">
        <f t="shared" si="1"/>
        <v>10056</v>
      </c>
      <c r="F37" s="25">
        <f>IF($B37="","",IF([23]設定!$I28="",INDEX([23]指数!$C$198:$AD$254,MATCH([23]設定!$D28,[23]指数!$B$198:$B$254,0),14),[23]設定!$I28))</f>
        <v>-2.8</v>
      </c>
      <c r="G37" s="24">
        <f>IF($C36="","",[24]第５表!I52)</f>
        <v>534</v>
      </c>
      <c r="H37" s="25">
        <f>IF($B37="","",IF([23]設定!$I28="",INDEX([23]指数!$C$262:$AD$318,MATCH([23]設定!$D28,[23]指数!$B$262:$B$318,0),14),[23]設定!$I28))</f>
        <v>3.3</v>
      </c>
      <c r="I37" s="27">
        <f>IF($C36="","",+[24]第５表!J52)</f>
        <v>5</v>
      </c>
      <c r="J37" s="25">
        <f>IF($C36="","",IF([23]設定!$I28="",INDEX([23]指数!$C$6:$AD$62,MATCH([23]設定!$D28,[23]指数!$B$6:$B$62,0),16),[23]設定!$I28))</f>
        <v>0.2</v>
      </c>
      <c r="K37" s="28">
        <f>IF($C36="","",IF([23]設定!$I28="",INDEX([23]指数!$C$6:$AD$62,MATCH([23]設定!$D28,[23]指数!$B$6:$B$62,0),17),[23]設定!$I28))</f>
        <v>0.57999999999999996</v>
      </c>
      <c r="L37" s="28">
        <f>IF($C36="","",IF([23]設定!$I28="",INDEX([23]指数!$C$6:$AD$62,MATCH([23]設定!$D28,[23]指数!$B$6:$B$62,0),19),[23]設定!$I28))</f>
        <v>0.67</v>
      </c>
    </row>
    <row r="38" spans="2:12" ht="30" customHeight="1" x14ac:dyDescent="0.45">
      <c r="B38" s="23" t="s">
        <v>20</v>
      </c>
      <c r="C38" s="24">
        <f>IF($C37="","",[24]第５表!H53)</f>
        <v>22732</v>
      </c>
      <c r="D38" s="25">
        <f>IF($C37="","",IF([23]設定!$I29="",INDEX([23]指数!$C$6:$AD$62,MATCH([23]設定!$D29,[23]指数!$B$6:$B$62,0),14),[23]設定!$I29))</f>
        <v>-1.1000000000000001</v>
      </c>
      <c r="E38" s="26">
        <f t="shared" si="1"/>
        <v>8997</v>
      </c>
      <c r="F38" s="25">
        <f>IF($B38="","",IF([23]設定!$I29="",INDEX([23]指数!$C$198:$AD$254,MATCH([23]設定!$D29,[23]指数!$B$198:$B$254,0),14),[23]設定!$I29))</f>
        <v>-7.1</v>
      </c>
      <c r="G38" s="24">
        <f>IF($C37="","",[24]第５表!I53)</f>
        <v>13735</v>
      </c>
      <c r="H38" s="25">
        <f>IF($B38="","",IF([23]設定!$I29="",INDEX([23]指数!$C$262:$AD$318,MATCH([23]設定!$D29,[23]指数!$B$262:$B$318,0),14),[23]設定!$I29))</f>
        <v>3.2</v>
      </c>
      <c r="I38" s="27">
        <f>IF($C37="","",+[24]第５表!J53)</f>
        <v>60.4</v>
      </c>
      <c r="J38" s="25">
        <f>IF($C37="","",IF([23]設定!$I29="",INDEX([23]指数!$C$6:$AD$62,MATCH([23]設定!$D29,[23]指数!$B$6:$B$62,0),16),[23]設定!$I29))</f>
        <v>2.6</v>
      </c>
      <c r="K38" s="28">
        <f>IF($C37="","",IF([23]設定!$I29="",INDEX([23]指数!$C$6:$AD$62,MATCH([23]設定!$D29,[23]指数!$B$6:$B$62,0),17),[23]設定!$I29))</f>
        <v>0.99</v>
      </c>
      <c r="L38" s="28">
        <f>IF($C37="","",IF([23]設定!$I29="",INDEX([23]指数!$C$6:$AD$62,MATCH([23]設定!$D29,[23]指数!$B$6:$B$62,0),19),[23]設定!$I29))</f>
        <v>2.2200000000000002</v>
      </c>
    </row>
    <row r="39" spans="2:12" ht="30" customHeight="1" x14ac:dyDescent="0.45">
      <c r="B39" s="23" t="s">
        <v>21</v>
      </c>
      <c r="C39" s="24">
        <f>IF($C38="","",[24]第５表!H54)</f>
        <v>3336</v>
      </c>
      <c r="D39" s="25">
        <f>IF($C38="","",IF([23]設定!$I30="",INDEX([23]指数!$C$6:$AD$62,MATCH([23]設定!$D30,[23]指数!$B$6:$B$62,0),14),[23]設定!$I30))</f>
        <v>1.8</v>
      </c>
      <c r="E39" s="26">
        <f t="shared" si="1"/>
        <v>3325</v>
      </c>
      <c r="F39" s="25">
        <f>IF($B39="","",IF([23]設定!$I30="",INDEX([23]指数!$C$198:$AD$254,MATCH([23]設定!$D30,[23]指数!$B$198:$B$254,0),14),[23]設定!$I30))</f>
        <v>7.5</v>
      </c>
      <c r="G39" s="24">
        <f>IF($C38="","",[24]第５表!I54)</f>
        <v>11</v>
      </c>
      <c r="H39" s="25">
        <f>IF($B39="","",IF([23]設定!$I30="",INDEX([23]指数!$C$262:$AD$318,MATCH([23]設定!$D30,[23]指数!$B$262:$B$318,0),14),[23]設定!$I30))</f>
        <v>-93.8</v>
      </c>
      <c r="I39" s="27">
        <f>IF($C38="","",+[24]第５表!J54)</f>
        <v>0.3</v>
      </c>
      <c r="J39" s="25">
        <f>IF($C38="","",IF([23]設定!$I30="",INDEX([23]指数!$C$6:$AD$62,MATCH([23]設定!$D30,[23]指数!$B$6:$B$62,0),16),[23]設定!$I30))</f>
        <v>-5.2</v>
      </c>
      <c r="K39" s="28">
        <f>IF($C38="","",IF([23]設定!$I30="",INDEX([23]指数!$C$6:$AD$62,MATCH([23]設定!$D30,[23]指数!$B$6:$B$62,0),17),[23]設定!$I30))</f>
        <v>0</v>
      </c>
      <c r="L39" s="28">
        <f>IF($C38="","",IF([23]設定!$I30="",INDEX([23]指数!$C$6:$AD$62,MATCH([23]設定!$D30,[23]指数!$B$6:$B$62,0),19),[23]設定!$I30))</f>
        <v>0.92</v>
      </c>
    </row>
    <row r="40" spans="2:12" ht="30" customHeight="1" x14ac:dyDescent="0.45">
      <c r="B40" s="23" t="s">
        <v>22</v>
      </c>
      <c r="C40" s="24">
        <f>IF($C39="","",[24]第５表!H55)</f>
        <v>1221</v>
      </c>
      <c r="D40" s="25">
        <f>IF($C39="","",IF([23]設定!$I31="",INDEX([23]指数!$C$6:$AD$62,MATCH([23]設定!$D31,[23]指数!$B$6:$B$62,0),14),[23]設定!$I31))</f>
        <v>10.3</v>
      </c>
      <c r="E40" s="26">
        <f t="shared" si="1"/>
        <v>882</v>
      </c>
      <c r="F40" s="25">
        <f>IF($B40="","",IF([23]設定!$I31="",INDEX([23]指数!$C$198:$AD$254,MATCH([23]設定!$D31,[23]指数!$B$198:$B$254,0),14),[23]設定!$I31))</f>
        <v>35.5</v>
      </c>
      <c r="G40" s="24">
        <f>IF($C39="","",[24]第５表!I55)</f>
        <v>339</v>
      </c>
      <c r="H40" s="25">
        <f>IF($B40="","",IF([23]設定!$I31="",INDEX([23]指数!$C$262:$AD$318,MATCH([23]設定!$D31,[23]指数!$B$262:$B$318,0),14),[23]設定!$I31))</f>
        <v>-25.7</v>
      </c>
      <c r="I40" s="27">
        <f>IF($C39="","",+[24]第５表!J55)</f>
        <v>27.8</v>
      </c>
      <c r="J40" s="25">
        <f>IF($C39="","",IF([23]設定!$I31="",INDEX([23]指数!$C$6:$AD$62,MATCH([23]設定!$D31,[23]指数!$B$6:$B$62,0),16),[23]設定!$I31))</f>
        <v>-13.4</v>
      </c>
      <c r="K40" s="28">
        <f>IF($C39="","",IF([23]設定!$I31="",INDEX([23]指数!$C$6:$AD$62,MATCH([23]設定!$D31,[23]指数!$B$6:$B$62,0),17),[23]設定!$I31))</f>
        <v>0.32</v>
      </c>
      <c r="L40" s="28">
        <f>IF($C39="","",IF([23]設定!$I31="",INDEX([23]指数!$C$6:$AD$62,MATCH([23]設定!$D31,[23]指数!$B$6:$B$62,0),19),[23]設定!$I31))</f>
        <v>3.79</v>
      </c>
    </row>
    <row r="41" spans="2:12" ht="30" customHeight="1" x14ac:dyDescent="0.45">
      <c r="B41" s="23" t="s">
        <v>23</v>
      </c>
      <c r="C41" s="24">
        <f>IF($C40="","",[24]第５表!H56)</f>
        <v>1760</v>
      </c>
      <c r="D41" s="25">
        <f>IF($C40="","",IF([23]設定!$I32="",INDEX([23]指数!$C$6:$AD$62,MATCH([23]設定!$D32,[23]指数!$B$6:$B$62,0),14),[23]設定!$I32))</f>
        <v>0.7</v>
      </c>
      <c r="E41" s="26">
        <f t="shared" si="1"/>
        <v>1634</v>
      </c>
      <c r="F41" s="25">
        <f>IF($B41="","",IF([23]設定!$I32="",INDEX([23]指数!$C$198:$AD$254,MATCH([23]設定!$D32,[23]指数!$B$198:$B$254,0),14),[23]設定!$I32))</f>
        <v>6.9</v>
      </c>
      <c r="G41" s="24">
        <f>IF($C40="","",[24]第５表!I56)</f>
        <v>126</v>
      </c>
      <c r="H41" s="25">
        <f>IF($B41="","",IF([23]設定!$I32="",INDEX([23]指数!$C$262:$AD$318,MATCH([23]設定!$D32,[23]指数!$B$262:$B$318,0),14),[23]設定!$I32))</f>
        <v>-42.8</v>
      </c>
      <c r="I41" s="27">
        <f>IF($C40="","",+[24]第５表!J56)</f>
        <v>7.2</v>
      </c>
      <c r="J41" s="25">
        <f>IF($C40="","",IF([23]設定!$I32="",INDEX([23]指数!$C$6:$AD$62,MATCH([23]設定!$D32,[23]指数!$B$6:$B$62,0),16),[23]設定!$I32))</f>
        <v>-5.4</v>
      </c>
      <c r="K41" s="28">
        <f>IF($C40="","",IF([23]設定!$I32="",INDEX([23]指数!$C$6:$AD$62,MATCH([23]設定!$D32,[23]指数!$B$6:$B$62,0),17),[23]設定!$I32))</f>
        <v>0.17</v>
      </c>
      <c r="L41" s="28">
        <f>IF($C40="","",IF([23]設定!$I32="",INDEX([23]指数!$C$6:$AD$62,MATCH([23]設定!$D32,[23]指数!$B$6:$B$62,0),19),[23]設定!$I32))</f>
        <v>0.17</v>
      </c>
    </row>
    <row r="42" spans="2:12" ht="30" customHeight="1" x14ac:dyDescent="0.45">
      <c r="B42" s="23" t="s">
        <v>24</v>
      </c>
      <c r="C42" s="24">
        <f>IF($C41="","",[24]第５表!H57)</f>
        <v>8222</v>
      </c>
      <c r="D42" s="25">
        <f>IF($C41="","",IF([23]設定!$I33="",INDEX([23]指数!$C$6:$AD$62,MATCH([23]設定!$D33,[23]指数!$B$6:$B$62,0),14),[23]設定!$I33))</f>
        <v>9.8000000000000007</v>
      </c>
      <c r="E42" s="26">
        <f t="shared" si="1"/>
        <v>1376</v>
      </c>
      <c r="F42" s="25">
        <f>IF($B42="","",IF([23]設定!$I33="",INDEX([23]指数!$C$198:$AD$254,MATCH([23]設定!$D33,[23]指数!$B$198:$B$254,0),14),[23]設定!$I33))</f>
        <v>18.3</v>
      </c>
      <c r="G42" s="24">
        <f>IF($C41="","",[24]第５表!I57)</f>
        <v>6846</v>
      </c>
      <c r="H42" s="25">
        <f>IF($B42="","",IF([23]設定!$I33="",INDEX([23]指数!$C$262:$AD$318,MATCH([23]設定!$D33,[23]指数!$B$262:$B$318,0),14),[23]設定!$I33))</f>
        <v>8.1999999999999993</v>
      </c>
      <c r="I42" s="27">
        <f>IF($C41="","",+[24]第５表!J57)</f>
        <v>83.3</v>
      </c>
      <c r="J42" s="25">
        <f>IF($C41="","",IF([23]設定!$I33="",INDEX([23]指数!$C$6:$AD$62,MATCH([23]設定!$D33,[23]指数!$B$6:$B$62,0),16),[23]設定!$I33))</f>
        <v>-1.2</v>
      </c>
      <c r="K42" s="28">
        <f>IF($C41="","",IF([23]設定!$I33="",INDEX([23]指数!$C$6:$AD$62,MATCH([23]設定!$D33,[23]指数!$B$6:$B$62,0),17),[23]設定!$I33))</f>
        <v>3.5</v>
      </c>
      <c r="L42" s="28">
        <f>IF($C41="","",IF([23]設定!$I33="",INDEX([23]指数!$C$6:$AD$62,MATCH([23]設定!$D33,[23]指数!$B$6:$B$62,0),19),[23]設定!$I33))</f>
        <v>1.5</v>
      </c>
    </row>
    <row r="43" spans="2:12" ht="30" customHeight="1" x14ac:dyDescent="0.45">
      <c r="B43" s="23" t="s">
        <v>25</v>
      </c>
      <c r="C43" s="24" t="str">
        <f>IF($C42="","",[24]第５表!H58)</f>
        <v>x</v>
      </c>
      <c r="D43" s="25" t="str">
        <f>IF($C42="","",IF([23]設定!$I34="",INDEX([23]指数!$C$6:$AD$62,MATCH([23]設定!$D34,[23]指数!$B$6:$B$62,0),14),[23]設定!$I34))</f>
        <v>x</v>
      </c>
      <c r="E43" s="26" t="str">
        <f t="shared" si="1"/>
        <v>x</v>
      </c>
      <c r="F43" s="25" t="str">
        <f>IF($B43="","",IF([23]設定!$I34="",INDEX([23]指数!$C$198:$AD$254,MATCH([23]設定!$D34,[23]指数!$B$198:$B$254,0),14),[23]設定!$I34))</f>
        <v>x</v>
      </c>
      <c r="G43" s="24" t="str">
        <f>IF($C42="","",[24]第５表!I58)</f>
        <v>x</v>
      </c>
      <c r="H43" s="25" t="str">
        <f>IF($B43="","",IF([23]設定!$I34="",INDEX([23]指数!$C$262:$AD$318,MATCH([23]設定!$D34,[23]指数!$B$262:$B$318,0),14),[23]設定!$I34))</f>
        <v>x</v>
      </c>
      <c r="I43" s="27" t="str">
        <f>IF($C42="","",+[24]第５表!J58)</f>
        <v>x</v>
      </c>
      <c r="J43" s="25" t="str">
        <f>IF($C42="","",IF([23]設定!$I34="",INDEX([23]指数!$C$6:$AD$62,MATCH([23]設定!$D34,[23]指数!$B$6:$B$62,0),16),[23]設定!$I34))</f>
        <v>x</v>
      </c>
      <c r="K43" s="28" t="str">
        <f>IF($C42="","",IF([23]設定!$I34="",INDEX([23]指数!$C$6:$AD$62,MATCH([23]設定!$D34,[23]指数!$B$6:$B$62,0),17),[23]設定!$I34))</f>
        <v>x</v>
      </c>
      <c r="L43" s="28" t="str">
        <f>IF($C42="","",IF([23]設定!$I34="",INDEX([23]指数!$C$6:$AD$62,MATCH([23]設定!$D34,[23]指数!$B$6:$B$62,0),19),[23]設定!$I34))</f>
        <v>x</v>
      </c>
    </row>
    <row r="44" spans="2:12" ht="30" customHeight="1" x14ac:dyDescent="0.45">
      <c r="B44" s="23" t="s">
        <v>26</v>
      </c>
      <c r="C44" s="24">
        <f>IF($C43="","",[24]第５表!H59)</f>
        <v>16532</v>
      </c>
      <c r="D44" s="25">
        <f>IF($C43="","",IF([23]設定!$I35="",INDEX([23]指数!$C$6:$AD$62,MATCH([23]設定!$D35,[23]指数!$B$6:$B$62,0),14),[23]設定!$I35))</f>
        <v>4.5</v>
      </c>
      <c r="E44" s="26">
        <f t="shared" si="1"/>
        <v>13547</v>
      </c>
      <c r="F44" s="25">
        <f>IF($B44="","",IF([23]設定!$I35="",INDEX([23]指数!$C$198:$AD$254,MATCH([23]設定!$D35,[23]指数!$B$198:$B$254,0),14),[23]設定!$I35))</f>
        <v>2.4</v>
      </c>
      <c r="G44" s="24">
        <f>IF($C43="","",[24]第５表!I59)</f>
        <v>2985</v>
      </c>
      <c r="H44" s="25">
        <f>IF($B44="","",IF([23]設定!$I35="",INDEX([23]指数!$C$262:$AD$318,MATCH([23]設定!$D35,[23]指数!$B$262:$B$318,0),14),[23]設定!$I35))</f>
        <v>15.1</v>
      </c>
      <c r="I44" s="27">
        <f>IF($C43="","",+[24]第５表!J59)</f>
        <v>18.100000000000001</v>
      </c>
      <c r="J44" s="25">
        <f>IF($C43="","",IF([23]設定!$I35="",INDEX([23]指数!$C$6:$AD$62,MATCH([23]設定!$D35,[23]指数!$B$6:$B$62,0),16),[23]設定!$I35))</f>
        <v>1.7</v>
      </c>
      <c r="K44" s="28">
        <f>IF($C43="","",IF([23]設定!$I35="",INDEX([23]指数!$C$6:$AD$62,MATCH([23]設定!$D35,[23]指数!$B$6:$B$62,0),17),[23]設定!$I35))</f>
        <v>0.16</v>
      </c>
      <c r="L44" s="28">
        <f>IF($C43="","",IF([23]設定!$I35="",INDEX([23]指数!$C$6:$AD$62,MATCH([23]設定!$D35,[23]指数!$B$6:$B$62,0),19),[23]設定!$I35))</f>
        <v>0.26</v>
      </c>
    </row>
    <row r="45" spans="2:12" ht="30" customHeight="1" x14ac:dyDescent="0.45">
      <c r="B45" s="23" t="s">
        <v>27</v>
      </c>
      <c r="C45" s="24">
        <f>IF($C44="","",[24]第５表!H60)</f>
        <v>48084</v>
      </c>
      <c r="D45" s="25">
        <f>IF($C44="","",IF([23]設定!$I36="",INDEX([23]指数!$C$6:$AD$62,MATCH([23]設定!$D36,[23]指数!$B$6:$B$62,0),14),[23]設定!$I36))</f>
        <v>-1</v>
      </c>
      <c r="E45" s="26">
        <f t="shared" si="1"/>
        <v>38067</v>
      </c>
      <c r="F45" s="25">
        <f>IF($B45="","",IF([23]設定!$I36="",INDEX([23]指数!$C$198:$AD$254,MATCH([23]設定!$D36,[23]指数!$B$198:$B$254,0),14),[23]設定!$I36))</f>
        <v>-0.2</v>
      </c>
      <c r="G45" s="24">
        <f>IF($C44="","",[24]第５表!I60)</f>
        <v>10017</v>
      </c>
      <c r="H45" s="25">
        <f>IF($B45="","",IF([23]設定!$I36="",INDEX([23]指数!$C$262:$AD$318,MATCH([23]設定!$D36,[23]指数!$B$262:$B$318,0),14),[23]設定!$I36))</f>
        <v>-3.9</v>
      </c>
      <c r="I45" s="27">
        <f>IF($C44="","",+[24]第５表!J60)</f>
        <v>20.8</v>
      </c>
      <c r="J45" s="25">
        <f>IF($C44="","",IF([23]設定!$I36="",INDEX([23]指数!$C$6:$AD$62,MATCH([23]設定!$D36,[23]指数!$B$6:$B$62,0),16),[23]設定!$I36))</f>
        <v>-0.7</v>
      </c>
      <c r="K45" s="28">
        <f>IF($C44="","",IF([23]設定!$I36="",INDEX([23]指数!$C$6:$AD$62,MATCH([23]設定!$D36,[23]指数!$B$6:$B$62,0),17),[23]設定!$I36))</f>
        <v>1.02</v>
      </c>
      <c r="L45" s="28">
        <f>IF($C44="","",IF([23]設定!$I36="",INDEX([23]指数!$C$6:$AD$62,MATCH([23]設定!$D36,[23]指数!$B$6:$B$62,0),19),[23]設定!$I36))</f>
        <v>1.4</v>
      </c>
    </row>
    <row r="46" spans="2:12" ht="30" customHeight="1" x14ac:dyDescent="0.45">
      <c r="B46" s="23" t="s">
        <v>28</v>
      </c>
      <c r="C46" s="24">
        <f>IF($C45="","",[24]第５表!H61)</f>
        <v>2923</v>
      </c>
      <c r="D46" s="25">
        <f>IF($C45="","",IF([23]設定!$I37="",INDEX([23]指数!$C$6:$AD$62,MATCH([23]設定!$D37,[23]指数!$B$6:$B$62,0),14),[23]設定!$I37))</f>
        <v>2.2999999999999998</v>
      </c>
      <c r="E46" s="26">
        <f t="shared" si="1"/>
        <v>2778</v>
      </c>
      <c r="F46" s="25">
        <f>IF($B46="","",IF([23]設定!$I37="",INDEX([23]指数!$C$198:$AD$254,MATCH([23]設定!$D37,[23]指数!$B$198:$B$254,0),14),[23]設定!$I37))</f>
        <v>1.5</v>
      </c>
      <c r="G46" s="24">
        <f>IF($C45="","",[24]第５表!I61)</f>
        <v>145</v>
      </c>
      <c r="H46" s="25">
        <f>IF($B46="","",IF([23]設定!$I37="",INDEX([23]指数!$C$262:$AD$318,MATCH([23]設定!$D37,[23]指数!$B$262:$B$318,0),14),[23]設定!$I37))</f>
        <v>19.8</v>
      </c>
      <c r="I46" s="27">
        <f>IF($C45="","",+[24]第５表!J61)</f>
        <v>5</v>
      </c>
      <c r="J46" s="25">
        <f>IF($C45="","",IF([23]設定!$I37="",INDEX([23]指数!$C$6:$AD$62,MATCH([23]設定!$D37,[23]指数!$B$6:$B$62,0),16),[23]設定!$I37))</f>
        <v>0.8</v>
      </c>
      <c r="K46" s="28">
        <f>IF($C45="","",IF([23]設定!$I37="",INDEX([23]指数!$C$6:$AD$62,MATCH([23]設定!$D37,[23]指数!$B$6:$B$62,0),17),[23]設定!$I37))</f>
        <v>0.14000000000000001</v>
      </c>
      <c r="L46" s="28">
        <f>IF($C45="","",IF([23]設定!$I37="",INDEX([23]指数!$C$6:$AD$62,MATCH([23]設定!$D37,[23]指数!$B$6:$B$62,0),19),[23]設定!$I37))</f>
        <v>0.57999999999999996</v>
      </c>
    </row>
    <row r="47" spans="2:12" ht="30" customHeight="1" x14ac:dyDescent="0.45">
      <c r="B47" s="29" t="s">
        <v>29</v>
      </c>
      <c r="C47" s="30">
        <f>IF($C46="","",[24]第５表!H62)</f>
        <v>17129</v>
      </c>
      <c r="D47" s="31">
        <f>IF($C46="","",IF([23]設定!$I38="",INDEX([23]指数!$C$6:$AD$62,MATCH([23]設定!$D38,[23]指数!$B$6:$B$62,0),14),[23]設定!$I38))</f>
        <v>-2.5</v>
      </c>
      <c r="E47" s="32">
        <f t="shared" si="1"/>
        <v>11673</v>
      </c>
      <c r="F47" s="31">
        <f>IF($B47="","",IF([23]設定!$I38="",INDEX([23]指数!$C$198:$AD$254,MATCH([23]設定!$D38,[23]指数!$B$198:$B$254,0),14),[23]設定!$I38))</f>
        <v>-7</v>
      </c>
      <c r="G47" s="30">
        <f>IF($C46="","",[24]第５表!I62)</f>
        <v>5456</v>
      </c>
      <c r="H47" s="31">
        <f>IF($B47="","",IF([23]設定!$I38="",INDEX([23]指数!$C$262:$AD$318,MATCH([23]設定!$D38,[23]指数!$B$262:$B$318,0),14),[23]設定!$I38))</f>
        <v>8.6</v>
      </c>
      <c r="I47" s="33">
        <f>IF($C46="","",+[24]第５表!J62)</f>
        <v>31.9</v>
      </c>
      <c r="J47" s="31">
        <f>IF($C46="","",IF([23]設定!$I38="",INDEX([23]指数!$C$6:$AD$62,MATCH([23]設定!$D38,[23]指数!$B$6:$B$62,0),16),[23]設定!$I38))</f>
        <v>3.3</v>
      </c>
      <c r="K47" s="34">
        <f>IF($C46="","",IF([23]設定!$I38="",INDEX([23]指数!$C$6:$AD$62,MATCH([23]設定!$D38,[23]指数!$B$6:$B$62,0),17),[23]設定!$I38))</f>
        <v>2.92</v>
      </c>
      <c r="L47" s="34">
        <f>IF($C46="","",IF([23]設定!$I38="",INDEX([23]指数!$C$6:$AD$62,MATCH([23]設定!$D38,[23]指数!$B$6:$B$62,0),19),[23]設定!$I38))</f>
        <v>3.12</v>
      </c>
    </row>
    <row r="48" spans="2:12" ht="30" customHeight="1" x14ac:dyDescent="0.45">
      <c r="B48" s="2" t="s">
        <v>31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ht="30" customHeight="1" x14ac:dyDescent="0.45">
      <c r="B49" s="2" t="s">
        <v>32</v>
      </c>
      <c r="C49" s="36"/>
      <c r="D49" s="38"/>
      <c r="E49" s="38"/>
      <c r="F49" s="38"/>
      <c r="G49" s="2"/>
      <c r="H49" s="2"/>
      <c r="I49" s="2"/>
      <c r="J49" s="2"/>
      <c r="K49" s="2"/>
      <c r="L49" s="2"/>
    </row>
    <row r="50" spans="2:12" ht="24.75" customHeight="1" x14ac:dyDescent="0.45"/>
    <row r="51" spans="2:12" ht="24.75" customHeight="1" x14ac:dyDescent="0.45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8740157480314965" right="0.78740157480314965" top="0.78740157480314965" bottom="0.59055118110236227" header="0" footer="0.39370078740157483"/>
  <pageSetup paperSize="9" scale="48" orientation="portrait" blackAndWhite="1" cellComments="atEnd" r:id="rId1"/>
  <headerFooter scaleWithDoc="0" alignWithMargins="0">
    <oddFooter>&amp;C- 8 -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 </vt:lpstr>
      <vt:lpstr>R5.1!Print_Area</vt:lpstr>
      <vt:lpstr>R5.10!Print_Area</vt:lpstr>
      <vt:lpstr>R5.11!Print_Area</vt:lpstr>
      <vt:lpstr>'R5.12 '!Print_Area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2025-04-10T05:19:35Z</cp:lastPrinted>
  <dcterms:created xsi:type="dcterms:W3CDTF">2025-04-09T05:09:19Z</dcterms:created>
  <dcterms:modified xsi:type="dcterms:W3CDTF">2025-04-10T07:10:52Z</dcterms:modified>
</cp:coreProperties>
</file>