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928"/>
  <workbookPr/>
  <mc:AlternateContent xmlns:mc="http://schemas.openxmlformats.org/markup-compatibility/2006">
    <mc:Choice Requires="x15">
      <x15ac:absPath xmlns:x15ac="http://schemas.microsoft.com/office/spreadsheetml/2010/11/ac" url="K:\05 財政・地方債担当\02 個別事業(現年分)フォルダ\03-02 【決　算】公営企業(現年分のみ)\01 各種照会・回答\230106_公営企業に係る「経営比較分析表」の分析等について（照会）\06ホームページ掲載\01法適用\【法適】上水道\"/>
    </mc:Choice>
  </mc:AlternateContent>
  <xr:revisionPtr revIDLastSave="0" documentId="13_ncr:1_{C9B0FF6E-46CC-41B9-BAD3-AD3FA9AA9204}" xr6:coauthVersionLast="47" xr6:coauthVersionMax="47" xr10:uidLastSave="{00000000-0000-0000-0000-000000000000}"/>
  <workbookProtection workbookAlgorithmName="SHA-512" workbookHashValue="qw3W08HlCqpRm9Kwuf7dmEAILcuPh8CVZaz+PNsosuLCZfL+bdh/4cGc8doBlVBt3uAtTmTUZl0nYB2J6KFQyw==" workbookSaltValue="DAfg0TjcGs5P/sFdSSlo1w==" workbookSpinCount="100000" lockStructure="1"/>
  <bookViews>
    <workbookView xWindow="-108" yWindow="-108" windowWidth="23256" windowHeight="12576"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AT10" i="4" s="1"/>
  <c r="U6" i="5"/>
  <c r="T6" i="5"/>
  <c r="S6" i="5"/>
  <c r="R6" i="5"/>
  <c r="AL8" i="4" s="1"/>
  <c r="Q6" i="5"/>
  <c r="P6" i="5"/>
  <c r="P10" i="4" s="1"/>
  <c r="O6" i="5"/>
  <c r="N6" i="5"/>
  <c r="B10" i="4" s="1"/>
  <c r="M6" i="5"/>
  <c r="AD8" i="4" s="1"/>
  <c r="L6" i="5"/>
  <c r="K6" i="5"/>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F85" i="4"/>
  <c r="BB10" i="4"/>
  <c r="AL10" i="4"/>
  <c r="W10" i="4"/>
  <c r="I10" i="4"/>
  <c r="BB8" i="4"/>
  <c r="AT8" i="4"/>
  <c r="W8" i="4"/>
  <c r="P8" i="4"/>
  <c r="B8" i="4"/>
  <c r="B6" i="4"/>
</calcChain>
</file>

<file path=xl/sharedStrings.xml><?xml version="1.0" encoding="utf-8"?>
<sst xmlns="http://schemas.openxmlformats.org/spreadsheetml/2006/main" count="228" uniqueCount="115">
  <si>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</si>
  <si>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</si>
  <si>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</si>
  <si>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</si>
  <si>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</si>
  <si>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</si>
  <si>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</si>
  <si>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</si>
  <si>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</si>
  <si>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</si>
  <si>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</si>
  <si>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</si>
  <si>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</si>
  <si>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</si>
  <si>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</si>
  <si>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</si>
  <si>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</si>
  <si>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</si>
  <si>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</si>
  <si>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</si>
  <si>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</si>
  <si>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</si>
  <si>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</si>
  <si>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</si>
  <si>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</si>
  <si>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</si>
  <si>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</si>
  <si>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</si>
  <si>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</si>
  <si>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</si>
  <si>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</si>
  <si>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</si>
  <si>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</si>
  <si>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</si>
  <si>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</si>
  <si>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</si>
  <si>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</si>
  <si>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</si>
  <si>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</si>
  <si>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</si>
  <si>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</si>
  <si>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</si>
  <si>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</si>
  <si>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</si>
  <si>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</si>
  <si>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</si>
  <si>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</si>
  <si>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</si>
  <si>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</si>
  <si>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</si>
  <si>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</si>
  <si>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</si>
  <si>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</si>
  <si>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</si>
  <si>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</si>
  <si>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</si>
  <si>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</si>
  <si>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</si>
  <si>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</si>
  <si>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</si>
  <si>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</si>
  <si>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</si>
  <si>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</si>
  <si>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</si>
  <si>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</si>
  <si>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</si>
  <si>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</si>
  <si>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</si>
  <si>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</si>
  <si>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</si>
  <si>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</si>
  <si>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</si>
  <si>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</si>
  <si>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</si>
  <si>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</si>
  <si>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</si>
  <si>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</si>
  <si>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</si>
  <si>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</si>
  <si>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</si>
  <si>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</si>
  <si>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</si>
  <si>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</si>
  <si>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</si>
  <si>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</si>
  <si>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</si>
  <si>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</si>
  <si>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</si>
  <si>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</si>
  <si>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</si>
  <si>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</si>
  <si>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</si>
  <si>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</si>
  <si>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宮崎県　都城市</t>
  </si>
  <si>
    <t>法適用</t>
  </si>
  <si>
    <t>水道事業</t>
  </si>
  <si>
    <t>末端給水事業</t>
  </si>
  <si>
    <t>A3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</si>
  <si>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</si>
  <si>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</si>
  <si>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</si>
  <si>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</si>
  <si>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</si>
  <si>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</si>
  <si>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</si>
  <si>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</si>
  <si>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</si>
  <si>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</si>
  <si>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</si>
  <si>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</si>
  <si>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</si>
  <si>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</si>
  <si>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有形固定資産減価償却率」が昨年度より1.04ポイント上昇し、「管路経年化率」が年々増加傾向にあり、施設の老朽化が進んでいます。また、「管路更新率」は類似団体と比較して低いことから、管路の更新投資の実施状況は遅れている状態です。
　現在まで行ってきた漏水調査や老朽管の計画更新を継続しつつ、アセットマネジメントに基づき、大規模な老朽施設の更新についても計画的に推進していきます。</t>
    <phoneticPr fontId="4"/>
  </si>
  <si>
    <t>　経営については、現在まで概ね健全な数値を保持し、適正な状況を継続してきました。
　しかし、給水人口の減少などを背景に、給水収益は年々減少傾向にある一方、老朽施設の更新や耐震化など施設投資の需要は増加していくなど厳しい状況を迎えていることから、更なる経営の効率化に努めていきます。
　また、施設投資については、限られた財源の中で計画的かつ効率的に推進していくために、施設の長寿命化対策やアセットマネジメントの活用を図っていく必要があります。
　今後、経営戦略に基づき、更なる効率的な事業運営に努めていきます。</t>
    <phoneticPr fontId="4"/>
  </si>
  <si>
    <t>　経常損益については、「経常収支比率」が100％以上を維持しており、収支状況が黒字であることを示しています。「料金回収率」は昨年度に引続き100％以上を維持しています。
　「流動比率」については、常に200％を超えて推移しており、十分な支払能力があることを示しています。しかし、事業費は増加しているため、資金確保に向けた取組みがより一層重要な課題となります。
　「企業債残高対給水収益比率」については、入札不調や世界的な半導体不足による資材調達の遅延等が影響し、事業の繰越が多く、借入額が減少したことで、昨年度より9ポイント低下しました。類似団体の平均を上回る状況にありますが、今後の統廃合事業等の大規模事業に向けて企業債の適切な活用を図ります。
　「給水原価」は、類似団体より低い状況にあります。経年を比較しても概ね安定しており、費用の効率性は図られている状態ですが、今後も更新投資等に充てる財源の確保のため、更なる経営の効率化に努めていきます。「施設利用率」は類似団体の平均を上回って推移しており適正な規模と考えられます。
　「有収率」は昨年度より0.54ポイント上昇しました。これは漏水箇所を早期に発見修理し、また老朽管を更新したことで漏水量が減少したものです。今後も漏水調査や老朽管更新等により「有収率」の向上に努め、供給した配水量の効率性を高めていきます。</t>
    <rPh sb="201" eb="203">
      <t>ニュウサツ</t>
    </rPh>
    <rPh sb="203" eb="205">
      <t>フチョウ</t>
    </rPh>
    <rPh sb="206" eb="209">
      <t>セカイテキ</t>
    </rPh>
    <rPh sb="210" eb="213">
      <t>ハンドウタイ</t>
    </rPh>
    <rPh sb="213" eb="215">
      <t>フソク</t>
    </rPh>
    <rPh sb="218" eb="220">
      <t>シザイ</t>
    </rPh>
    <rPh sb="220" eb="222">
      <t>チョウタツ</t>
    </rPh>
    <rPh sb="223" eb="225">
      <t>チエン</t>
    </rPh>
    <rPh sb="225" eb="226">
      <t>トウ</t>
    </rPh>
    <rPh sb="227" eb="229">
      <t>エイキョウ</t>
    </rPh>
    <rPh sb="231" eb="233">
      <t>ジギョウ</t>
    </rPh>
    <rPh sb="234" eb="236">
      <t>クリコシ</t>
    </rPh>
    <rPh sb="237" eb="238">
      <t>オオ</t>
    </rPh>
    <rPh sb="240" eb="242">
      <t>カリイレ</t>
    </rPh>
    <rPh sb="242" eb="243">
      <t>ガク</t>
    </rPh>
    <rPh sb="244" eb="246">
      <t>ゲンショウ</t>
    </rPh>
    <rPh sb="262" eb="264">
      <t>テイカ</t>
    </rPh>
    <rPh sb="394" eb="395">
      <t>ア</t>
    </rPh>
    <rPh sb="494" eb="496">
      <t>ロウスイ</t>
    </rPh>
    <rPh sb="510" eb="512">
      <t>ロウキュウ</t>
    </rPh>
    <rPh sb="512" eb="513">
      <t>カン</t>
    </rPh>
    <rPh sb="514" eb="516">
      <t>コウシン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</si>
</sst>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0.13</c:v>
                </c:pt>
                <c:pt idx="1">
                  <c:v>0.48</c:v>
                </c:pt>
                <c:pt idx="2">
                  <c:v>0.62</c:v>
                </c:pt>
                <c:pt idx="3">
                  <c:v>0.52</c:v>
                </c:pt>
                <c:pt idx="4">
                  <c:v>0.47</c:v>
                </c:pt>
              </c:numCache>
            </c:numRef>
          </c:val>
          <c:extLst>
            <c:ext xmlns:c16="http://schemas.microsoft.com/office/drawing/2014/chart" uri="{C3380CC4-5D6E-409C-BE32-E72D297353CC}">
              <c16:uniqueId val="{00000000-A68A-479C-B62A-3DCF45C785A5}"/>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0.65</c:v>
                </c:pt>
                <c:pt idx="1">
                  <c:v>0.7</c:v>
                </c:pt>
                <c:pt idx="2">
                  <c:v>0.72</c:v>
                </c:pt>
                <c:pt idx="3">
                  <c:v>0.69</c:v>
                </c:pt>
                <c:pt idx="4">
                  <c:v>0.62</c:v>
                </c:pt>
              </c:numCache>
            </c:numRef>
          </c:val>
          <c:smooth val="0"/>
          <c:extLst>
            <c:ext xmlns:c16="http://schemas.microsoft.com/office/drawing/2014/chart" uri="{C3380CC4-5D6E-409C-BE32-E72D297353CC}">
              <c16:uniqueId val="{00000001-A68A-479C-B62A-3DCF45C785A5}"/>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81.48</c:v>
                </c:pt>
                <c:pt idx="1">
                  <c:v>80.069999999999993</c:v>
                </c:pt>
                <c:pt idx="2">
                  <c:v>79.98</c:v>
                </c:pt>
                <c:pt idx="3">
                  <c:v>79.709999999999994</c:v>
                </c:pt>
                <c:pt idx="4">
                  <c:v>79.23</c:v>
                </c:pt>
              </c:numCache>
            </c:numRef>
          </c:val>
          <c:extLst>
            <c:ext xmlns:c16="http://schemas.microsoft.com/office/drawing/2014/chart" uri="{C3380CC4-5D6E-409C-BE32-E72D297353CC}">
              <c16:uniqueId val="{00000000-491B-4858-8D20-17221788C282}"/>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62.88</c:v>
                </c:pt>
                <c:pt idx="1">
                  <c:v>62.32</c:v>
                </c:pt>
                <c:pt idx="2">
                  <c:v>61.71</c:v>
                </c:pt>
                <c:pt idx="3">
                  <c:v>63.12</c:v>
                </c:pt>
                <c:pt idx="4">
                  <c:v>62.59</c:v>
                </c:pt>
              </c:numCache>
            </c:numRef>
          </c:val>
          <c:smooth val="0"/>
          <c:extLst>
            <c:ext xmlns:c16="http://schemas.microsoft.com/office/drawing/2014/chart" uri="{C3380CC4-5D6E-409C-BE32-E72D297353CC}">
              <c16:uniqueId val="{00000001-491B-4858-8D20-17221788C282}"/>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88.21</c:v>
                </c:pt>
                <c:pt idx="1">
                  <c:v>88.66</c:v>
                </c:pt>
                <c:pt idx="2">
                  <c:v>87.72</c:v>
                </c:pt>
                <c:pt idx="3">
                  <c:v>88.93</c:v>
                </c:pt>
                <c:pt idx="4">
                  <c:v>89.47</c:v>
                </c:pt>
              </c:numCache>
            </c:numRef>
          </c:val>
          <c:extLst>
            <c:ext xmlns:c16="http://schemas.microsoft.com/office/drawing/2014/chart" uri="{C3380CC4-5D6E-409C-BE32-E72D297353CC}">
              <c16:uniqueId val="{00000000-A3C9-4AF5-B178-357F47E87A25}"/>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90.13</c:v>
                </c:pt>
                <c:pt idx="1">
                  <c:v>90.19</c:v>
                </c:pt>
                <c:pt idx="2">
                  <c:v>90.03</c:v>
                </c:pt>
                <c:pt idx="3">
                  <c:v>90.09</c:v>
                </c:pt>
                <c:pt idx="4">
                  <c:v>89.7</c:v>
                </c:pt>
              </c:numCache>
            </c:numRef>
          </c:val>
          <c:smooth val="0"/>
          <c:extLst>
            <c:ext xmlns:c16="http://schemas.microsoft.com/office/drawing/2014/chart" uri="{C3380CC4-5D6E-409C-BE32-E72D297353CC}">
              <c16:uniqueId val="{00000001-A3C9-4AF5-B178-357F47E87A25}"/>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112.34</c:v>
                </c:pt>
                <c:pt idx="1">
                  <c:v>109.07</c:v>
                </c:pt>
                <c:pt idx="2">
                  <c:v>111.51</c:v>
                </c:pt>
                <c:pt idx="3">
                  <c:v>110.37</c:v>
                </c:pt>
                <c:pt idx="4">
                  <c:v>110.08</c:v>
                </c:pt>
              </c:numCache>
            </c:numRef>
          </c:val>
          <c:extLst>
            <c:ext xmlns:c16="http://schemas.microsoft.com/office/drawing/2014/chart" uri="{C3380CC4-5D6E-409C-BE32-E72D297353CC}">
              <c16:uniqueId val="{00000000-76B4-4441-828F-DA381B7ECD70}"/>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113.95</c:v>
                </c:pt>
                <c:pt idx="1">
                  <c:v>112.62</c:v>
                </c:pt>
                <c:pt idx="2">
                  <c:v>113.35</c:v>
                </c:pt>
                <c:pt idx="3">
                  <c:v>112.36</c:v>
                </c:pt>
                <c:pt idx="4">
                  <c:v>111.89</c:v>
                </c:pt>
              </c:numCache>
            </c:numRef>
          </c:val>
          <c:smooth val="0"/>
          <c:extLst>
            <c:ext xmlns:c16="http://schemas.microsoft.com/office/drawing/2014/chart" uri="{C3380CC4-5D6E-409C-BE32-E72D297353CC}">
              <c16:uniqueId val="{00000001-76B4-4441-828F-DA381B7ECD70}"/>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49.47</c:v>
                </c:pt>
                <c:pt idx="1">
                  <c:v>50.39</c:v>
                </c:pt>
                <c:pt idx="2">
                  <c:v>48.66</c:v>
                </c:pt>
                <c:pt idx="3">
                  <c:v>49.42</c:v>
                </c:pt>
                <c:pt idx="4">
                  <c:v>50.46</c:v>
                </c:pt>
              </c:numCache>
            </c:numRef>
          </c:val>
          <c:extLst>
            <c:ext xmlns:c16="http://schemas.microsoft.com/office/drawing/2014/chart" uri="{C3380CC4-5D6E-409C-BE32-E72D297353CC}">
              <c16:uniqueId val="{00000000-9BA1-45EB-84FF-936D613D1163}"/>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48.01</c:v>
                </c:pt>
                <c:pt idx="1">
                  <c:v>48.86</c:v>
                </c:pt>
                <c:pt idx="2">
                  <c:v>49.6</c:v>
                </c:pt>
                <c:pt idx="3">
                  <c:v>50.31</c:v>
                </c:pt>
                <c:pt idx="4">
                  <c:v>50.5</c:v>
                </c:pt>
              </c:numCache>
            </c:numRef>
          </c:val>
          <c:smooth val="0"/>
          <c:extLst>
            <c:ext xmlns:c16="http://schemas.microsoft.com/office/drawing/2014/chart" uri="{C3380CC4-5D6E-409C-BE32-E72D297353CC}">
              <c16:uniqueId val="{00000001-9BA1-45EB-84FF-936D613D1163}"/>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16.38</c:v>
                </c:pt>
                <c:pt idx="1">
                  <c:v>20.16</c:v>
                </c:pt>
                <c:pt idx="2">
                  <c:v>20.84</c:v>
                </c:pt>
                <c:pt idx="3">
                  <c:v>22.77</c:v>
                </c:pt>
                <c:pt idx="4">
                  <c:v>24.28</c:v>
                </c:pt>
              </c:numCache>
            </c:numRef>
          </c:val>
          <c:extLst>
            <c:ext xmlns:c16="http://schemas.microsoft.com/office/drawing/2014/chart" uri="{C3380CC4-5D6E-409C-BE32-E72D297353CC}">
              <c16:uniqueId val="{00000000-FCAF-42AC-81BC-B797D6371936}"/>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16.600000000000001</c:v>
                </c:pt>
                <c:pt idx="1">
                  <c:v>18.510000000000002</c:v>
                </c:pt>
                <c:pt idx="2">
                  <c:v>20.49</c:v>
                </c:pt>
                <c:pt idx="3">
                  <c:v>21.34</c:v>
                </c:pt>
                <c:pt idx="4">
                  <c:v>21.19</c:v>
                </c:pt>
              </c:numCache>
            </c:numRef>
          </c:val>
          <c:smooth val="0"/>
          <c:extLst>
            <c:ext xmlns:c16="http://schemas.microsoft.com/office/drawing/2014/chart" uri="{C3380CC4-5D6E-409C-BE32-E72D297353CC}">
              <c16:uniqueId val="{00000001-FCAF-42AC-81BC-B797D6371936}"/>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BC0-4D7E-A45E-45ADEBFD9CF2}"/>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formatCode="#,##0.00;&quot;△&quot;#,##0.00">
                  <c:v>0</c:v>
                </c:pt>
                <c:pt idx="1">
                  <c:v>0.75</c:v>
                </c:pt>
                <c:pt idx="2">
                  <c:v>0.51</c:v>
                </c:pt>
                <c:pt idx="3">
                  <c:v>0.28999999999999998</c:v>
                </c:pt>
                <c:pt idx="4">
                  <c:v>0.45</c:v>
                </c:pt>
              </c:numCache>
            </c:numRef>
          </c:val>
          <c:smooth val="0"/>
          <c:extLst>
            <c:ext xmlns:c16="http://schemas.microsoft.com/office/drawing/2014/chart" uri="{C3380CC4-5D6E-409C-BE32-E72D297353CC}">
              <c16:uniqueId val="{00000001-9BC0-4D7E-A45E-45ADEBFD9CF2}"/>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514.80999999999995</c:v>
                </c:pt>
                <c:pt idx="1">
                  <c:v>405.95</c:v>
                </c:pt>
                <c:pt idx="2">
                  <c:v>279.44</c:v>
                </c:pt>
                <c:pt idx="3">
                  <c:v>342.11</c:v>
                </c:pt>
                <c:pt idx="4">
                  <c:v>355.37</c:v>
                </c:pt>
              </c:numCache>
            </c:numRef>
          </c:val>
          <c:extLst>
            <c:ext xmlns:c16="http://schemas.microsoft.com/office/drawing/2014/chart" uri="{C3380CC4-5D6E-409C-BE32-E72D297353CC}">
              <c16:uniqueId val="{00000000-349B-4B2A-B244-B5722E8DE581}"/>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307.83</c:v>
                </c:pt>
                <c:pt idx="1">
                  <c:v>318.89</c:v>
                </c:pt>
                <c:pt idx="2">
                  <c:v>309.10000000000002</c:v>
                </c:pt>
                <c:pt idx="3">
                  <c:v>306.08</c:v>
                </c:pt>
                <c:pt idx="4">
                  <c:v>351.29</c:v>
                </c:pt>
              </c:numCache>
            </c:numRef>
          </c:val>
          <c:smooth val="0"/>
          <c:extLst>
            <c:ext xmlns:c16="http://schemas.microsoft.com/office/drawing/2014/chart" uri="{C3380CC4-5D6E-409C-BE32-E72D297353CC}">
              <c16:uniqueId val="{00000001-349B-4B2A-B244-B5722E8DE581}"/>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437.23</c:v>
                </c:pt>
                <c:pt idx="1">
                  <c:v>437.09</c:v>
                </c:pt>
                <c:pt idx="2">
                  <c:v>468.2</c:v>
                </c:pt>
                <c:pt idx="3">
                  <c:v>495.76</c:v>
                </c:pt>
                <c:pt idx="4">
                  <c:v>486.76</c:v>
                </c:pt>
              </c:numCache>
            </c:numRef>
          </c:val>
          <c:extLst>
            <c:ext xmlns:c16="http://schemas.microsoft.com/office/drawing/2014/chart" uri="{C3380CC4-5D6E-409C-BE32-E72D297353CC}">
              <c16:uniqueId val="{00000000-EB2D-427D-9265-52969B7ADD9E}"/>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295.44</c:v>
                </c:pt>
                <c:pt idx="1">
                  <c:v>290.07</c:v>
                </c:pt>
                <c:pt idx="2">
                  <c:v>290.42</c:v>
                </c:pt>
                <c:pt idx="3">
                  <c:v>294.66000000000003</c:v>
                </c:pt>
                <c:pt idx="4">
                  <c:v>236.29</c:v>
                </c:pt>
              </c:numCache>
            </c:numRef>
          </c:val>
          <c:smooth val="0"/>
          <c:extLst>
            <c:ext xmlns:c16="http://schemas.microsoft.com/office/drawing/2014/chart" uri="{C3380CC4-5D6E-409C-BE32-E72D297353CC}">
              <c16:uniqueId val="{00000001-EB2D-427D-9265-52969B7ADD9E}"/>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105.68</c:v>
                </c:pt>
                <c:pt idx="1">
                  <c:v>98.87</c:v>
                </c:pt>
                <c:pt idx="2">
                  <c:v>106.66</c:v>
                </c:pt>
                <c:pt idx="3">
                  <c:v>104.19</c:v>
                </c:pt>
                <c:pt idx="4">
                  <c:v>106.65</c:v>
                </c:pt>
              </c:numCache>
            </c:numRef>
          </c:val>
          <c:extLst>
            <c:ext xmlns:c16="http://schemas.microsoft.com/office/drawing/2014/chart" uri="{C3380CC4-5D6E-409C-BE32-E72D297353CC}">
              <c16:uniqueId val="{00000000-9CEE-45B9-BF36-ECEE563C925F}"/>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106.02</c:v>
                </c:pt>
                <c:pt idx="1">
                  <c:v>104.84</c:v>
                </c:pt>
                <c:pt idx="2">
                  <c:v>106.11</c:v>
                </c:pt>
                <c:pt idx="3">
                  <c:v>103.75</c:v>
                </c:pt>
                <c:pt idx="4">
                  <c:v>104.33</c:v>
                </c:pt>
              </c:numCache>
            </c:numRef>
          </c:val>
          <c:smooth val="0"/>
          <c:extLst>
            <c:ext xmlns:c16="http://schemas.microsoft.com/office/drawing/2014/chart" uri="{C3380CC4-5D6E-409C-BE32-E72D297353CC}">
              <c16:uniqueId val="{00000001-9CEE-45B9-BF36-ECEE563C925F}"/>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122.12</c:v>
                </c:pt>
                <c:pt idx="1">
                  <c:v>130.47</c:v>
                </c:pt>
                <c:pt idx="2">
                  <c:v>120.78</c:v>
                </c:pt>
                <c:pt idx="3">
                  <c:v>122.97</c:v>
                </c:pt>
                <c:pt idx="4">
                  <c:v>120.49</c:v>
                </c:pt>
              </c:numCache>
            </c:numRef>
          </c:val>
          <c:extLst>
            <c:ext xmlns:c16="http://schemas.microsoft.com/office/drawing/2014/chart" uri="{C3380CC4-5D6E-409C-BE32-E72D297353CC}">
              <c16:uniqueId val="{00000000-4209-48AF-92FD-EF29DEC26ED0}"/>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158.6</c:v>
                </c:pt>
                <c:pt idx="1">
                  <c:v>161.82</c:v>
                </c:pt>
                <c:pt idx="2">
                  <c:v>161.03</c:v>
                </c:pt>
                <c:pt idx="3">
                  <c:v>159.93</c:v>
                </c:pt>
                <c:pt idx="4">
                  <c:v>157.4</c:v>
                </c:pt>
              </c:numCache>
            </c:numRef>
          </c:val>
          <c:smooth val="0"/>
          <c:extLst>
            <c:ext xmlns:c16="http://schemas.microsoft.com/office/drawing/2014/chart" uri="{C3380CC4-5D6E-409C-BE32-E72D297353CC}">
              <c16:uniqueId val="{00000001-4209-48AF-92FD-EF29DEC26ED0}"/>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election activeCell="B6" sqref="B6:AG6"/>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2">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2">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2" t="str">
        <f>データ!H6</f>
        <v>宮崎県　都城市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2">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A3</v>
      </c>
      <c r="X8" s="44"/>
      <c r="Y8" s="44"/>
      <c r="Z8" s="44"/>
      <c r="AA8" s="44"/>
      <c r="AB8" s="44"/>
      <c r="AC8" s="44"/>
      <c r="AD8" s="44" t="str">
        <f>データ!$M$6</f>
        <v>非設置</v>
      </c>
      <c r="AE8" s="44"/>
      <c r="AF8" s="44"/>
      <c r="AG8" s="44"/>
      <c r="AH8" s="44"/>
      <c r="AI8" s="44"/>
      <c r="AJ8" s="44"/>
      <c r="AK8" s="2"/>
      <c r="AL8" s="45">
        <f>データ!$R$6</f>
        <v>162572</v>
      </c>
      <c r="AM8" s="45"/>
      <c r="AN8" s="45"/>
      <c r="AO8" s="45"/>
      <c r="AP8" s="45"/>
      <c r="AQ8" s="45"/>
      <c r="AR8" s="45"/>
      <c r="AS8" s="45"/>
      <c r="AT8" s="46">
        <f>データ!$S$6</f>
        <v>653.36</v>
      </c>
      <c r="AU8" s="47"/>
      <c r="AV8" s="47"/>
      <c r="AW8" s="47"/>
      <c r="AX8" s="47"/>
      <c r="AY8" s="47"/>
      <c r="AZ8" s="47"/>
      <c r="BA8" s="47"/>
      <c r="BB8" s="48">
        <f>データ!$T$6</f>
        <v>248.82</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2">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2">
      <c r="A10" s="2"/>
      <c r="B10" s="46" t="str">
        <f>データ!$N$6</f>
        <v>-</v>
      </c>
      <c r="C10" s="47"/>
      <c r="D10" s="47"/>
      <c r="E10" s="47"/>
      <c r="F10" s="47"/>
      <c r="G10" s="47"/>
      <c r="H10" s="47"/>
      <c r="I10" s="46">
        <f>データ!$O$6</f>
        <v>56.65</v>
      </c>
      <c r="J10" s="47"/>
      <c r="K10" s="47"/>
      <c r="L10" s="47"/>
      <c r="M10" s="47"/>
      <c r="N10" s="47"/>
      <c r="O10" s="81"/>
      <c r="P10" s="48">
        <f>データ!$P$6</f>
        <v>92.37</v>
      </c>
      <c r="Q10" s="48"/>
      <c r="R10" s="48"/>
      <c r="S10" s="48"/>
      <c r="T10" s="48"/>
      <c r="U10" s="48"/>
      <c r="V10" s="48"/>
      <c r="W10" s="45">
        <f>データ!$Q$6</f>
        <v>2343</v>
      </c>
      <c r="X10" s="45"/>
      <c r="Y10" s="45"/>
      <c r="Z10" s="45"/>
      <c r="AA10" s="45"/>
      <c r="AB10" s="45"/>
      <c r="AC10" s="45"/>
      <c r="AD10" s="2"/>
      <c r="AE10" s="2"/>
      <c r="AF10" s="2"/>
      <c r="AG10" s="2"/>
      <c r="AH10" s="2"/>
      <c r="AI10" s="2"/>
      <c r="AJ10" s="2"/>
      <c r="AK10" s="2"/>
      <c r="AL10" s="45">
        <f>データ!$U$6</f>
        <v>149659</v>
      </c>
      <c r="AM10" s="45"/>
      <c r="AN10" s="45"/>
      <c r="AO10" s="45"/>
      <c r="AP10" s="45"/>
      <c r="AQ10" s="45"/>
      <c r="AR10" s="45"/>
      <c r="AS10" s="45"/>
      <c r="AT10" s="46">
        <f>データ!$V$6</f>
        <v>363.6</v>
      </c>
      <c r="AU10" s="47"/>
      <c r="AV10" s="47"/>
      <c r="AW10" s="47"/>
      <c r="AX10" s="47"/>
      <c r="AY10" s="47"/>
      <c r="AZ10" s="47"/>
      <c r="BA10" s="47"/>
      <c r="BB10" s="48">
        <f>データ!$W$6</f>
        <v>411.6</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2">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2">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114</v>
      </c>
      <c r="BM16" s="58"/>
      <c r="BN16" s="58"/>
      <c r="BO16" s="58"/>
      <c r="BP16" s="58"/>
      <c r="BQ16" s="58"/>
      <c r="BR16" s="58"/>
      <c r="BS16" s="58"/>
      <c r="BT16" s="58"/>
      <c r="BU16" s="58"/>
      <c r="BV16" s="58"/>
      <c r="BW16" s="58"/>
      <c r="BX16" s="58"/>
      <c r="BY16" s="58"/>
      <c r="BZ16" s="59"/>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112</v>
      </c>
      <c r="BM47" s="58"/>
      <c r="BN47" s="58"/>
      <c r="BO47" s="58"/>
      <c r="BP47" s="58"/>
      <c r="BQ47" s="58"/>
      <c r="BR47" s="58"/>
      <c r="BS47" s="58"/>
      <c r="BT47" s="58"/>
      <c r="BU47" s="58"/>
      <c r="BV47" s="58"/>
      <c r="BW47" s="58"/>
      <c r="BX47" s="58"/>
      <c r="BY47" s="58"/>
      <c r="BZ47" s="59"/>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2">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2">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113</v>
      </c>
      <c r="BM66" s="58"/>
      <c r="BN66" s="58"/>
      <c r="BO66" s="58"/>
      <c r="BP66" s="58"/>
      <c r="BQ66" s="58"/>
      <c r="BR66" s="58"/>
      <c r="BS66" s="58"/>
      <c r="BT66" s="58"/>
      <c r="BU66" s="58"/>
      <c r="BV66" s="58"/>
      <c r="BW66" s="58"/>
      <c r="BX66" s="58"/>
      <c r="BY66" s="58"/>
      <c r="BZ66" s="59"/>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bJ+eSb0UPq3NFVJNHnmipOtCLXfL8DRQSlnihgyDfMx16FEHUMWZ1fD6DQ8/cqfLjrfh1LYpsqI02ZcS3iZUCQ==" saltValue="wy3mHcPpqh4G9pueJqaqvQ=="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2">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2021</v>
      </c>
      <c r="C6" s="20">
        <f t="shared" ref="C6:W6" si="3">C7</f>
        <v>452025</v>
      </c>
      <c r="D6" s="20">
        <f t="shared" si="3"/>
        <v>46</v>
      </c>
      <c r="E6" s="20">
        <f t="shared" si="3"/>
        <v>1</v>
      </c>
      <c r="F6" s="20">
        <f t="shared" si="3"/>
        <v>0</v>
      </c>
      <c r="G6" s="20">
        <f t="shared" si="3"/>
        <v>1</v>
      </c>
      <c r="H6" s="20" t="str">
        <f t="shared" si="3"/>
        <v>宮崎県　都城市</v>
      </c>
      <c r="I6" s="20" t="str">
        <f t="shared" si="3"/>
        <v>法適用</v>
      </c>
      <c r="J6" s="20" t="str">
        <f t="shared" si="3"/>
        <v>水道事業</v>
      </c>
      <c r="K6" s="20" t="str">
        <f t="shared" si="3"/>
        <v>末端給水事業</v>
      </c>
      <c r="L6" s="20" t="str">
        <f t="shared" si="3"/>
        <v>A3</v>
      </c>
      <c r="M6" s="20" t="str">
        <f t="shared" si="3"/>
        <v>非設置</v>
      </c>
      <c r="N6" s="21" t="str">
        <f t="shared" si="3"/>
        <v>-</v>
      </c>
      <c r="O6" s="21">
        <f t="shared" si="3"/>
        <v>56.65</v>
      </c>
      <c r="P6" s="21">
        <f t="shared" si="3"/>
        <v>92.37</v>
      </c>
      <c r="Q6" s="21">
        <f t="shared" si="3"/>
        <v>2343</v>
      </c>
      <c r="R6" s="21">
        <f t="shared" si="3"/>
        <v>162572</v>
      </c>
      <c r="S6" s="21">
        <f t="shared" si="3"/>
        <v>653.36</v>
      </c>
      <c r="T6" s="21">
        <f t="shared" si="3"/>
        <v>248.82</v>
      </c>
      <c r="U6" s="21">
        <f t="shared" si="3"/>
        <v>149659</v>
      </c>
      <c r="V6" s="21">
        <f t="shared" si="3"/>
        <v>363.6</v>
      </c>
      <c r="W6" s="21">
        <f t="shared" si="3"/>
        <v>411.6</v>
      </c>
      <c r="X6" s="22">
        <f>IF(X7="",NA(),X7)</f>
        <v>112.34</v>
      </c>
      <c r="Y6" s="22">
        <f t="shared" ref="Y6:AG6" si="4">IF(Y7="",NA(),Y7)</f>
        <v>109.07</v>
      </c>
      <c r="Z6" s="22">
        <f t="shared" si="4"/>
        <v>111.51</v>
      </c>
      <c r="AA6" s="22">
        <f t="shared" si="4"/>
        <v>110.37</v>
      </c>
      <c r="AB6" s="22">
        <f t="shared" si="4"/>
        <v>110.08</v>
      </c>
      <c r="AC6" s="22">
        <f t="shared" si="4"/>
        <v>113.95</v>
      </c>
      <c r="AD6" s="22">
        <f t="shared" si="4"/>
        <v>112.62</v>
      </c>
      <c r="AE6" s="22">
        <f t="shared" si="4"/>
        <v>113.35</v>
      </c>
      <c r="AF6" s="22">
        <f t="shared" si="4"/>
        <v>112.36</v>
      </c>
      <c r="AG6" s="22">
        <f t="shared" si="4"/>
        <v>111.89</v>
      </c>
      <c r="AH6" s="21" t="str">
        <f>IF(AH7="","",IF(AH7="-","【-】","【"&amp;SUBSTITUTE(TEXT(AH7,"#,##0.00"),"-","△")&amp;"】"))</f>
        <v>【111.39】</v>
      </c>
      <c r="AI6" s="21">
        <f>IF(AI7="",NA(),AI7)</f>
        <v>0</v>
      </c>
      <c r="AJ6" s="21">
        <f t="shared" ref="AJ6:AR6" si="5">IF(AJ7="",NA(),AJ7)</f>
        <v>0</v>
      </c>
      <c r="AK6" s="21">
        <f t="shared" si="5"/>
        <v>0</v>
      </c>
      <c r="AL6" s="21">
        <f t="shared" si="5"/>
        <v>0</v>
      </c>
      <c r="AM6" s="21">
        <f t="shared" si="5"/>
        <v>0</v>
      </c>
      <c r="AN6" s="21">
        <f t="shared" si="5"/>
        <v>0</v>
      </c>
      <c r="AO6" s="22">
        <f t="shared" si="5"/>
        <v>0.75</v>
      </c>
      <c r="AP6" s="22">
        <f t="shared" si="5"/>
        <v>0.51</v>
      </c>
      <c r="AQ6" s="22">
        <f t="shared" si="5"/>
        <v>0.28999999999999998</v>
      </c>
      <c r="AR6" s="22">
        <f t="shared" si="5"/>
        <v>0.45</v>
      </c>
      <c r="AS6" s="21" t="str">
        <f>IF(AS7="","",IF(AS7="-","【-】","【"&amp;SUBSTITUTE(TEXT(AS7,"#,##0.00"),"-","△")&amp;"】"))</f>
        <v>【1.30】</v>
      </c>
      <c r="AT6" s="22">
        <f>IF(AT7="",NA(),AT7)</f>
        <v>514.80999999999995</v>
      </c>
      <c r="AU6" s="22">
        <f t="shared" ref="AU6:BC6" si="6">IF(AU7="",NA(),AU7)</f>
        <v>405.95</v>
      </c>
      <c r="AV6" s="22">
        <f t="shared" si="6"/>
        <v>279.44</v>
      </c>
      <c r="AW6" s="22">
        <f t="shared" si="6"/>
        <v>342.11</v>
      </c>
      <c r="AX6" s="22">
        <f t="shared" si="6"/>
        <v>355.37</v>
      </c>
      <c r="AY6" s="22">
        <f t="shared" si="6"/>
        <v>307.83</v>
      </c>
      <c r="AZ6" s="22">
        <f t="shared" si="6"/>
        <v>318.89</v>
      </c>
      <c r="BA6" s="22">
        <f t="shared" si="6"/>
        <v>309.10000000000002</v>
      </c>
      <c r="BB6" s="22">
        <f t="shared" si="6"/>
        <v>306.08</v>
      </c>
      <c r="BC6" s="22">
        <f t="shared" si="6"/>
        <v>351.29</v>
      </c>
      <c r="BD6" s="21" t="str">
        <f>IF(BD7="","",IF(BD7="-","【-】","【"&amp;SUBSTITUTE(TEXT(BD7,"#,##0.00"),"-","△")&amp;"】"))</f>
        <v>【261.51】</v>
      </c>
      <c r="BE6" s="22">
        <f>IF(BE7="",NA(),BE7)</f>
        <v>437.23</v>
      </c>
      <c r="BF6" s="22">
        <f t="shared" ref="BF6:BN6" si="7">IF(BF7="",NA(),BF7)</f>
        <v>437.09</v>
      </c>
      <c r="BG6" s="22">
        <f t="shared" si="7"/>
        <v>468.2</v>
      </c>
      <c r="BH6" s="22">
        <f t="shared" si="7"/>
        <v>495.76</v>
      </c>
      <c r="BI6" s="22">
        <f t="shared" si="7"/>
        <v>486.76</v>
      </c>
      <c r="BJ6" s="22">
        <f t="shared" si="7"/>
        <v>295.44</v>
      </c>
      <c r="BK6" s="22">
        <f t="shared" si="7"/>
        <v>290.07</v>
      </c>
      <c r="BL6" s="22">
        <f t="shared" si="7"/>
        <v>290.42</v>
      </c>
      <c r="BM6" s="22">
        <f t="shared" si="7"/>
        <v>294.66000000000003</v>
      </c>
      <c r="BN6" s="22">
        <f t="shared" si="7"/>
        <v>236.29</v>
      </c>
      <c r="BO6" s="21" t="str">
        <f>IF(BO7="","",IF(BO7="-","【-】","【"&amp;SUBSTITUTE(TEXT(BO7,"#,##0.00"),"-","△")&amp;"】"))</f>
        <v>【265.16】</v>
      </c>
      <c r="BP6" s="22">
        <f>IF(BP7="",NA(),BP7)</f>
        <v>105.68</v>
      </c>
      <c r="BQ6" s="22">
        <f t="shared" ref="BQ6:BY6" si="8">IF(BQ7="",NA(),BQ7)</f>
        <v>98.87</v>
      </c>
      <c r="BR6" s="22">
        <f t="shared" si="8"/>
        <v>106.66</v>
      </c>
      <c r="BS6" s="22">
        <f t="shared" si="8"/>
        <v>104.19</v>
      </c>
      <c r="BT6" s="22">
        <f t="shared" si="8"/>
        <v>106.65</v>
      </c>
      <c r="BU6" s="22">
        <f t="shared" si="8"/>
        <v>106.02</v>
      </c>
      <c r="BV6" s="22">
        <f t="shared" si="8"/>
        <v>104.84</v>
      </c>
      <c r="BW6" s="22">
        <f t="shared" si="8"/>
        <v>106.11</v>
      </c>
      <c r="BX6" s="22">
        <f t="shared" si="8"/>
        <v>103.75</v>
      </c>
      <c r="BY6" s="22">
        <f t="shared" si="8"/>
        <v>104.33</v>
      </c>
      <c r="BZ6" s="21" t="str">
        <f>IF(BZ7="","",IF(BZ7="-","【-】","【"&amp;SUBSTITUTE(TEXT(BZ7,"#,##0.00"),"-","△")&amp;"】"))</f>
        <v>【102.35】</v>
      </c>
      <c r="CA6" s="22">
        <f>IF(CA7="",NA(),CA7)</f>
        <v>122.12</v>
      </c>
      <c r="CB6" s="22">
        <f t="shared" ref="CB6:CJ6" si="9">IF(CB7="",NA(),CB7)</f>
        <v>130.47</v>
      </c>
      <c r="CC6" s="22">
        <f t="shared" si="9"/>
        <v>120.78</v>
      </c>
      <c r="CD6" s="22">
        <f t="shared" si="9"/>
        <v>122.97</v>
      </c>
      <c r="CE6" s="22">
        <f t="shared" si="9"/>
        <v>120.49</v>
      </c>
      <c r="CF6" s="22">
        <f t="shared" si="9"/>
        <v>158.6</v>
      </c>
      <c r="CG6" s="22">
        <f t="shared" si="9"/>
        <v>161.82</v>
      </c>
      <c r="CH6" s="22">
        <f t="shared" si="9"/>
        <v>161.03</v>
      </c>
      <c r="CI6" s="22">
        <f t="shared" si="9"/>
        <v>159.93</v>
      </c>
      <c r="CJ6" s="22">
        <f t="shared" si="9"/>
        <v>157.4</v>
      </c>
      <c r="CK6" s="21" t="str">
        <f>IF(CK7="","",IF(CK7="-","【-】","【"&amp;SUBSTITUTE(TEXT(CK7,"#,##0.00"),"-","△")&amp;"】"))</f>
        <v>【167.74】</v>
      </c>
      <c r="CL6" s="22">
        <f>IF(CL7="",NA(),CL7)</f>
        <v>81.48</v>
      </c>
      <c r="CM6" s="22">
        <f t="shared" ref="CM6:CU6" si="10">IF(CM7="",NA(),CM7)</f>
        <v>80.069999999999993</v>
      </c>
      <c r="CN6" s="22">
        <f t="shared" si="10"/>
        <v>79.98</v>
      </c>
      <c r="CO6" s="22">
        <f t="shared" si="10"/>
        <v>79.709999999999994</v>
      </c>
      <c r="CP6" s="22">
        <f t="shared" si="10"/>
        <v>79.23</v>
      </c>
      <c r="CQ6" s="22">
        <f t="shared" si="10"/>
        <v>62.88</v>
      </c>
      <c r="CR6" s="22">
        <f t="shared" si="10"/>
        <v>62.32</v>
      </c>
      <c r="CS6" s="22">
        <f t="shared" si="10"/>
        <v>61.71</v>
      </c>
      <c r="CT6" s="22">
        <f t="shared" si="10"/>
        <v>63.12</v>
      </c>
      <c r="CU6" s="22">
        <f t="shared" si="10"/>
        <v>62.59</v>
      </c>
      <c r="CV6" s="21" t="str">
        <f>IF(CV7="","",IF(CV7="-","【-】","【"&amp;SUBSTITUTE(TEXT(CV7,"#,##0.00"),"-","△")&amp;"】"))</f>
        <v>【60.29】</v>
      </c>
      <c r="CW6" s="22">
        <f>IF(CW7="",NA(),CW7)</f>
        <v>88.21</v>
      </c>
      <c r="CX6" s="22">
        <f t="shared" ref="CX6:DF6" si="11">IF(CX7="",NA(),CX7)</f>
        <v>88.66</v>
      </c>
      <c r="CY6" s="22">
        <f t="shared" si="11"/>
        <v>87.72</v>
      </c>
      <c r="CZ6" s="22">
        <f t="shared" si="11"/>
        <v>88.93</v>
      </c>
      <c r="DA6" s="22">
        <f t="shared" si="11"/>
        <v>89.47</v>
      </c>
      <c r="DB6" s="22">
        <f t="shared" si="11"/>
        <v>90.13</v>
      </c>
      <c r="DC6" s="22">
        <f t="shared" si="11"/>
        <v>90.19</v>
      </c>
      <c r="DD6" s="22">
        <f t="shared" si="11"/>
        <v>90.03</v>
      </c>
      <c r="DE6" s="22">
        <f t="shared" si="11"/>
        <v>90.09</v>
      </c>
      <c r="DF6" s="22">
        <f t="shared" si="11"/>
        <v>89.7</v>
      </c>
      <c r="DG6" s="21" t="str">
        <f>IF(DG7="","",IF(DG7="-","【-】","【"&amp;SUBSTITUTE(TEXT(DG7,"#,##0.00"),"-","△")&amp;"】"))</f>
        <v>【90.12】</v>
      </c>
      <c r="DH6" s="22">
        <f>IF(DH7="",NA(),DH7)</f>
        <v>49.47</v>
      </c>
      <c r="DI6" s="22">
        <f t="shared" ref="DI6:DQ6" si="12">IF(DI7="",NA(),DI7)</f>
        <v>50.39</v>
      </c>
      <c r="DJ6" s="22">
        <f t="shared" si="12"/>
        <v>48.66</v>
      </c>
      <c r="DK6" s="22">
        <f t="shared" si="12"/>
        <v>49.42</v>
      </c>
      <c r="DL6" s="22">
        <f t="shared" si="12"/>
        <v>50.46</v>
      </c>
      <c r="DM6" s="22">
        <f t="shared" si="12"/>
        <v>48.01</v>
      </c>
      <c r="DN6" s="22">
        <f t="shared" si="12"/>
        <v>48.86</v>
      </c>
      <c r="DO6" s="22">
        <f t="shared" si="12"/>
        <v>49.6</v>
      </c>
      <c r="DP6" s="22">
        <f t="shared" si="12"/>
        <v>50.31</v>
      </c>
      <c r="DQ6" s="22">
        <f t="shared" si="12"/>
        <v>50.5</v>
      </c>
      <c r="DR6" s="21" t="str">
        <f>IF(DR7="","",IF(DR7="-","【-】","【"&amp;SUBSTITUTE(TEXT(DR7,"#,##0.00"),"-","△")&amp;"】"))</f>
        <v>【50.88】</v>
      </c>
      <c r="DS6" s="22">
        <f>IF(DS7="",NA(),DS7)</f>
        <v>16.38</v>
      </c>
      <c r="DT6" s="22">
        <f t="shared" ref="DT6:EB6" si="13">IF(DT7="",NA(),DT7)</f>
        <v>20.16</v>
      </c>
      <c r="DU6" s="22">
        <f t="shared" si="13"/>
        <v>20.84</v>
      </c>
      <c r="DV6" s="22">
        <f t="shared" si="13"/>
        <v>22.77</v>
      </c>
      <c r="DW6" s="22">
        <f t="shared" si="13"/>
        <v>24.28</v>
      </c>
      <c r="DX6" s="22">
        <f t="shared" si="13"/>
        <v>16.600000000000001</v>
      </c>
      <c r="DY6" s="22">
        <f t="shared" si="13"/>
        <v>18.510000000000002</v>
      </c>
      <c r="DZ6" s="22">
        <f t="shared" si="13"/>
        <v>20.49</v>
      </c>
      <c r="EA6" s="22">
        <f t="shared" si="13"/>
        <v>21.34</v>
      </c>
      <c r="EB6" s="22">
        <f t="shared" si="13"/>
        <v>21.19</v>
      </c>
      <c r="EC6" s="21" t="str">
        <f>IF(EC7="","",IF(EC7="-","【-】","【"&amp;SUBSTITUTE(TEXT(EC7,"#,##0.00"),"-","△")&amp;"】"))</f>
        <v>【22.30】</v>
      </c>
      <c r="ED6" s="22">
        <f>IF(ED7="",NA(),ED7)</f>
        <v>0.13</v>
      </c>
      <c r="EE6" s="22">
        <f t="shared" ref="EE6:EM6" si="14">IF(EE7="",NA(),EE7)</f>
        <v>0.48</v>
      </c>
      <c r="EF6" s="22">
        <f t="shared" si="14"/>
        <v>0.62</v>
      </c>
      <c r="EG6" s="22">
        <f t="shared" si="14"/>
        <v>0.52</v>
      </c>
      <c r="EH6" s="22">
        <f t="shared" si="14"/>
        <v>0.47</v>
      </c>
      <c r="EI6" s="22">
        <f t="shared" si="14"/>
        <v>0.65</v>
      </c>
      <c r="EJ6" s="22">
        <f t="shared" si="14"/>
        <v>0.7</v>
      </c>
      <c r="EK6" s="22">
        <f t="shared" si="14"/>
        <v>0.72</v>
      </c>
      <c r="EL6" s="22">
        <f t="shared" si="14"/>
        <v>0.69</v>
      </c>
      <c r="EM6" s="22">
        <f t="shared" si="14"/>
        <v>0.62</v>
      </c>
      <c r="EN6" s="21" t="str">
        <f>IF(EN7="","",IF(EN7="-","【-】","【"&amp;SUBSTITUTE(TEXT(EN7,"#,##0.00"),"-","△")&amp;"】"))</f>
        <v>【0.66】</v>
      </c>
    </row>
    <row r="7" spans="1:144" s="23" customFormat="1" x14ac:dyDescent="0.2">
      <c r="A7" s="15"/>
      <c r="B7" s="24">
        <v>2021</v>
      </c>
      <c r="C7" s="24">
        <v>452025</v>
      </c>
      <c r="D7" s="24">
        <v>46</v>
      </c>
      <c r="E7" s="24">
        <v>1</v>
      </c>
      <c r="F7" s="24">
        <v>0</v>
      </c>
      <c r="G7" s="24">
        <v>1</v>
      </c>
      <c r="H7" s="24" t="s">
        <v>93</v>
      </c>
      <c r="I7" s="24" t="s">
        <v>94</v>
      </c>
      <c r="J7" s="24" t="s">
        <v>95</v>
      </c>
      <c r="K7" s="24" t="s">
        <v>96</v>
      </c>
      <c r="L7" s="24" t="s">
        <v>97</v>
      </c>
      <c r="M7" s="24" t="s">
        <v>98</v>
      </c>
      <c r="N7" s="25" t="s">
        <v>99</v>
      </c>
      <c r="O7" s="25">
        <v>56.65</v>
      </c>
      <c r="P7" s="25">
        <v>92.37</v>
      </c>
      <c r="Q7" s="25">
        <v>2343</v>
      </c>
      <c r="R7" s="25">
        <v>162572</v>
      </c>
      <c r="S7" s="25">
        <v>653.36</v>
      </c>
      <c r="T7" s="25">
        <v>248.82</v>
      </c>
      <c r="U7" s="25">
        <v>149659</v>
      </c>
      <c r="V7" s="25">
        <v>363.6</v>
      </c>
      <c r="W7" s="25">
        <v>411.6</v>
      </c>
      <c r="X7" s="25">
        <v>112.34</v>
      </c>
      <c r="Y7" s="25">
        <v>109.07</v>
      </c>
      <c r="Z7" s="25">
        <v>111.51</v>
      </c>
      <c r="AA7" s="25">
        <v>110.37</v>
      </c>
      <c r="AB7" s="25">
        <v>110.08</v>
      </c>
      <c r="AC7" s="25">
        <v>113.95</v>
      </c>
      <c r="AD7" s="25">
        <v>112.62</v>
      </c>
      <c r="AE7" s="25">
        <v>113.35</v>
      </c>
      <c r="AF7" s="25">
        <v>112.36</v>
      </c>
      <c r="AG7" s="25">
        <v>111.89</v>
      </c>
      <c r="AH7" s="25">
        <v>111.39</v>
      </c>
      <c r="AI7" s="25">
        <v>0</v>
      </c>
      <c r="AJ7" s="25">
        <v>0</v>
      </c>
      <c r="AK7" s="25">
        <v>0</v>
      </c>
      <c r="AL7" s="25">
        <v>0</v>
      </c>
      <c r="AM7" s="25">
        <v>0</v>
      </c>
      <c r="AN7" s="25">
        <v>0</v>
      </c>
      <c r="AO7" s="25">
        <v>0.75</v>
      </c>
      <c r="AP7" s="25">
        <v>0.51</v>
      </c>
      <c r="AQ7" s="25">
        <v>0.28999999999999998</v>
      </c>
      <c r="AR7" s="25">
        <v>0.45</v>
      </c>
      <c r="AS7" s="25">
        <v>1.3</v>
      </c>
      <c r="AT7" s="25">
        <v>514.80999999999995</v>
      </c>
      <c r="AU7" s="25">
        <v>405.95</v>
      </c>
      <c r="AV7" s="25">
        <v>279.44</v>
      </c>
      <c r="AW7" s="25">
        <v>342.11</v>
      </c>
      <c r="AX7" s="25">
        <v>355.37</v>
      </c>
      <c r="AY7" s="25">
        <v>307.83</v>
      </c>
      <c r="AZ7" s="25">
        <v>318.89</v>
      </c>
      <c r="BA7" s="25">
        <v>309.10000000000002</v>
      </c>
      <c r="BB7" s="25">
        <v>306.08</v>
      </c>
      <c r="BC7" s="25">
        <v>351.29</v>
      </c>
      <c r="BD7" s="25">
        <v>261.51</v>
      </c>
      <c r="BE7" s="25">
        <v>437.23</v>
      </c>
      <c r="BF7" s="25">
        <v>437.09</v>
      </c>
      <c r="BG7" s="25">
        <v>468.2</v>
      </c>
      <c r="BH7" s="25">
        <v>495.76</v>
      </c>
      <c r="BI7" s="25">
        <v>486.76</v>
      </c>
      <c r="BJ7" s="25">
        <v>295.44</v>
      </c>
      <c r="BK7" s="25">
        <v>290.07</v>
      </c>
      <c r="BL7" s="25">
        <v>290.42</v>
      </c>
      <c r="BM7" s="25">
        <v>294.66000000000003</v>
      </c>
      <c r="BN7" s="25">
        <v>236.29</v>
      </c>
      <c r="BO7" s="25">
        <v>265.16000000000003</v>
      </c>
      <c r="BP7" s="25">
        <v>105.68</v>
      </c>
      <c r="BQ7" s="25">
        <v>98.87</v>
      </c>
      <c r="BR7" s="25">
        <v>106.66</v>
      </c>
      <c r="BS7" s="25">
        <v>104.19</v>
      </c>
      <c r="BT7" s="25">
        <v>106.65</v>
      </c>
      <c r="BU7" s="25">
        <v>106.02</v>
      </c>
      <c r="BV7" s="25">
        <v>104.84</v>
      </c>
      <c r="BW7" s="25">
        <v>106.11</v>
      </c>
      <c r="BX7" s="25">
        <v>103.75</v>
      </c>
      <c r="BY7" s="25">
        <v>104.33</v>
      </c>
      <c r="BZ7" s="25">
        <v>102.35</v>
      </c>
      <c r="CA7" s="25">
        <v>122.12</v>
      </c>
      <c r="CB7" s="25">
        <v>130.47</v>
      </c>
      <c r="CC7" s="25">
        <v>120.78</v>
      </c>
      <c r="CD7" s="25">
        <v>122.97</v>
      </c>
      <c r="CE7" s="25">
        <v>120.49</v>
      </c>
      <c r="CF7" s="25">
        <v>158.6</v>
      </c>
      <c r="CG7" s="25">
        <v>161.82</v>
      </c>
      <c r="CH7" s="25">
        <v>161.03</v>
      </c>
      <c r="CI7" s="25">
        <v>159.93</v>
      </c>
      <c r="CJ7" s="25">
        <v>157.4</v>
      </c>
      <c r="CK7" s="25">
        <v>167.74</v>
      </c>
      <c r="CL7" s="25">
        <v>81.48</v>
      </c>
      <c r="CM7" s="25">
        <v>80.069999999999993</v>
      </c>
      <c r="CN7" s="25">
        <v>79.98</v>
      </c>
      <c r="CO7" s="25">
        <v>79.709999999999994</v>
      </c>
      <c r="CP7" s="25">
        <v>79.23</v>
      </c>
      <c r="CQ7" s="25">
        <v>62.88</v>
      </c>
      <c r="CR7" s="25">
        <v>62.32</v>
      </c>
      <c r="CS7" s="25">
        <v>61.71</v>
      </c>
      <c r="CT7" s="25">
        <v>63.12</v>
      </c>
      <c r="CU7" s="25">
        <v>62.59</v>
      </c>
      <c r="CV7" s="25">
        <v>60.29</v>
      </c>
      <c r="CW7" s="25">
        <v>88.21</v>
      </c>
      <c r="CX7" s="25">
        <v>88.66</v>
      </c>
      <c r="CY7" s="25">
        <v>87.72</v>
      </c>
      <c r="CZ7" s="25">
        <v>88.93</v>
      </c>
      <c r="DA7" s="25">
        <v>89.47</v>
      </c>
      <c r="DB7" s="25">
        <v>90.13</v>
      </c>
      <c r="DC7" s="25">
        <v>90.19</v>
      </c>
      <c r="DD7" s="25">
        <v>90.03</v>
      </c>
      <c r="DE7" s="25">
        <v>90.09</v>
      </c>
      <c r="DF7" s="25">
        <v>89.7</v>
      </c>
      <c r="DG7" s="25">
        <v>90.12</v>
      </c>
      <c r="DH7" s="25">
        <v>49.47</v>
      </c>
      <c r="DI7" s="25">
        <v>50.39</v>
      </c>
      <c r="DJ7" s="25">
        <v>48.66</v>
      </c>
      <c r="DK7" s="25">
        <v>49.42</v>
      </c>
      <c r="DL7" s="25">
        <v>50.46</v>
      </c>
      <c r="DM7" s="25">
        <v>48.01</v>
      </c>
      <c r="DN7" s="25">
        <v>48.86</v>
      </c>
      <c r="DO7" s="25">
        <v>49.6</v>
      </c>
      <c r="DP7" s="25">
        <v>50.31</v>
      </c>
      <c r="DQ7" s="25">
        <v>50.5</v>
      </c>
      <c r="DR7" s="25">
        <v>50.88</v>
      </c>
      <c r="DS7" s="25">
        <v>16.38</v>
      </c>
      <c r="DT7" s="25">
        <v>20.16</v>
      </c>
      <c r="DU7" s="25">
        <v>20.84</v>
      </c>
      <c r="DV7" s="25">
        <v>22.77</v>
      </c>
      <c r="DW7" s="25">
        <v>24.28</v>
      </c>
      <c r="DX7" s="25">
        <v>16.600000000000001</v>
      </c>
      <c r="DY7" s="25">
        <v>18.510000000000002</v>
      </c>
      <c r="DZ7" s="25">
        <v>20.49</v>
      </c>
      <c r="EA7" s="25">
        <v>21.34</v>
      </c>
      <c r="EB7" s="25">
        <v>21.19</v>
      </c>
      <c r="EC7" s="25">
        <v>22.3</v>
      </c>
      <c r="ED7" s="25">
        <v>0.13</v>
      </c>
      <c r="EE7" s="25">
        <v>0.48</v>
      </c>
      <c r="EF7" s="25">
        <v>0.62</v>
      </c>
      <c r="EG7" s="25">
        <v>0.52</v>
      </c>
      <c r="EH7" s="25">
        <v>0.47</v>
      </c>
      <c r="EI7" s="25">
        <v>0.65</v>
      </c>
      <c r="EJ7" s="25">
        <v>0.7</v>
      </c>
      <c r="EK7" s="25">
        <v>0.72</v>
      </c>
      <c r="EL7" s="25">
        <v>0.69</v>
      </c>
      <c r="EM7" s="25">
        <v>0.62</v>
      </c>
      <c r="EN7" s="25">
        <v>0.66</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2">
      <c r="B11">
        <v>4</v>
      </c>
      <c r="C11">
        <v>3</v>
      </c>
      <c r="D11">
        <v>2</v>
      </c>
      <c r="E11">
        <v>1</v>
      </c>
      <c r="F11">
        <v>0</v>
      </c>
      <c r="G11" t="s">
        <v>105</v>
      </c>
    </row>
    <row r="12" spans="1:144" x14ac:dyDescent="0.2">
      <c r="B12">
        <v>1</v>
      </c>
      <c r="C12">
        <v>1</v>
      </c>
      <c r="D12">
        <v>1</v>
      </c>
      <c r="E12">
        <v>2</v>
      </c>
      <c r="F12">
        <v>3</v>
      </c>
      <c r="G12" t="s">
        <v>106</v>
      </c>
    </row>
    <row r="13" spans="1:144" x14ac:dyDescent="0.2">
      <c r="B13" t="s">
        <v>107</v>
      </c>
      <c r="C13" t="s">
        <v>108</v>
      </c>
      <c r="D13" t="s">
        <v>109</v>
      </c>
      <c r="E13" t="s">
        <v>110</v>
      </c>
      <c r="F13" t="s">
        <v>109</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2023-01-17T07:38:22Z</cp:lastPrinted>
  <dcterms:created xsi:type="dcterms:W3CDTF">2022-12-01T01:06:35Z</dcterms:created>
  <dcterms:modified xsi:type="dcterms:W3CDTF">2023-02-21T08:37:50Z</dcterms:modified>
  <cp:category/>
</cp:coreProperties>
</file>