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30106_公営企業に係る「経営比較分析表」の分析等について（照会）\06ホームページ掲載\01法適用\【法適】上水道\"/>
    </mc:Choice>
  </mc:AlternateContent>
  <xr:revisionPtr revIDLastSave="0" documentId="13_ncr:1_{2BE5B464-6A37-47AD-A352-653830C8BE7F}" xr6:coauthVersionLast="47" xr6:coauthVersionMax="47" xr10:uidLastSave="{00000000-0000-0000-0000-000000000000}"/>
  <workbookProtection workbookAlgorithmName="SHA-512" workbookHashValue="ulBt1+Qg8XtXZOKoMXL/zKOMthzY/e5jxrNzimyaAPMC8TTjWhuws5q1GLw4y269M/VvgepKIrUXl/+Hu05tTg==" workbookSaltValue="e9uX/kB6CiDX+U0Hsf4+SA=="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BB8" i="4" s="1"/>
  <c r="S6" i="5"/>
  <c r="AT8" i="4" s="1"/>
  <c r="R6" i="5"/>
  <c r="AL8" i="4" s="1"/>
  <c r="Q6" i="5"/>
  <c r="P6" i="5"/>
  <c r="O6" i="5"/>
  <c r="I10" i="4" s="1"/>
  <c r="N6" i="5"/>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F85" i="4"/>
  <c r="AT10" i="4"/>
  <c r="AL10" i="4"/>
  <c r="W10" i="4"/>
  <c r="P10" i="4"/>
  <c r="B10" i="4"/>
  <c r="AD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<sst xmlns="http://schemas.openxmlformats.org/spreadsheetml/2006/main" count="228" uniqueCount="114">
  <si>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</si>
  <si>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</si>
  <si>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</si>
  <si>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</si>
  <si>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</si>
  <si>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</si>
  <si>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</si>
  <si>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</si>
  <si>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</si>
  <si>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</si>
  <si>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</si>
  <si>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</si>
  <si>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</si>
  <si>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</si>
  <si>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</si>
  <si>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</si>
  <si>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</si>
  <si>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</si>
  <si>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</si>
  <si>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</si>
  <si>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</si>
  <si>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</si>
  <si>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</si>
  <si>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</si>
  <si>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</si>
  <si>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</si>
  <si>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</si>
  <si>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</si>
  <si>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</si>
  <si>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</si>
  <si>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</si>
  <si>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</si>
  <si>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</si>
  <si>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</si>
  <si>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</si>
  <si>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</si>
  <si>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</si>
  <si>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</si>
  <si>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</si>
  <si>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</si>
  <si>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</si>
  <si>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</si>
  <si>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</si>
  <si>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</si>
  <si>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</si>
  <si>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</si>
  <si>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</si>
  <si>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</si>
  <si>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</si>
  <si>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</si>
  <si>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</si>
  <si>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</si>
  <si>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</si>
  <si>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</si>
  <si>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</si>
  <si>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</si>
  <si>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</si>
  <si>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</si>
  <si>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</si>
  <si>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</si>
  <si>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</si>
  <si>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</si>
  <si>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</si>
  <si>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</si>
  <si>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</si>
  <si>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</si>
  <si>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</si>
  <si>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</si>
  <si>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</si>
  <si>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</si>
  <si>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</si>
  <si>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</si>
  <si>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</si>
  <si>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</si>
  <si>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</si>
  <si>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</si>
  <si>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</si>
  <si>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</si>
  <si>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</si>
  <si>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</si>
  <si>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</si>
  <si>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</si>
  <si>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</si>
  <si>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</si>
  <si>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</si>
  <si>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</si>
  <si>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</si>
  <si>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</si>
  <si>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</si>
  <si>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</si>
  <si>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</si>
  <si>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</si>
  <si>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</si>
  <si>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</si>
  <si>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</si>
  <si>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</si>
  <si>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</si>
  <si>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</si>
  <si>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</si>
  <si>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</si>
  <si>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</si>
  <si>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</si>
  <si>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</si>
  <si>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</si>
  <si>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</si>
  <si>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</si>
  <si>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</si>
  <si>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</si>
  <si>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</si>
  <si>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</si>
  <si>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</si>
  <si>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平成29年度に離島である大島簡易水道を除くすべての簡易水道を上水道に統合したことにより、統合前に比べると経営状況が悪化しています。
また、水道施設の老朽化により、水道施設の一元化事業をはじめ、耐震化、老朽管更新事業についても、今後も継続して建設改良事業に投資する必要があります。
一方で、人口減少に伴う給水収益の減少が見込まれ、経営状況はさらに厳しくなる見込みです。
このような中、令和４年４月より、平均26.2%の水道料金の改定を行い、経営改善に努めています。
</t>
    <rPh sb="0" eb="2">
      <t>ヘイセイ</t>
    </rPh>
    <rPh sb="4" eb="6">
      <t>ネンド</t>
    </rPh>
    <rPh sb="7" eb="9">
      <t>リトウ</t>
    </rPh>
    <rPh sb="12" eb="14">
      <t>オオシマ</t>
    </rPh>
    <rPh sb="14" eb="16">
      <t>カンイ</t>
    </rPh>
    <rPh sb="16" eb="18">
      <t>スイドウ</t>
    </rPh>
    <rPh sb="19" eb="20">
      <t>ノゾ</t>
    </rPh>
    <rPh sb="25" eb="27">
      <t>カンイ</t>
    </rPh>
    <rPh sb="27" eb="29">
      <t>スイドウ</t>
    </rPh>
    <rPh sb="30" eb="33">
      <t>ジョウスイドウ</t>
    </rPh>
    <rPh sb="34" eb="36">
      <t>トウゴウ</t>
    </rPh>
    <rPh sb="44" eb="46">
      <t>トウゴウ</t>
    </rPh>
    <rPh sb="46" eb="47">
      <t>マエ</t>
    </rPh>
    <rPh sb="48" eb="49">
      <t>クラ</t>
    </rPh>
    <rPh sb="52" eb="54">
      <t>ケイエイ</t>
    </rPh>
    <rPh sb="54" eb="56">
      <t>ジョウキョウ</t>
    </rPh>
    <rPh sb="57" eb="59">
      <t>アッカ</t>
    </rPh>
    <rPh sb="69" eb="71">
      <t>スイドウ</t>
    </rPh>
    <rPh sb="71" eb="73">
      <t>シセツ</t>
    </rPh>
    <rPh sb="74" eb="77">
      <t>ロウキュウカ</t>
    </rPh>
    <rPh sb="81" eb="83">
      <t>スイドウ</t>
    </rPh>
    <rPh sb="83" eb="85">
      <t>シセツ</t>
    </rPh>
    <rPh sb="86" eb="89">
      <t>イチゲンカ</t>
    </rPh>
    <rPh sb="89" eb="91">
      <t>ジギョウ</t>
    </rPh>
    <rPh sb="96" eb="99">
      <t>タイシンカ</t>
    </rPh>
    <rPh sb="100" eb="102">
      <t>ロウキュウ</t>
    </rPh>
    <rPh sb="102" eb="103">
      <t>カン</t>
    </rPh>
    <rPh sb="103" eb="105">
      <t>コウシン</t>
    </rPh>
    <rPh sb="105" eb="107">
      <t>ジギョウ</t>
    </rPh>
    <rPh sb="113" eb="115">
      <t>コンゴ</t>
    </rPh>
    <rPh sb="116" eb="118">
      <t>ケイゾク</t>
    </rPh>
    <rPh sb="120" eb="122">
      <t>ケンセツ</t>
    </rPh>
    <rPh sb="122" eb="124">
      <t>カイリョウ</t>
    </rPh>
    <rPh sb="124" eb="126">
      <t>ジギョウ</t>
    </rPh>
    <rPh sb="127" eb="129">
      <t>トウシ</t>
    </rPh>
    <rPh sb="131" eb="133">
      <t>ヒツヨウ</t>
    </rPh>
    <rPh sb="140" eb="142">
      <t>イッポウ</t>
    </rPh>
    <rPh sb="144" eb="146">
      <t>ジンコウ</t>
    </rPh>
    <rPh sb="146" eb="148">
      <t>ゲンショウ</t>
    </rPh>
    <rPh sb="149" eb="150">
      <t>トモナ</t>
    </rPh>
    <rPh sb="151" eb="153">
      <t>キュウスイ</t>
    </rPh>
    <rPh sb="153" eb="155">
      <t>シュウエキ</t>
    </rPh>
    <rPh sb="156" eb="158">
      <t>ゲンショウ</t>
    </rPh>
    <rPh sb="159" eb="161">
      <t>ミコ</t>
    </rPh>
    <rPh sb="164" eb="166">
      <t>ケイエイ</t>
    </rPh>
    <rPh sb="166" eb="168">
      <t>ジョウキョウ</t>
    </rPh>
    <rPh sb="172" eb="173">
      <t>キビ</t>
    </rPh>
    <rPh sb="177" eb="179">
      <t>ミコ</t>
    </rPh>
    <rPh sb="189" eb="190">
      <t>ナカ</t>
    </rPh>
    <rPh sb="191" eb="193">
      <t>レイワ</t>
    </rPh>
    <phoneticPr fontId="4"/>
  </si>
  <si>
    <t xml:space="preserve">①経常収支比率は、約106.4%です。昨年度より改善いたしましたが、単年度限定で支援いただいた一般会計繰入金によるものです。(コロナ等の影響により料金改定時期を半年間遅らせたため)
②累積欠損金はありません。
③流動比率は約169％です。100％は超えているものの、類類似団体・全国平均より少なく、年々減少しているため、資金確保などの経営改善が必要です。
④企業債残高対給水収益比率は、約686％で、類似団体・全国平均よりも非常に高くなっています。今後も水道施設の一元化、耐震化、老朽管更新事業等の実施により高い水準で推移する見込みです。
⑤料金回収率は、約98％です。エネルギー価格の上昇等による水を供給するためのランニングコストが高くなったことも原因ですが、料金の改定などの収益の確保策についても経営の改善の取り組みが必要です。
⑥給水原価は、約163.4円です。類似団体・全国平均より少ないものの、年々高くなっています。エネルギー価格の上昇等によるランニングコストの増が主な要因です。
⑦施設利用率は約68.3%です。類似団体・全国平均と比べて良好であり、施設の利用状況は効果的であるといえます。
⑧有収率は約85.4%です。漏水調査などを必続き実施し、今後も効率的な運営に努めます。
</t>
    <rPh sb="1" eb="3">
      <t>ケイジョウ</t>
    </rPh>
    <rPh sb="3" eb="5">
      <t>シュウシ</t>
    </rPh>
    <rPh sb="5" eb="7">
      <t>ヒリツ</t>
    </rPh>
    <rPh sb="9" eb="10">
      <t>ヤク</t>
    </rPh>
    <rPh sb="19" eb="22">
      <t>サクネンド</t>
    </rPh>
    <rPh sb="24" eb="26">
      <t>カイゼン</t>
    </rPh>
    <rPh sb="34" eb="37">
      <t>タンネンド</t>
    </rPh>
    <rPh sb="37" eb="39">
      <t>ゲンテイ</t>
    </rPh>
    <rPh sb="40" eb="42">
      <t>シエン</t>
    </rPh>
    <rPh sb="47" eb="49">
      <t>イッパン</t>
    </rPh>
    <rPh sb="49" eb="51">
      <t>カイケイ</t>
    </rPh>
    <rPh sb="51" eb="53">
      <t>クリイレ</t>
    </rPh>
    <rPh sb="53" eb="54">
      <t>キン</t>
    </rPh>
    <rPh sb="66" eb="67">
      <t>トウ</t>
    </rPh>
    <rPh sb="68" eb="70">
      <t>エイキョウ</t>
    </rPh>
    <rPh sb="73" eb="75">
      <t>リョウキン</t>
    </rPh>
    <rPh sb="75" eb="77">
      <t>カイテイ</t>
    </rPh>
    <rPh sb="77" eb="79">
      <t>ジキ</t>
    </rPh>
    <rPh sb="80" eb="83">
      <t>ハントシカン</t>
    </rPh>
    <rPh sb="83" eb="84">
      <t>オク</t>
    </rPh>
    <rPh sb="92" eb="94">
      <t>ルイセキ</t>
    </rPh>
    <rPh sb="94" eb="96">
      <t>ケッソン</t>
    </rPh>
    <rPh sb="96" eb="97">
      <t>キン</t>
    </rPh>
    <rPh sb="106" eb="108">
      <t>リュウドウ</t>
    </rPh>
    <rPh sb="108" eb="110">
      <t>ヒリツ</t>
    </rPh>
    <rPh sb="111" eb="112">
      <t>ヤク</t>
    </rPh>
    <rPh sb="124" eb="125">
      <t>コ</t>
    </rPh>
    <rPh sb="133" eb="134">
      <t>ルイ</t>
    </rPh>
    <rPh sb="134" eb="136">
      <t>ルイジ</t>
    </rPh>
    <rPh sb="136" eb="138">
      <t>ダンタイ</t>
    </rPh>
    <rPh sb="139" eb="141">
      <t>ゼンコク</t>
    </rPh>
    <rPh sb="141" eb="143">
      <t>ヘイキン</t>
    </rPh>
    <rPh sb="145" eb="146">
      <t>スク</t>
    </rPh>
    <rPh sb="149" eb="151">
      <t>ネンネン</t>
    </rPh>
    <rPh sb="151" eb="153">
      <t>ゲンショウ</t>
    </rPh>
    <rPh sb="160" eb="162">
      <t>シキン</t>
    </rPh>
    <rPh sb="162" eb="164">
      <t>カクホ</t>
    </rPh>
    <rPh sb="167" eb="169">
      <t>ケイエイ</t>
    </rPh>
    <rPh sb="169" eb="171">
      <t>カイゼン</t>
    </rPh>
    <rPh sb="172" eb="174">
      <t>ヒツヨウ</t>
    </rPh>
    <rPh sb="179" eb="181">
      <t>キギョウ</t>
    </rPh>
    <rPh sb="181" eb="182">
      <t>サイ</t>
    </rPh>
    <rPh sb="182" eb="184">
      <t>ザンダカ</t>
    </rPh>
    <rPh sb="184" eb="185">
      <t>タイ</t>
    </rPh>
    <rPh sb="185" eb="187">
      <t>キュウスイ</t>
    </rPh>
    <rPh sb="187" eb="189">
      <t>シュウエキ</t>
    </rPh>
    <rPh sb="189" eb="191">
      <t>ヒリツ</t>
    </rPh>
    <rPh sb="193" eb="194">
      <t>ヤク</t>
    </rPh>
    <rPh sb="200" eb="202">
      <t>ルイジ</t>
    </rPh>
    <rPh sb="202" eb="204">
      <t>ダンタイ</t>
    </rPh>
    <rPh sb="205" eb="207">
      <t>ゼンコク</t>
    </rPh>
    <rPh sb="207" eb="209">
      <t>ヘイキン</t>
    </rPh>
    <rPh sb="212" eb="214">
      <t>ヒジョウ</t>
    </rPh>
    <rPh sb="215" eb="216">
      <t>タカ</t>
    </rPh>
    <rPh sb="224" eb="226">
      <t>コンゴ</t>
    </rPh>
    <rPh sb="227" eb="229">
      <t>スイドウ</t>
    </rPh>
    <rPh sb="229" eb="231">
      <t>シセツ</t>
    </rPh>
    <rPh sb="232" eb="235">
      <t>イチゲンカ</t>
    </rPh>
    <rPh sb="236" eb="239">
      <t>タイシンカ</t>
    </rPh>
    <rPh sb="240" eb="242">
      <t>ロウキュウ</t>
    </rPh>
    <rPh sb="242" eb="243">
      <t>カン</t>
    </rPh>
    <rPh sb="243" eb="245">
      <t>コウシン</t>
    </rPh>
    <rPh sb="245" eb="247">
      <t>ジギョウ</t>
    </rPh>
    <rPh sb="247" eb="248">
      <t>トウ</t>
    </rPh>
    <rPh sb="249" eb="251">
      <t>ジッシ</t>
    </rPh>
    <rPh sb="254" eb="255">
      <t>タカ</t>
    </rPh>
    <rPh sb="256" eb="258">
      <t>スイジュン</t>
    </rPh>
    <rPh sb="259" eb="261">
      <t>スイイ</t>
    </rPh>
    <rPh sb="263" eb="265">
      <t>ミコ</t>
    </rPh>
    <rPh sb="271" eb="273">
      <t>リョウキン</t>
    </rPh>
    <rPh sb="273" eb="275">
      <t>カイシュウ</t>
    </rPh>
    <rPh sb="275" eb="276">
      <t>リツ</t>
    </rPh>
    <rPh sb="278" eb="279">
      <t>ヤク</t>
    </rPh>
    <rPh sb="290" eb="292">
      <t>カカク</t>
    </rPh>
    <rPh sb="293" eb="295">
      <t>ジョウショウ</t>
    </rPh>
    <rPh sb="295" eb="296">
      <t>トウ</t>
    </rPh>
    <rPh sb="299" eb="300">
      <t>ミズ</t>
    </rPh>
    <rPh sb="301" eb="303">
      <t>キョウキュウ</t>
    </rPh>
    <rPh sb="317" eb="318">
      <t>タカ</t>
    </rPh>
    <rPh sb="325" eb="327">
      <t>ゲンイン</t>
    </rPh>
    <rPh sb="331" eb="333">
      <t>リョウキン</t>
    </rPh>
    <rPh sb="334" eb="336">
      <t>カイテイ</t>
    </rPh>
    <rPh sb="339" eb="341">
      <t>シュウエキ</t>
    </rPh>
    <rPh sb="342" eb="344">
      <t>カクホ</t>
    </rPh>
    <rPh sb="344" eb="345">
      <t>サク</t>
    </rPh>
    <rPh sb="350" eb="352">
      <t>ケイエイ</t>
    </rPh>
    <rPh sb="353" eb="355">
      <t>カイゼン</t>
    </rPh>
    <rPh sb="356" eb="357">
      <t>ト</t>
    </rPh>
    <rPh sb="358" eb="359">
      <t>ク</t>
    </rPh>
    <rPh sb="361" eb="363">
      <t>ヒツヨウ</t>
    </rPh>
    <rPh sb="368" eb="370">
      <t>キュウスイ</t>
    </rPh>
    <rPh sb="370" eb="372">
      <t>ゲンカ</t>
    </rPh>
    <rPh sb="374" eb="375">
      <t>ヤク</t>
    </rPh>
    <rPh sb="380" eb="381">
      <t>エン</t>
    </rPh>
    <rPh sb="384" eb="386">
      <t>ルイジ</t>
    </rPh>
    <rPh sb="386" eb="388">
      <t>ダンタイ</t>
    </rPh>
    <rPh sb="389" eb="391">
      <t>ゼンコク</t>
    </rPh>
    <rPh sb="391" eb="393">
      <t>ヘイキン</t>
    </rPh>
    <rPh sb="395" eb="396">
      <t>スク</t>
    </rPh>
    <rPh sb="402" eb="404">
      <t>ネンネン</t>
    </rPh>
    <rPh sb="404" eb="405">
      <t>タカ</t>
    </rPh>
    <rPh sb="418" eb="420">
      <t>カカク</t>
    </rPh>
    <rPh sb="421" eb="423">
      <t>ジョウショウ</t>
    </rPh>
    <rPh sb="423" eb="424">
      <t>トウ</t>
    </rPh>
    <rPh sb="436" eb="437">
      <t>ゾウ</t>
    </rPh>
    <rPh sb="438" eb="439">
      <t>オモ</t>
    </rPh>
    <rPh sb="440" eb="442">
      <t>ヨウイン</t>
    </rPh>
    <rPh sb="447" eb="449">
      <t>シセツ</t>
    </rPh>
    <rPh sb="449" eb="451">
      <t>リヨウ</t>
    </rPh>
    <rPh sb="451" eb="452">
      <t>リツ</t>
    </rPh>
    <rPh sb="453" eb="454">
      <t>ヤク</t>
    </rPh>
    <rPh sb="462" eb="464">
      <t>ルイジ</t>
    </rPh>
    <rPh sb="464" eb="466">
      <t>ダンタイ</t>
    </rPh>
    <rPh sb="467" eb="469">
      <t>ゼンコク</t>
    </rPh>
    <rPh sb="469" eb="471">
      <t>ヘイキン</t>
    </rPh>
    <rPh sb="472" eb="473">
      <t>クラ</t>
    </rPh>
    <rPh sb="475" eb="477">
      <t>リョウコウ</t>
    </rPh>
    <rPh sb="481" eb="483">
      <t>シセツ</t>
    </rPh>
    <rPh sb="484" eb="486">
      <t>リヨウ</t>
    </rPh>
    <rPh sb="486" eb="488">
      <t>ジョウキョウ</t>
    </rPh>
    <rPh sb="489" eb="492">
      <t>コウカテキ</t>
    </rPh>
    <rPh sb="503" eb="506">
      <t>ユウシュウリツ</t>
    </rPh>
    <rPh sb="507" eb="508">
      <t>ヤク</t>
    </rPh>
    <rPh sb="516" eb="518">
      <t>ロウスイ</t>
    </rPh>
    <rPh sb="518" eb="520">
      <t>チョウサ</t>
    </rPh>
    <rPh sb="523" eb="524">
      <t>ヒツ</t>
    </rPh>
    <rPh sb="524" eb="525">
      <t>ツヅ</t>
    </rPh>
    <rPh sb="526" eb="528">
      <t>ジッシ</t>
    </rPh>
    <rPh sb="530" eb="532">
      <t>コンゴ</t>
    </rPh>
    <rPh sb="533" eb="536">
      <t>コウリツテキ</t>
    </rPh>
    <rPh sb="537" eb="539">
      <t>ウンエイ</t>
    </rPh>
    <rPh sb="540" eb="541">
      <t>ツト</t>
    </rPh>
    <phoneticPr fontId="4"/>
  </si>
  <si>
    <t>①有形固定資産減価償却率は約49.8%です。年々増加しており、老朽化が進んでいます。引き続き更新を行い、改善に努めます。
②管路経年変化率は、約18.3%となっています。年々老朽化が進んでいますが、引き続き更新事業を行い、改善に努めます。
③管路更新率は、約0.5%です。水道施設の一元化事業を最優先に行っていることから、更新事業については、当面は横ばいで推移する見込みです。</t>
    <rPh sb="1" eb="3">
      <t>ユウケイ</t>
    </rPh>
    <rPh sb="3" eb="5">
      <t>コテイ</t>
    </rPh>
    <rPh sb="5" eb="7">
      <t>シサン</t>
    </rPh>
    <rPh sb="7" eb="9">
      <t>ゲンカ</t>
    </rPh>
    <rPh sb="9" eb="11">
      <t>ショウキャク</t>
    </rPh>
    <rPh sb="11" eb="12">
      <t>リツ</t>
    </rPh>
    <rPh sb="13" eb="14">
      <t>ヤク</t>
    </rPh>
    <rPh sb="22" eb="24">
      <t>ネンネン</t>
    </rPh>
    <rPh sb="24" eb="26">
      <t>ゾウカ</t>
    </rPh>
    <rPh sb="31" eb="34">
      <t>ロウキュウカ</t>
    </rPh>
    <rPh sb="35" eb="36">
      <t>スス</t>
    </rPh>
    <rPh sb="42" eb="43">
      <t>ヒ</t>
    </rPh>
    <rPh sb="44" eb="45">
      <t>ツヅ</t>
    </rPh>
    <rPh sb="46" eb="48">
      <t>コウシン</t>
    </rPh>
    <rPh sb="49" eb="50">
      <t>オコナ</t>
    </rPh>
    <rPh sb="52" eb="54">
      <t>カイゼン</t>
    </rPh>
    <rPh sb="55" eb="56">
      <t>ツト</t>
    </rPh>
    <rPh sb="62" eb="64">
      <t>カンロ</t>
    </rPh>
    <rPh sb="64" eb="66">
      <t>ケイネン</t>
    </rPh>
    <rPh sb="66" eb="68">
      <t>ヘンカ</t>
    </rPh>
    <rPh sb="68" eb="69">
      <t>リツ</t>
    </rPh>
    <rPh sb="71" eb="72">
      <t>ヤク</t>
    </rPh>
    <rPh sb="85" eb="87">
      <t>ネンネン</t>
    </rPh>
    <rPh sb="87" eb="90">
      <t>ロウキュウカ</t>
    </rPh>
    <rPh sb="91" eb="92">
      <t>スス</t>
    </rPh>
    <rPh sb="99" eb="100">
      <t>ヒ</t>
    </rPh>
    <rPh sb="101" eb="102">
      <t>ツヅ</t>
    </rPh>
    <rPh sb="103" eb="105">
      <t>コウシン</t>
    </rPh>
    <rPh sb="105" eb="107">
      <t>ジギョウ</t>
    </rPh>
    <rPh sb="108" eb="109">
      <t>オコナ</t>
    </rPh>
    <rPh sb="111" eb="113">
      <t>カイゼン</t>
    </rPh>
    <rPh sb="114" eb="115">
      <t>ツト</t>
    </rPh>
    <rPh sb="121" eb="123">
      <t>カンロ</t>
    </rPh>
    <rPh sb="123" eb="125">
      <t>コウシン</t>
    </rPh>
    <rPh sb="125" eb="126">
      <t>リツ</t>
    </rPh>
    <rPh sb="128" eb="129">
      <t>ヤク</t>
    </rPh>
    <rPh sb="136" eb="138">
      <t>スイドウ</t>
    </rPh>
    <rPh sb="138" eb="140">
      <t>シセツ</t>
    </rPh>
    <rPh sb="141" eb="144">
      <t>イチゲンカ</t>
    </rPh>
    <rPh sb="144" eb="146">
      <t>ジギョウ</t>
    </rPh>
    <rPh sb="147" eb="148">
      <t>サイ</t>
    </rPh>
    <rPh sb="148" eb="150">
      <t>ユウセン</t>
    </rPh>
    <rPh sb="151" eb="152">
      <t>オコナ</t>
    </rPh>
    <rPh sb="161" eb="163">
      <t>コウシン</t>
    </rPh>
    <rPh sb="163" eb="165">
      <t>ジギョウ</t>
    </rPh>
    <rPh sb="171" eb="173">
      <t>トウメン</t>
    </rPh>
    <rPh sb="174" eb="175">
      <t>ヨコ</t>
    </rPh>
    <rPh sb="178" eb="180">
      <t>スイイ</t>
    </rPh>
    <rPh sb="182" eb="184">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</si>
</sst>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0.11</c:v>
                </c:pt>
                <c:pt idx="1">
                  <c:v>0.35</c:v>
                </c:pt>
                <c:pt idx="2">
                  <c:v>0.76</c:v>
                </c:pt>
                <c:pt idx="3">
                  <c:v>0.94</c:v>
                </c:pt>
                <c:pt idx="4">
                  <c:v>0.53</c:v>
                </c:pt>
              </c:numCache>
            </c:numRef>
          </c:val>
          <c:extLst>
            <c:ext xmlns:c16="http://schemas.microsoft.com/office/drawing/2014/chart" uri="{C3380CC4-5D6E-409C-BE32-E72D297353CC}">
              <c16:uniqueId val="{00000000-9FFF-4EEE-8F2B-3B65C80AFC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0.54</c:v>
                </c:pt>
                <c:pt idx="3">
                  <c:v>0.56999999999999995</c:v>
                </c:pt>
                <c:pt idx="4">
                  <c:v>0.52</c:v>
                </c:pt>
              </c:numCache>
            </c:numRef>
          </c:val>
          <c:smooth val="0"/>
          <c:extLst>
            <c:ext xmlns:c16="http://schemas.microsoft.com/office/drawing/2014/chart" uri="{C3380CC4-5D6E-409C-BE32-E72D297353CC}">
              <c16:uniqueId val="{00000001-9FFF-4EEE-8F2B-3B65C80AFC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70.95</c:v>
                </c:pt>
                <c:pt idx="1">
                  <c:v>69.14</c:v>
                </c:pt>
                <c:pt idx="2">
                  <c:v>68.83</c:v>
                </c:pt>
                <c:pt idx="3">
                  <c:v>69.64</c:v>
                </c:pt>
                <c:pt idx="4">
                  <c:v>68.25</c:v>
                </c:pt>
              </c:numCache>
            </c:numRef>
          </c:val>
          <c:extLst>
            <c:ext xmlns:c16="http://schemas.microsoft.com/office/drawing/2014/chart" uri="{C3380CC4-5D6E-409C-BE32-E72D297353CC}">
              <c16:uniqueId val="{00000000-EB75-46BD-B192-98B62E658CD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59.67</c:v>
                </c:pt>
                <c:pt idx="3">
                  <c:v>60.12</c:v>
                </c:pt>
                <c:pt idx="4">
                  <c:v>60.34</c:v>
                </c:pt>
              </c:numCache>
            </c:numRef>
          </c:val>
          <c:smooth val="0"/>
          <c:extLst>
            <c:ext xmlns:c16="http://schemas.microsoft.com/office/drawing/2014/chart" uri="{C3380CC4-5D6E-409C-BE32-E72D297353CC}">
              <c16:uniqueId val="{00000001-EB75-46BD-B192-98B62E658CD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86.75</c:v>
                </c:pt>
                <c:pt idx="1">
                  <c:v>86.8</c:v>
                </c:pt>
                <c:pt idx="2">
                  <c:v>85.35</c:v>
                </c:pt>
                <c:pt idx="3">
                  <c:v>83.83</c:v>
                </c:pt>
                <c:pt idx="4">
                  <c:v>85.35</c:v>
                </c:pt>
              </c:numCache>
            </c:numRef>
          </c:val>
          <c:extLst>
            <c:ext xmlns:c16="http://schemas.microsoft.com/office/drawing/2014/chart" uri="{C3380CC4-5D6E-409C-BE32-E72D297353CC}">
              <c16:uniqueId val="{00000000-ED9C-453D-ADCD-43BE588A76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84.6</c:v>
                </c:pt>
                <c:pt idx="3">
                  <c:v>84.24</c:v>
                </c:pt>
                <c:pt idx="4">
                  <c:v>84.19</c:v>
                </c:pt>
              </c:numCache>
            </c:numRef>
          </c:val>
          <c:smooth val="0"/>
          <c:extLst>
            <c:ext xmlns:c16="http://schemas.microsoft.com/office/drawing/2014/chart" uri="{C3380CC4-5D6E-409C-BE32-E72D297353CC}">
              <c16:uniqueId val="{00000001-ED9C-453D-ADCD-43BE588A76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93.1</c:v>
                </c:pt>
                <c:pt idx="1">
                  <c:v>101.6</c:v>
                </c:pt>
                <c:pt idx="2">
                  <c:v>100.17</c:v>
                </c:pt>
                <c:pt idx="3">
                  <c:v>102.01</c:v>
                </c:pt>
                <c:pt idx="4">
                  <c:v>106.43</c:v>
                </c:pt>
              </c:numCache>
            </c:numRef>
          </c:val>
          <c:extLst>
            <c:ext xmlns:c16="http://schemas.microsoft.com/office/drawing/2014/chart" uri="{C3380CC4-5D6E-409C-BE32-E72D297353CC}">
              <c16:uniqueId val="{00000000-8AAD-4FD3-B2A7-A41ED8A1FA0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109.01</c:v>
                </c:pt>
                <c:pt idx="3">
                  <c:v>108.83</c:v>
                </c:pt>
                <c:pt idx="4">
                  <c:v>109.23</c:v>
                </c:pt>
              </c:numCache>
            </c:numRef>
          </c:val>
          <c:smooth val="0"/>
          <c:extLst>
            <c:ext xmlns:c16="http://schemas.microsoft.com/office/drawing/2014/chart" uri="{C3380CC4-5D6E-409C-BE32-E72D297353CC}">
              <c16:uniqueId val="{00000001-8AAD-4FD3-B2A7-A41ED8A1FA0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42.58</c:v>
                </c:pt>
                <c:pt idx="1">
                  <c:v>44.41</c:v>
                </c:pt>
                <c:pt idx="2">
                  <c:v>46.31</c:v>
                </c:pt>
                <c:pt idx="3">
                  <c:v>47.91</c:v>
                </c:pt>
                <c:pt idx="4">
                  <c:v>49.78</c:v>
                </c:pt>
              </c:numCache>
            </c:numRef>
          </c:val>
          <c:extLst>
            <c:ext xmlns:c16="http://schemas.microsoft.com/office/drawing/2014/chart" uri="{C3380CC4-5D6E-409C-BE32-E72D297353CC}">
              <c16:uniqueId val="{00000000-0508-4B6A-8DA6-804F3E8EB5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48.17</c:v>
                </c:pt>
                <c:pt idx="3">
                  <c:v>48.83</c:v>
                </c:pt>
                <c:pt idx="4">
                  <c:v>49.96</c:v>
                </c:pt>
              </c:numCache>
            </c:numRef>
          </c:val>
          <c:smooth val="0"/>
          <c:extLst>
            <c:ext xmlns:c16="http://schemas.microsoft.com/office/drawing/2014/chart" uri="{C3380CC4-5D6E-409C-BE32-E72D297353CC}">
              <c16:uniqueId val="{00000001-0508-4B6A-8DA6-804F3E8EB5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14.89</c:v>
                </c:pt>
                <c:pt idx="1">
                  <c:v>15.02</c:v>
                </c:pt>
                <c:pt idx="2">
                  <c:v>17.03</c:v>
                </c:pt>
                <c:pt idx="3">
                  <c:v>16.96</c:v>
                </c:pt>
                <c:pt idx="4">
                  <c:v>18.25</c:v>
                </c:pt>
              </c:numCache>
            </c:numRef>
          </c:val>
          <c:extLst>
            <c:ext xmlns:c16="http://schemas.microsoft.com/office/drawing/2014/chart" uri="{C3380CC4-5D6E-409C-BE32-E72D297353CC}">
              <c16:uniqueId val="{00000000-4CE3-4968-AC35-09F2D66C190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17.12</c:v>
                </c:pt>
                <c:pt idx="3">
                  <c:v>18.18</c:v>
                </c:pt>
                <c:pt idx="4">
                  <c:v>19.32</c:v>
                </c:pt>
              </c:numCache>
            </c:numRef>
          </c:val>
          <c:smooth val="0"/>
          <c:extLst>
            <c:ext xmlns:c16="http://schemas.microsoft.com/office/drawing/2014/chart" uri="{C3380CC4-5D6E-409C-BE32-E72D297353CC}">
              <c16:uniqueId val="{00000001-4CE3-4968-AC35-09F2D66C190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formatCode="#,##0.00;&quot;△&quot;#,##0.00;&quot;-&quot;">
                  <c:v>9.17</c:v>
                </c:pt>
                <c:pt idx="1">
                  <c:v>0</c:v>
                </c:pt>
                <c:pt idx="2">
                  <c:v>0</c:v>
                </c:pt>
                <c:pt idx="3">
                  <c:v>0</c:v>
                </c:pt>
                <c:pt idx="4">
                  <c:v>0</c:v>
                </c:pt>
              </c:numCache>
            </c:numRef>
          </c:val>
          <c:extLst>
            <c:ext xmlns:c16="http://schemas.microsoft.com/office/drawing/2014/chart" uri="{C3380CC4-5D6E-409C-BE32-E72D297353CC}">
              <c16:uniqueId val="{00000000-0705-4D16-A98C-7B79E2CCC9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3.7</c:v>
                </c:pt>
                <c:pt idx="3">
                  <c:v>4.34</c:v>
                </c:pt>
                <c:pt idx="4">
                  <c:v>4.6900000000000004</c:v>
                </c:pt>
              </c:numCache>
            </c:numRef>
          </c:val>
          <c:smooth val="0"/>
          <c:extLst>
            <c:ext xmlns:c16="http://schemas.microsoft.com/office/drawing/2014/chart" uri="{C3380CC4-5D6E-409C-BE32-E72D297353CC}">
              <c16:uniqueId val="{00000001-0705-4D16-A98C-7B79E2CCC9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216.54</c:v>
                </c:pt>
                <c:pt idx="1">
                  <c:v>210.05</c:v>
                </c:pt>
                <c:pt idx="2">
                  <c:v>214.99</c:v>
                </c:pt>
                <c:pt idx="3">
                  <c:v>193.39</c:v>
                </c:pt>
                <c:pt idx="4">
                  <c:v>169.13</c:v>
                </c:pt>
              </c:numCache>
            </c:numRef>
          </c:val>
          <c:extLst>
            <c:ext xmlns:c16="http://schemas.microsoft.com/office/drawing/2014/chart" uri="{C3380CC4-5D6E-409C-BE32-E72D297353CC}">
              <c16:uniqueId val="{00000000-5538-4230-B591-3D2D29E5500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365.18</c:v>
                </c:pt>
                <c:pt idx="3">
                  <c:v>327.77</c:v>
                </c:pt>
                <c:pt idx="4">
                  <c:v>338.02</c:v>
                </c:pt>
              </c:numCache>
            </c:numRef>
          </c:val>
          <c:smooth val="0"/>
          <c:extLst>
            <c:ext xmlns:c16="http://schemas.microsoft.com/office/drawing/2014/chart" uri="{C3380CC4-5D6E-409C-BE32-E72D297353CC}">
              <c16:uniqueId val="{00000001-5538-4230-B591-3D2D29E5500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660.6</c:v>
                </c:pt>
                <c:pt idx="1">
                  <c:v>668.04</c:v>
                </c:pt>
                <c:pt idx="2">
                  <c:v>669.03</c:v>
                </c:pt>
                <c:pt idx="3">
                  <c:v>689.08</c:v>
                </c:pt>
                <c:pt idx="4">
                  <c:v>685.62</c:v>
                </c:pt>
              </c:numCache>
            </c:numRef>
          </c:val>
          <c:extLst>
            <c:ext xmlns:c16="http://schemas.microsoft.com/office/drawing/2014/chart" uri="{C3380CC4-5D6E-409C-BE32-E72D297353CC}">
              <c16:uniqueId val="{00000000-B8EB-4CBD-9DCD-503547C8EA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371.65</c:v>
                </c:pt>
                <c:pt idx="3">
                  <c:v>397.1</c:v>
                </c:pt>
                <c:pt idx="4">
                  <c:v>379.91</c:v>
                </c:pt>
              </c:numCache>
            </c:numRef>
          </c:val>
          <c:smooth val="0"/>
          <c:extLst>
            <c:ext xmlns:c16="http://schemas.microsoft.com/office/drawing/2014/chart" uri="{C3380CC4-5D6E-409C-BE32-E72D297353CC}">
              <c16:uniqueId val="{00000001-B8EB-4CBD-9DCD-503547C8EA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89.56</c:v>
                </c:pt>
                <c:pt idx="1">
                  <c:v>98.35</c:v>
                </c:pt>
                <c:pt idx="2">
                  <c:v>96.97</c:v>
                </c:pt>
                <c:pt idx="3">
                  <c:v>98.86</c:v>
                </c:pt>
                <c:pt idx="4">
                  <c:v>98.15</c:v>
                </c:pt>
              </c:numCache>
            </c:numRef>
          </c:val>
          <c:extLst>
            <c:ext xmlns:c16="http://schemas.microsoft.com/office/drawing/2014/chart" uri="{C3380CC4-5D6E-409C-BE32-E72D297353CC}">
              <c16:uniqueId val="{00000000-8866-4C53-85C5-5CFD9E0008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98.77</c:v>
                </c:pt>
                <c:pt idx="3">
                  <c:v>95.79</c:v>
                </c:pt>
                <c:pt idx="4">
                  <c:v>98.3</c:v>
                </c:pt>
              </c:numCache>
            </c:numRef>
          </c:val>
          <c:smooth val="0"/>
          <c:extLst>
            <c:ext xmlns:c16="http://schemas.microsoft.com/office/drawing/2014/chart" uri="{C3380CC4-5D6E-409C-BE32-E72D297353CC}">
              <c16:uniqueId val="{00000001-8866-4C53-85C5-5CFD9E0008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178.02</c:v>
                </c:pt>
                <c:pt idx="1">
                  <c:v>162.37</c:v>
                </c:pt>
                <c:pt idx="2">
                  <c:v>164.95</c:v>
                </c:pt>
                <c:pt idx="3">
                  <c:v>160.78</c:v>
                </c:pt>
                <c:pt idx="4">
                  <c:v>163.37</c:v>
                </c:pt>
              </c:numCache>
            </c:numRef>
          </c:val>
          <c:extLst>
            <c:ext xmlns:c16="http://schemas.microsoft.com/office/drawing/2014/chart" uri="{C3380CC4-5D6E-409C-BE32-E72D297353CC}">
              <c16:uniqueId val="{00000000-F387-4145-AA53-23F632F4283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173.67</c:v>
                </c:pt>
                <c:pt idx="3">
                  <c:v>171.13</c:v>
                </c:pt>
                <c:pt idx="4">
                  <c:v>173.7</c:v>
                </c:pt>
              </c:numCache>
            </c:numRef>
          </c:val>
          <c:smooth val="0"/>
          <c:extLst>
            <c:ext xmlns:c16="http://schemas.microsoft.com/office/drawing/2014/chart" uri="{C3380CC4-5D6E-409C-BE32-E72D297353CC}">
              <c16:uniqueId val="{00000001-F387-4145-AA53-23F632F4283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6" sqref="B6:AG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宮崎県　日南市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50958</v>
      </c>
      <c r="AM8" s="66"/>
      <c r="AN8" s="66"/>
      <c r="AO8" s="66"/>
      <c r="AP8" s="66"/>
      <c r="AQ8" s="66"/>
      <c r="AR8" s="66"/>
      <c r="AS8" s="66"/>
      <c r="AT8" s="37">
        <f>データ!$S$6</f>
        <v>535.59</v>
      </c>
      <c r="AU8" s="38"/>
      <c r="AV8" s="38"/>
      <c r="AW8" s="38"/>
      <c r="AX8" s="38"/>
      <c r="AY8" s="38"/>
      <c r="AZ8" s="38"/>
      <c r="BA8" s="38"/>
      <c r="BB8" s="55">
        <f>データ!$T$6</f>
        <v>95.14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45.55</v>
      </c>
      <c r="J10" s="38"/>
      <c r="K10" s="38"/>
      <c r="L10" s="38"/>
      <c r="M10" s="38"/>
      <c r="N10" s="38"/>
      <c r="O10" s="65"/>
      <c r="P10" s="55">
        <f>データ!$P$6</f>
        <v>95.78</v>
      </c>
      <c r="Q10" s="55"/>
      <c r="R10" s="55"/>
      <c r="S10" s="55"/>
      <c r="T10" s="55"/>
      <c r="U10" s="55"/>
      <c r="V10" s="55"/>
      <c r="W10" s="66">
        <f>データ!$Q$6</f>
        <v>2794</v>
      </c>
      <c r="X10" s="66"/>
      <c r="Y10" s="66"/>
      <c r="Z10" s="66"/>
      <c r="AA10" s="66"/>
      <c r="AB10" s="66"/>
      <c r="AC10" s="66"/>
      <c r="AD10" s="2"/>
      <c r="AE10" s="2"/>
      <c r="AF10" s="2"/>
      <c r="AG10" s="2"/>
      <c r="AH10" s="2"/>
      <c r="AI10" s="2"/>
      <c r="AJ10" s="2"/>
      <c r="AK10" s="2"/>
      <c r="AL10" s="66">
        <f>データ!$U$6</f>
        <v>48351</v>
      </c>
      <c r="AM10" s="66"/>
      <c r="AN10" s="66"/>
      <c r="AO10" s="66"/>
      <c r="AP10" s="66"/>
      <c r="AQ10" s="66"/>
      <c r="AR10" s="66"/>
      <c r="AS10" s="66"/>
      <c r="AT10" s="37">
        <f>データ!$V$6</f>
        <v>74.34</v>
      </c>
      <c r="AU10" s="38"/>
      <c r="AV10" s="38"/>
      <c r="AW10" s="38"/>
      <c r="AX10" s="38"/>
      <c r="AY10" s="38"/>
      <c r="AZ10" s="38"/>
      <c r="BA10" s="38"/>
      <c r="BB10" s="55">
        <f>データ!$W$6</f>
        <v>650.4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mKZNod+nv5SLrnSToTAXM+d8EzXYCUT/c9Dz4dpTzUka9ONUGPMSdPj3J+qEaxz+Rqh4PAEw7ieIkPbYcNmEA==" saltValue="fGzvi/VSeg/ldFc1R0w8z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452041</v>
      </c>
      <c r="D6" s="20">
        <f t="shared" si="3"/>
        <v>46</v>
      </c>
      <c r="E6" s="20">
        <f t="shared" si="3"/>
        <v>1</v>
      </c>
      <c r="F6" s="20">
        <f t="shared" si="3"/>
        <v>0</v>
      </c>
      <c r="G6" s="20">
        <f t="shared" si="3"/>
        <v>1</v>
      </c>
      <c r="H6" s="20" t="str">
        <f t="shared" si="3"/>
        <v>宮崎県　日南市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45.55</v>
      </c>
      <c r="P6" s="21">
        <f t="shared" si="3"/>
        <v>95.78</v>
      </c>
      <c r="Q6" s="21">
        <f t="shared" si="3"/>
        <v>2794</v>
      </c>
      <c r="R6" s="21">
        <f t="shared" si="3"/>
        <v>50958</v>
      </c>
      <c r="S6" s="21">
        <f t="shared" si="3"/>
        <v>535.59</v>
      </c>
      <c r="T6" s="21">
        <f t="shared" si="3"/>
        <v>95.14</v>
      </c>
      <c r="U6" s="21">
        <f t="shared" si="3"/>
        <v>48351</v>
      </c>
      <c r="V6" s="21">
        <f t="shared" si="3"/>
        <v>74.34</v>
      </c>
      <c r="W6" s="21">
        <f t="shared" si="3"/>
        <v>650.4</v>
      </c>
      <c r="X6" s="22">
        <f>IF(X7="",NA(),X7)</f>
        <v>93.1</v>
      </c>
      <c r="Y6" s="22">
        <f t="shared" ref="Y6:AG6" si="4">IF(Y7="",NA(),Y7)</f>
        <v>101.6</v>
      </c>
      <c r="Z6" s="22">
        <f t="shared" si="4"/>
        <v>100.17</v>
      </c>
      <c r="AA6" s="22">
        <f t="shared" si="4"/>
        <v>102.01</v>
      </c>
      <c r="AB6" s="22">
        <f t="shared" si="4"/>
        <v>106.43</v>
      </c>
      <c r="AC6" s="22">
        <f t="shared" si="4"/>
        <v>112.15</v>
      </c>
      <c r="AD6" s="22">
        <f t="shared" si="4"/>
        <v>111.44</v>
      </c>
      <c r="AE6" s="22">
        <f t="shared" si="4"/>
        <v>109.01</v>
      </c>
      <c r="AF6" s="22">
        <f t="shared" si="4"/>
        <v>108.83</v>
      </c>
      <c r="AG6" s="22">
        <f t="shared" si="4"/>
        <v>109.23</v>
      </c>
      <c r="AH6" s="21" t="str">
        <f>IF(AH7="","",IF(AH7="-","【-】","【"&amp;SUBSTITUTE(TEXT(AH7,"#,##0.00"),"-","△")&amp;"】"))</f>
        <v>【111.39】</v>
      </c>
      <c r="AI6" s="22">
        <f>IF(AI7="",NA(),AI7)</f>
        <v>9.17</v>
      </c>
      <c r="AJ6" s="21">
        <f t="shared" ref="AJ6:AR6" si="5">IF(AJ7="",NA(),AJ7)</f>
        <v>0</v>
      </c>
      <c r="AK6" s="21">
        <f t="shared" si="5"/>
        <v>0</v>
      </c>
      <c r="AL6" s="21">
        <f t="shared" si="5"/>
        <v>0</v>
      </c>
      <c r="AM6" s="21">
        <f t="shared" si="5"/>
        <v>0</v>
      </c>
      <c r="AN6" s="22">
        <f t="shared" si="5"/>
        <v>1</v>
      </c>
      <c r="AO6" s="22">
        <f t="shared" si="5"/>
        <v>1.03</v>
      </c>
      <c r="AP6" s="22">
        <f t="shared" si="5"/>
        <v>3.7</v>
      </c>
      <c r="AQ6" s="22">
        <f t="shared" si="5"/>
        <v>4.34</v>
      </c>
      <c r="AR6" s="22">
        <f t="shared" si="5"/>
        <v>4.6900000000000004</v>
      </c>
      <c r="AS6" s="21" t="str">
        <f>IF(AS7="","",IF(AS7="-","【-】","【"&amp;SUBSTITUTE(TEXT(AS7,"#,##0.00"),"-","△")&amp;"】"))</f>
        <v>【1.30】</v>
      </c>
      <c r="AT6" s="22">
        <f>IF(AT7="",NA(),AT7)</f>
        <v>216.54</v>
      </c>
      <c r="AU6" s="22">
        <f t="shared" ref="AU6:BC6" si="6">IF(AU7="",NA(),AU7)</f>
        <v>210.05</v>
      </c>
      <c r="AV6" s="22">
        <f t="shared" si="6"/>
        <v>214.99</v>
      </c>
      <c r="AW6" s="22">
        <f t="shared" si="6"/>
        <v>193.39</v>
      </c>
      <c r="AX6" s="22">
        <f t="shared" si="6"/>
        <v>169.13</v>
      </c>
      <c r="AY6" s="22">
        <f t="shared" si="6"/>
        <v>355.5</v>
      </c>
      <c r="AZ6" s="22">
        <f t="shared" si="6"/>
        <v>349.83</v>
      </c>
      <c r="BA6" s="22">
        <f t="shared" si="6"/>
        <v>365.18</v>
      </c>
      <c r="BB6" s="22">
        <f t="shared" si="6"/>
        <v>327.77</v>
      </c>
      <c r="BC6" s="22">
        <f t="shared" si="6"/>
        <v>338.02</v>
      </c>
      <c r="BD6" s="21" t="str">
        <f>IF(BD7="","",IF(BD7="-","【-】","【"&amp;SUBSTITUTE(TEXT(BD7,"#,##0.00"),"-","△")&amp;"】"))</f>
        <v>【261.51】</v>
      </c>
      <c r="BE6" s="22">
        <f>IF(BE7="",NA(),BE7)</f>
        <v>660.6</v>
      </c>
      <c r="BF6" s="22">
        <f t="shared" ref="BF6:BN6" si="7">IF(BF7="",NA(),BF7)</f>
        <v>668.04</v>
      </c>
      <c r="BG6" s="22">
        <f t="shared" si="7"/>
        <v>669.03</v>
      </c>
      <c r="BH6" s="22">
        <f t="shared" si="7"/>
        <v>689.08</v>
      </c>
      <c r="BI6" s="22">
        <f t="shared" si="7"/>
        <v>685.62</v>
      </c>
      <c r="BJ6" s="22">
        <f t="shared" si="7"/>
        <v>312.58</v>
      </c>
      <c r="BK6" s="22">
        <f t="shared" si="7"/>
        <v>314.87</v>
      </c>
      <c r="BL6" s="22">
        <f t="shared" si="7"/>
        <v>371.65</v>
      </c>
      <c r="BM6" s="22">
        <f t="shared" si="7"/>
        <v>397.1</v>
      </c>
      <c r="BN6" s="22">
        <f t="shared" si="7"/>
        <v>379.91</v>
      </c>
      <c r="BO6" s="21" t="str">
        <f>IF(BO7="","",IF(BO7="-","【-】","【"&amp;SUBSTITUTE(TEXT(BO7,"#,##0.00"),"-","△")&amp;"】"))</f>
        <v>【265.16】</v>
      </c>
      <c r="BP6" s="22">
        <f>IF(BP7="",NA(),BP7)</f>
        <v>89.56</v>
      </c>
      <c r="BQ6" s="22">
        <f t="shared" ref="BQ6:BY6" si="8">IF(BQ7="",NA(),BQ7)</f>
        <v>98.35</v>
      </c>
      <c r="BR6" s="22">
        <f t="shared" si="8"/>
        <v>96.97</v>
      </c>
      <c r="BS6" s="22">
        <f t="shared" si="8"/>
        <v>98.86</v>
      </c>
      <c r="BT6" s="22">
        <f t="shared" si="8"/>
        <v>98.15</v>
      </c>
      <c r="BU6" s="22">
        <f t="shared" si="8"/>
        <v>104.57</v>
      </c>
      <c r="BV6" s="22">
        <f t="shared" si="8"/>
        <v>103.54</v>
      </c>
      <c r="BW6" s="22">
        <f t="shared" si="8"/>
        <v>98.77</v>
      </c>
      <c r="BX6" s="22">
        <f t="shared" si="8"/>
        <v>95.79</v>
      </c>
      <c r="BY6" s="22">
        <f t="shared" si="8"/>
        <v>98.3</v>
      </c>
      <c r="BZ6" s="21" t="str">
        <f>IF(BZ7="","",IF(BZ7="-","【-】","【"&amp;SUBSTITUTE(TEXT(BZ7,"#,##0.00"),"-","△")&amp;"】"))</f>
        <v>【102.35】</v>
      </c>
      <c r="CA6" s="22">
        <f>IF(CA7="",NA(),CA7)</f>
        <v>178.02</v>
      </c>
      <c r="CB6" s="22">
        <f t="shared" ref="CB6:CJ6" si="9">IF(CB7="",NA(),CB7)</f>
        <v>162.37</v>
      </c>
      <c r="CC6" s="22">
        <f t="shared" si="9"/>
        <v>164.95</v>
      </c>
      <c r="CD6" s="22">
        <f t="shared" si="9"/>
        <v>160.78</v>
      </c>
      <c r="CE6" s="22">
        <f t="shared" si="9"/>
        <v>163.37</v>
      </c>
      <c r="CF6" s="22">
        <f t="shared" si="9"/>
        <v>165.47</v>
      </c>
      <c r="CG6" s="22">
        <f t="shared" si="9"/>
        <v>167.46</v>
      </c>
      <c r="CH6" s="22">
        <f t="shared" si="9"/>
        <v>173.67</v>
      </c>
      <c r="CI6" s="22">
        <f t="shared" si="9"/>
        <v>171.13</v>
      </c>
      <c r="CJ6" s="22">
        <f t="shared" si="9"/>
        <v>173.7</v>
      </c>
      <c r="CK6" s="21" t="str">
        <f>IF(CK7="","",IF(CK7="-","【-】","【"&amp;SUBSTITUTE(TEXT(CK7,"#,##0.00"),"-","△")&amp;"】"))</f>
        <v>【167.74】</v>
      </c>
      <c r="CL6" s="22">
        <f>IF(CL7="",NA(),CL7)</f>
        <v>70.95</v>
      </c>
      <c r="CM6" s="22">
        <f t="shared" ref="CM6:CU6" si="10">IF(CM7="",NA(),CM7)</f>
        <v>69.14</v>
      </c>
      <c r="CN6" s="22">
        <f t="shared" si="10"/>
        <v>68.83</v>
      </c>
      <c r="CO6" s="22">
        <f t="shared" si="10"/>
        <v>69.64</v>
      </c>
      <c r="CP6" s="22">
        <f t="shared" si="10"/>
        <v>68.25</v>
      </c>
      <c r="CQ6" s="22">
        <f t="shared" si="10"/>
        <v>59.74</v>
      </c>
      <c r="CR6" s="22">
        <f t="shared" si="10"/>
        <v>59.46</v>
      </c>
      <c r="CS6" s="22">
        <f t="shared" si="10"/>
        <v>59.67</v>
      </c>
      <c r="CT6" s="22">
        <f t="shared" si="10"/>
        <v>60.12</v>
      </c>
      <c r="CU6" s="22">
        <f t="shared" si="10"/>
        <v>60.34</v>
      </c>
      <c r="CV6" s="21" t="str">
        <f>IF(CV7="","",IF(CV7="-","【-】","【"&amp;SUBSTITUTE(TEXT(CV7,"#,##0.00"),"-","△")&amp;"】"))</f>
        <v>【60.29】</v>
      </c>
      <c r="CW6" s="22">
        <f>IF(CW7="",NA(),CW7)</f>
        <v>86.75</v>
      </c>
      <c r="CX6" s="22">
        <f t="shared" ref="CX6:DF6" si="11">IF(CX7="",NA(),CX7)</f>
        <v>86.8</v>
      </c>
      <c r="CY6" s="22">
        <f t="shared" si="11"/>
        <v>85.35</v>
      </c>
      <c r="CZ6" s="22">
        <f t="shared" si="11"/>
        <v>83.83</v>
      </c>
      <c r="DA6" s="22">
        <f t="shared" si="11"/>
        <v>85.35</v>
      </c>
      <c r="DB6" s="22">
        <f t="shared" si="11"/>
        <v>87.28</v>
      </c>
      <c r="DC6" s="22">
        <f t="shared" si="11"/>
        <v>87.41</v>
      </c>
      <c r="DD6" s="22">
        <f t="shared" si="11"/>
        <v>84.6</v>
      </c>
      <c r="DE6" s="22">
        <f t="shared" si="11"/>
        <v>84.24</v>
      </c>
      <c r="DF6" s="22">
        <f t="shared" si="11"/>
        <v>84.19</v>
      </c>
      <c r="DG6" s="21" t="str">
        <f>IF(DG7="","",IF(DG7="-","【-】","【"&amp;SUBSTITUTE(TEXT(DG7,"#,##0.00"),"-","△")&amp;"】"))</f>
        <v>【90.12】</v>
      </c>
      <c r="DH6" s="22">
        <f>IF(DH7="",NA(),DH7)</f>
        <v>42.58</v>
      </c>
      <c r="DI6" s="22">
        <f t="shared" ref="DI6:DQ6" si="12">IF(DI7="",NA(),DI7)</f>
        <v>44.41</v>
      </c>
      <c r="DJ6" s="22">
        <f t="shared" si="12"/>
        <v>46.31</v>
      </c>
      <c r="DK6" s="22">
        <f t="shared" si="12"/>
        <v>47.91</v>
      </c>
      <c r="DL6" s="22">
        <f t="shared" si="12"/>
        <v>49.78</v>
      </c>
      <c r="DM6" s="22">
        <f t="shared" si="12"/>
        <v>46.94</v>
      </c>
      <c r="DN6" s="22">
        <f t="shared" si="12"/>
        <v>47.62</v>
      </c>
      <c r="DO6" s="22">
        <f t="shared" si="12"/>
        <v>48.17</v>
      </c>
      <c r="DP6" s="22">
        <f t="shared" si="12"/>
        <v>48.83</v>
      </c>
      <c r="DQ6" s="22">
        <f t="shared" si="12"/>
        <v>49.96</v>
      </c>
      <c r="DR6" s="21" t="str">
        <f>IF(DR7="","",IF(DR7="-","【-】","【"&amp;SUBSTITUTE(TEXT(DR7,"#,##0.00"),"-","△")&amp;"】"))</f>
        <v>【50.88】</v>
      </c>
      <c r="DS6" s="22">
        <f>IF(DS7="",NA(),DS7)</f>
        <v>14.89</v>
      </c>
      <c r="DT6" s="22">
        <f t="shared" ref="DT6:EB6" si="13">IF(DT7="",NA(),DT7)</f>
        <v>15.02</v>
      </c>
      <c r="DU6" s="22">
        <f t="shared" si="13"/>
        <v>17.03</v>
      </c>
      <c r="DV6" s="22">
        <f t="shared" si="13"/>
        <v>16.96</v>
      </c>
      <c r="DW6" s="22">
        <f t="shared" si="13"/>
        <v>18.25</v>
      </c>
      <c r="DX6" s="22">
        <f t="shared" si="13"/>
        <v>14.48</v>
      </c>
      <c r="DY6" s="22">
        <f t="shared" si="13"/>
        <v>16.27</v>
      </c>
      <c r="DZ6" s="22">
        <f t="shared" si="13"/>
        <v>17.12</v>
      </c>
      <c r="EA6" s="22">
        <f t="shared" si="13"/>
        <v>18.18</v>
      </c>
      <c r="EB6" s="22">
        <f t="shared" si="13"/>
        <v>19.32</v>
      </c>
      <c r="EC6" s="21" t="str">
        <f>IF(EC7="","",IF(EC7="-","【-】","【"&amp;SUBSTITUTE(TEXT(EC7,"#,##0.00"),"-","△")&amp;"】"))</f>
        <v>【22.30】</v>
      </c>
      <c r="ED6" s="22">
        <f>IF(ED7="",NA(),ED7)</f>
        <v>0.11</v>
      </c>
      <c r="EE6" s="22">
        <f t="shared" ref="EE6:EM6" si="14">IF(EE7="",NA(),EE7)</f>
        <v>0.35</v>
      </c>
      <c r="EF6" s="22">
        <f t="shared" si="14"/>
        <v>0.76</v>
      </c>
      <c r="EG6" s="22">
        <f t="shared" si="14"/>
        <v>0.94</v>
      </c>
      <c r="EH6" s="22">
        <f t="shared" si="14"/>
        <v>0.53</v>
      </c>
      <c r="EI6" s="22">
        <f t="shared" si="14"/>
        <v>0.75</v>
      </c>
      <c r="EJ6" s="22">
        <f t="shared" si="14"/>
        <v>0.63</v>
      </c>
      <c r="EK6" s="22">
        <f t="shared" si="14"/>
        <v>0.54</v>
      </c>
      <c r="EL6" s="22">
        <f t="shared" si="14"/>
        <v>0.56999999999999995</v>
      </c>
      <c r="EM6" s="22">
        <f t="shared" si="14"/>
        <v>0.52</v>
      </c>
      <c r="EN6" s="21" t="str">
        <f>IF(EN7="","",IF(EN7="-","【-】","【"&amp;SUBSTITUTE(TEXT(EN7,"#,##0.00"),"-","△")&amp;"】"))</f>
        <v>【0.66】</v>
      </c>
    </row>
    <row r="7" spans="1:144" s="23" customFormat="1" x14ac:dyDescent="0.2">
      <c r="A7" s="15"/>
      <c r="B7" s="24">
        <v>2021</v>
      </c>
      <c r="C7" s="24">
        <v>452041</v>
      </c>
      <c r="D7" s="24">
        <v>46</v>
      </c>
      <c r="E7" s="24">
        <v>1</v>
      </c>
      <c r="F7" s="24">
        <v>0</v>
      </c>
      <c r="G7" s="24">
        <v>1</v>
      </c>
      <c r="H7" s="24" t="s">
        <v>93</v>
      </c>
      <c r="I7" s="24" t="s">
        <v>94</v>
      </c>
      <c r="J7" s="24" t="s">
        <v>95</v>
      </c>
      <c r="K7" s="24" t="s">
        <v>96</v>
      </c>
      <c r="L7" s="24" t="s">
        <v>97</v>
      </c>
      <c r="M7" s="24" t="s">
        <v>98</v>
      </c>
      <c r="N7" s="25" t="s">
        <v>99</v>
      </c>
      <c r="O7" s="25">
        <v>45.55</v>
      </c>
      <c r="P7" s="25">
        <v>95.78</v>
      </c>
      <c r="Q7" s="25">
        <v>2794</v>
      </c>
      <c r="R7" s="25">
        <v>50958</v>
      </c>
      <c r="S7" s="25">
        <v>535.59</v>
      </c>
      <c r="T7" s="25">
        <v>95.14</v>
      </c>
      <c r="U7" s="25">
        <v>48351</v>
      </c>
      <c r="V7" s="25">
        <v>74.34</v>
      </c>
      <c r="W7" s="25">
        <v>650.4</v>
      </c>
      <c r="X7" s="25">
        <v>93.1</v>
      </c>
      <c r="Y7" s="25">
        <v>101.6</v>
      </c>
      <c r="Z7" s="25">
        <v>100.17</v>
      </c>
      <c r="AA7" s="25">
        <v>102.01</v>
      </c>
      <c r="AB7" s="25">
        <v>106.43</v>
      </c>
      <c r="AC7" s="25">
        <v>112.15</v>
      </c>
      <c r="AD7" s="25">
        <v>111.44</v>
      </c>
      <c r="AE7" s="25">
        <v>109.01</v>
      </c>
      <c r="AF7" s="25">
        <v>108.83</v>
      </c>
      <c r="AG7" s="25">
        <v>109.23</v>
      </c>
      <c r="AH7" s="25">
        <v>111.39</v>
      </c>
      <c r="AI7" s="25">
        <v>9.17</v>
      </c>
      <c r="AJ7" s="25">
        <v>0</v>
      </c>
      <c r="AK7" s="25">
        <v>0</v>
      </c>
      <c r="AL7" s="25">
        <v>0</v>
      </c>
      <c r="AM7" s="25">
        <v>0</v>
      </c>
      <c r="AN7" s="25">
        <v>1</v>
      </c>
      <c r="AO7" s="25">
        <v>1.03</v>
      </c>
      <c r="AP7" s="25">
        <v>3.7</v>
      </c>
      <c r="AQ7" s="25">
        <v>4.34</v>
      </c>
      <c r="AR7" s="25">
        <v>4.6900000000000004</v>
      </c>
      <c r="AS7" s="25">
        <v>1.3</v>
      </c>
      <c r="AT7" s="25">
        <v>216.54</v>
      </c>
      <c r="AU7" s="25">
        <v>210.05</v>
      </c>
      <c r="AV7" s="25">
        <v>214.99</v>
      </c>
      <c r="AW7" s="25">
        <v>193.39</v>
      </c>
      <c r="AX7" s="25">
        <v>169.13</v>
      </c>
      <c r="AY7" s="25">
        <v>355.5</v>
      </c>
      <c r="AZ7" s="25">
        <v>349.83</v>
      </c>
      <c r="BA7" s="25">
        <v>365.18</v>
      </c>
      <c r="BB7" s="25">
        <v>327.77</v>
      </c>
      <c r="BC7" s="25">
        <v>338.02</v>
      </c>
      <c r="BD7" s="25">
        <v>261.51</v>
      </c>
      <c r="BE7" s="25">
        <v>660.6</v>
      </c>
      <c r="BF7" s="25">
        <v>668.04</v>
      </c>
      <c r="BG7" s="25">
        <v>669.03</v>
      </c>
      <c r="BH7" s="25">
        <v>689.08</v>
      </c>
      <c r="BI7" s="25">
        <v>685.62</v>
      </c>
      <c r="BJ7" s="25">
        <v>312.58</v>
      </c>
      <c r="BK7" s="25">
        <v>314.87</v>
      </c>
      <c r="BL7" s="25">
        <v>371.65</v>
      </c>
      <c r="BM7" s="25">
        <v>397.1</v>
      </c>
      <c r="BN7" s="25">
        <v>379.91</v>
      </c>
      <c r="BO7" s="25">
        <v>265.16000000000003</v>
      </c>
      <c r="BP7" s="25">
        <v>89.56</v>
      </c>
      <c r="BQ7" s="25">
        <v>98.35</v>
      </c>
      <c r="BR7" s="25">
        <v>96.97</v>
      </c>
      <c r="BS7" s="25">
        <v>98.86</v>
      </c>
      <c r="BT7" s="25">
        <v>98.15</v>
      </c>
      <c r="BU7" s="25">
        <v>104.57</v>
      </c>
      <c r="BV7" s="25">
        <v>103.54</v>
      </c>
      <c r="BW7" s="25">
        <v>98.77</v>
      </c>
      <c r="BX7" s="25">
        <v>95.79</v>
      </c>
      <c r="BY7" s="25">
        <v>98.3</v>
      </c>
      <c r="BZ7" s="25">
        <v>102.35</v>
      </c>
      <c r="CA7" s="25">
        <v>178.02</v>
      </c>
      <c r="CB7" s="25">
        <v>162.37</v>
      </c>
      <c r="CC7" s="25">
        <v>164.95</v>
      </c>
      <c r="CD7" s="25">
        <v>160.78</v>
      </c>
      <c r="CE7" s="25">
        <v>163.37</v>
      </c>
      <c r="CF7" s="25">
        <v>165.47</v>
      </c>
      <c r="CG7" s="25">
        <v>167.46</v>
      </c>
      <c r="CH7" s="25">
        <v>173.67</v>
      </c>
      <c r="CI7" s="25">
        <v>171.13</v>
      </c>
      <c r="CJ7" s="25">
        <v>173.7</v>
      </c>
      <c r="CK7" s="25">
        <v>167.74</v>
      </c>
      <c r="CL7" s="25">
        <v>70.95</v>
      </c>
      <c r="CM7" s="25">
        <v>69.14</v>
      </c>
      <c r="CN7" s="25">
        <v>68.83</v>
      </c>
      <c r="CO7" s="25">
        <v>69.64</v>
      </c>
      <c r="CP7" s="25">
        <v>68.25</v>
      </c>
      <c r="CQ7" s="25">
        <v>59.74</v>
      </c>
      <c r="CR7" s="25">
        <v>59.46</v>
      </c>
      <c r="CS7" s="25">
        <v>59.67</v>
      </c>
      <c r="CT7" s="25">
        <v>60.12</v>
      </c>
      <c r="CU7" s="25">
        <v>60.34</v>
      </c>
      <c r="CV7" s="25">
        <v>60.29</v>
      </c>
      <c r="CW7" s="25">
        <v>86.75</v>
      </c>
      <c r="CX7" s="25">
        <v>86.8</v>
      </c>
      <c r="CY7" s="25">
        <v>85.35</v>
      </c>
      <c r="CZ7" s="25">
        <v>83.83</v>
      </c>
      <c r="DA7" s="25">
        <v>85.35</v>
      </c>
      <c r="DB7" s="25">
        <v>87.28</v>
      </c>
      <c r="DC7" s="25">
        <v>87.41</v>
      </c>
      <c r="DD7" s="25">
        <v>84.6</v>
      </c>
      <c r="DE7" s="25">
        <v>84.24</v>
      </c>
      <c r="DF7" s="25">
        <v>84.19</v>
      </c>
      <c r="DG7" s="25">
        <v>90.12</v>
      </c>
      <c r="DH7" s="25">
        <v>42.58</v>
      </c>
      <c r="DI7" s="25">
        <v>44.41</v>
      </c>
      <c r="DJ7" s="25">
        <v>46.31</v>
      </c>
      <c r="DK7" s="25">
        <v>47.91</v>
      </c>
      <c r="DL7" s="25">
        <v>49.78</v>
      </c>
      <c r="DM7" s="25">
        <v>46.94</v>
      </c>
      <c r="DN7" s="25">
        <v>47.62</v>
      </c>
      <c r="DO7" s="25">
        <v>48.17</v>
      </c>
      <c r="DP7" s="25">
        <v>48.83</v>
      </c>
      <c r="DQ7" s="25">
        <v>49.96</v>
      </c>
      <c r="DR7" s="25">
        <v>50.88</v>
      </c>
      <c r="DS7" s="25">
        <v>14.89</v>
      </c>
      <c r="DT7" s="25">
        <v>15.02</v>
      </c>
      <c r="DU7" s="25">
        <v>17.03</v>
      </c>
      <c r="DV7" s="25">
        <v>16.96</v>
      </c>
      <c r="DW7" s="25">
        <v>18.25</v>
      </c>
      <c r="DX7" s="25">
        <v>14.48</v>
      </c>
      <c r="DY7" s="25">
        <v>16.27</v>
      </c>
      <c r="DZ7" s="25">
        <v>17.12</v>
      </c>
      <c r="EA7" s="25">
        <v>18.18</v>
      </c>
      <c r="EB7" s="25">
        <v>19.32</v>
      </c>
      <c r="EC7" s="25">
        <v>22.3</v>
      </c>
      <c r="ED7" s="25">
        <v>0.11</v>
      </c>
      <c r="EE7" s="25">
        <v>0.35</v>
      </c>
      <c r="EF7" s="25">
        <v>0.76</v>
      </c>
      <c r="EG7" s="25">
        <v>0.94</v>
      </c>
      <c r="EH7" s="25">
        <v>0.53</v>
      </c>
      <c r="EI7" s="25">
        <v>0.75</v>
      </c>
      <c r="EJ7" s="25">
        <v>0.63</v>
      </c>
      <c r="EK7" s="25">
        <v>0.54</v>
      </c>
      <c r="EL7" s="25">
        <v>0.56999999999999995</v>
      </c>
      <c r="EM7" s="25">
        <v>0.52</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2022-12-01T01:06:37Z</dcterms:created>
  <dcterms:modified xsi:type="dcterms:W3CDTF">2023-02-21T08:38:18Z</dcterms:modified>
  <cp:category/>
</cp:coreProperties>
</file>