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上水道\"/>
    </mc:Choice>
  </mc:AlternateContent>
  <xr:revisionPtr revIDLastSave="0" documentId="13_ncr:1_{1D566390-519E-4811-AED2-D4060F730ACA}" xr6:coauthVersionLast="47" xr6:coauthVersionMax="47" xr10:uidLastSave="{00000000-0000-0000-0000-000000000000}"/>
  <workbookProtection workbookAlgorithmName="SHA-512" workbookHashValue="FfEIwPS8FMGETjXTB8yGRUVAnS2FXv8qdKgdrRKDZRnTkkuf+ePF1PmnFsTS3a20GE6Okh0RDn91/p10JWatDw==" workbookSaltValue="UhqK5mN9HEaaE1mX/KXR4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AD8" i="4"/>
  <c r="W8" i="4"/>
  <c r="P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<sst xmlns="http://schemas.openxmlformats.org/spreadsheetml/2006/main" count="228" uniqueCount="114">
  <si>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</si>
  <si>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</si>
  <si>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</si>
  <si>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</si>
  <si>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</si>
  <si>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</si>
  <si>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</si>
  <si>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</si>
  <si>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</si>
  <si>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</si>
  <si>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</si>
  <si>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</si>
  <si>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</si>
  <si>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</si>
  <si>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</si>
  <si>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</si>
  <si>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</si>
  <si>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</si>
  <si>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</si>
  <si>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</si>
  <si>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</si>
  <si>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</si>
  <si>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</si>
  <si>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</si>
  <si>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</si>
  <si>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</si>
  <si>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</si>
  <si>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</si>
  <si>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</si>
  <si>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</si>
  <si>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</si>
  <si>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</si>
  <si>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</si>
  <si>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</si>
  <si>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</si>
  <si>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</si>
  <si>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</si>
  <si>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</si>
  <si>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</si>
  <si>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</si>
  <si>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</si>
  <si>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</si>
  <si>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</si>
  <si>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</si>
  <si>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</si>
  <si>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</si>
  <si>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</si>
  <si>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</si>
  <si>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</si>
  <si>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</si>
  <si>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</si>
  <si>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</si>
  <si>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</si>
  <si>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</si>
  <si>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</si>
  <si>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</si>
  <si>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</si>
  <si>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</si>
  <si>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</si>
  <si>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</si>
  <si>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</si>
  <si>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</si>
  <si>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</si>
  <si>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</si>
  <si>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</si>
  <si>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</si>
  <si>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</si>
  <si>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</si>
  <si>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</si>
  <si>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</si>
  <si>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</si>
  <si>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</si>
  <si>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</si>
  <si>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</si>
  <si>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</si>
  <si>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</si>
  <si>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</si>
  <si>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</si>
  <si>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</si>
  <si>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</si>
  <si>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</si>
  <si>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</si>
  <si>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</si>
  <si>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</si>
  <si>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</si>
  <si>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</si>
  <si>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</si>
  <si>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</si>
  <si>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</si>
  <si>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</si>
  <si>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</si>
  <si>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</si>
  <si>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</si>
  <si>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</si>
  <si>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</si>
  <si>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</si>
  <si>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</si>
  <si>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</si>
  <si>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</si>
  <si>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</si>
  <si>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</si>
  <si>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</si>
  <si>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</si>
  <si>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</si>
  <si>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</si>
  <si>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</si>
  <si>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</si>
  <si>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</si>
  <si>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</si>
  <si>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</si>
  <si>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</si>
  <si>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30年度に簡易水道事業と統合し、有形固定資産及び管路延長が大幅に増大し、老朽化度合いが低くなった。①有形固定資産減価償却率、②管路経年化率ともに令和2年度に続き令和3年度も、微増した。類似団体の平均値を下回ってはいるが、今後、さらに耐用年数に達した資産や管路が増大していくことが見込まれるため、施設更新等の財源確保が重要となる。今後は給水人口の減少が見込まれることから施設更新時には規模の見直しや効率化を考えた投資計画に取り組む必要があると考えられる。
③管路更新率は令和2年度に続き3年度も微増したものの、低い値である。今後、老朽化に更新が追いつかない状況を招く可能性もあることから、交付金事業の活用、給水収益の改善、企業債を効率的に運用した資産管理が必要になると思われる。</t>
    <rPh sb="38" eb="41">
      <t>ロウキュウカ</t>
    </rPh>
    <rPh sb="41" eb="43">
      <t>ドア</t>
    </rPh>
    <rPh sb="45" eb="46">
      <t>ヒク</t>
    </rPh>
    <rPh sb="52" eb="54">
      <t>ユウケイ</t>
    </rPh>
    <rPh sb="54" eb="56">
      <t>コテイ</t>
    </rPh>
    <rPh sb="56" eb="58">
      <t>シサン</t>
    </rPh>
    <rPh sb="58" eb="60">
      <t>ゲンカ</t>
    </rPh>
    <rPh sb="60" eb="62">
      <t>ショウキャク</t>
    </rPh>
    <rPh sb="62" eb="63">
      <t>リツ</t>
    </rPh>
    <rPh sb="65" eb="67">
      <t>カンロ</t>
    </rPh>
    <rPh sb="67" eb="70">
      <t>ケイネンカ</t>
    </rPh>
    <rPh sb="70" eb="71">
      <t>リツ</t>
    </rPh>
    <rPh sb="89" eb="91">
      <t>ビゾウ</t>
    </rPh>
    <rPh sb="99" eb="102">
      <t>ヘイキンチ</t>
    </rPh>
    <rPh sb="103" eb="105">
      <t>シタマワ</t>
    </rPh>
    <rPh sb="112" eb="114">
      <t>コンゴ</t>
    </rPh>
    <rPh sb="118" eb="120">
      <t>タイヨウ</t>
    </rPh>
    <rPh sb="120" eb="122">
      <t>ネンスウ</t>
    </rPh>
    <rPh sb="123" eb="124">
      <t>タッ</t>
    </rPh>
    <rPh sb="126" eb="128">
      <t>シサン</t>
    </rPh>
    <rPh sb="129" eb="131">
      <t>カンロ</t>
    </rPh>
    <rPh sb="132" eb="134">
      <t>ゾウダイ</t>
    </rPh>
    <rPh sb="141" eb="143">
      <t>ミコ</t>
    </rPh>
    <rPh sb="149" eb="151">
      <t>シセツ</t>
    </rPh>
    <rPh sb="151" eb="154">
      <t>コウシントウ</t>
    </rPh>
    <rPh sb="155" eb="157">
      <t>ザイゲン</t>
    </rPh>
    <rPh sb="157" eb="159">
      <t>カクホ</t>
    </rPh>
    <rPh sb="160" eb="162">
      <t>ジュウヨウ</t>
    </rPh>
    <rPh sb="166" eb="168">
      <t>コンゴ</t>
    </rPh>
    <rPh sb="169" eb="171">
      <t>キュウスイ</t>
    </rPh>
    <rPh sb="171" eb="173">
      <t>ジンコウ</t>
    </rPh>
    <rPh sb="174" eb="176">
      <t>ゲンショウ</t>
    </rPh>
    <rPh sb="177" eb="179">
      <t>ミコ</t>
    </rPh>
    <rPh sb="186" eb="188">
      <t>シセツ</t>
    </rPh>
    <rPh sb="188" eb="190">
      <t>コウシン</t>
    </rPh>
    <rPh sb="190" eb="191">
      <t>ジ</t>
    </rPh>
    <rPh sb="193" eb="195">
      <t>キボ</t>
    </rPh>
    <rPh sb="196" eb="198">
      <t>ミナオ</t>
    </rPh>
    <rPh sb="207" eb="209">
      <t>トウシ</t>
    </rPh>
    <rPh sb="209" eb="211">
      <t>ケイカク</t>
    </rPh>
    <rPh sb="212" eb="213">
      <t>ト</t>
    </rPh>
    <rPh sb="214" eb="215">
      <t>ク</t>
    </rPh>
    <rPh sb="216" eb="218">
      <t>ヒツヨウ</t>
    </rPh>
    <rPh sb="222" eb="223">
      <t>カンガ</t>
    </rPh>
    <rPh sb="236" eb="238">
      <t>レイワ</t>
    </rPh>
    <rPh sb="239" eb="241">
      <t>ネンド</t>
    </rPh>
    <rPh sb="242" eb="243">
      <t>ツヅ</t>
    </rPh>
    <rPh sb="245" eb="247">
      <t>ネンド</t>
    </rPh>
    <rPh sb="263" eb="265">
      <t>コンゴ</t>
    </rPh>
    <rPh sb="266" eb="269">
      <t>ロウキュウカ</t>
    </rPh>
    <rPh sb="270" eb="272">
      <t>コウシン</t>
    </rPh>
    <rPh sb="273" eb="274">
      <t>オ</t>
    </rPh>
    <rPh sb="279" eb="281">
      <t>ジョウキョウ</t>
    </rPh>
    <rPh sb="282" eb="283">
      <t>マネ</t>
    </rPh>
    <rPh sb="284" eb="287">
      <t>カノウセイ</t>
    </rPh>
    <rPh sb="295" eb="298">
      <t>コウフキン</t>
    </rPh>
    <rPh sb="298" eb="300">
      <t>ジギョウ</t>
    </rPh>
    <rPh sb="301" eb="303">
      <t>カツヨウ</t>
    </rPh>
    <rPh sb="304" eb="306">
      <t>キュウスイ</t>
    </rPh>
    <rPh sb="306" eb="308">
      <t>シュウエキ</t>
    </rPh>
    <rPh sb="309" eb="311">
      <t>カイゼン</t>
    </rPh>
    <rPh sb="312" eb="314">
      <t>キギョウ</t>
    </rPh>
    <rPh sb="314" eb="315">
      <t>サイ</t>
    </rPh>
    <rPh sb="316" eb="319">
      <t>コウリツテキ</t>
    </rPh>
    <rPh sb="320" eb="322">
      <t>ウンヨウ</t>
    </rPh>
    <rPh sb="324" eb="326">
      <t>シサン</t>
    </rPh>
    <rPh sb="326" eb="328">
      <t>カンリ</t>
    </rPh>
    <rPh sb="329" eb="331">
      <t>ヒツヨウ</t>
    </rPh>
    <rPh sb="335" eb="336">
      <t>オモ</t>
    </rPh>
    <phoneticPr fontId="4"/>
  </si>
  <si>
    <t>平成30年度に簡易水道事業と統合し、経営状態の悪化が継続し、令和2年度に続き令和3年度も赤字となった。人口減少に加えて、コロナ禍により収益は減少。さらに減価償却費、施設修繕費等の費用は増加。また、旧簡水分の累積欠損金を引継いだことから、厳しい決算状況が続いている。
経営状態の改善を図るには、経営の財政基盤を安定させ、継続的な施設更新ができる財源を確保することが重要である。また、維持管理費の節制や将来の給水人口減少を見据えた施設規模の縮小・廃止統合（ダウンサイジング）、投資の効率化などについて、新水道ビジョン（経営戦略　令和元年度～令和10年度）に沿って事業を推進するとともに、達成度を検証しながら、経営改善を図っていく。なお、これまで料金改定に向けた検討を進めてきたが、令和5年度には料金改定の予定である。</t>
    <rPh sb="0" eb="2">
      <t>ヘイセイ</t>
    </rPh>
    <rPh sb="4" eb="6">
      <t>ネンド</t>
    </rPh>
    <rPh sb="7" eb="9">
      <t>カンイ</t>
    </rPh>
    <rPh sb="9" eb="11">
      <t>スイドウ</t>
    </rPh>
    <rPh sb="11" eb="13">
      <t>ジギョウ</t>
    </rPh>
    <rPh sb="14" eb="16">
      <t>トウゴウ</t>
    </rPh>
    <rPh sb="18" eb="20">
      <t>ケイエイ</t>
    </rPh>
    <rPh sb="20" eb="22">
      <t>ジョウタイ</t>
    </rPh>
    <rPh sb="23" eb="25">
      <t>アッカ</t>
    </rPh>
    <rPh sb="26" eb="28">
      <t>ケイゾク</t>
    </rPh>
    <rPh sb="30" eb="32">
      <t>レイワ</t>
    </rPh>
    <rPh sb="33" eb="35">
      <t>ネンド</t>
    </rPh>
    <rPh sb="36" eb="37">
      <t>ツヅ</t>
    </rPh>
    <rPh sb="38" eb="40">
      <t>レイワ</t>
    </rPh>
    <rPh sb="41" eb="43">
      <t>ネンド</t>
    </rPh>
    <rPh sb="44" eb="46">
      <t>アカジ</t>
    </rPh>
    <rPh sb="51" eb="53">
      <t>ジンコウ</t>
    </rPh>
    <rPh sb="53" eb="55">
      <t>ゲンショウ</t>
    </rPh>
    <rPh sb="56" eb="57">
      <t>クワ</t>
    </rPh>
    <rPh sb="63" eb="64">
      <t>カ</t>
    </rPh>
    <rPh sb="67" eb="69">
      <t>シュウエキ</t>
    </rPh>
    <rPh sb="70" eb="72">
      <t>ゲンショウ</t>
    </rPh>
    <rPh sb="76" eb="78">
      <t>ゲンカ</t>
    </rPh>
    <rPh sb="78" eb="80">
      <t>ショウキャク</t>
    </rPh>
    <rPh sb="80" eb="81">
      <t>ヒ</t>
    </rPh>
    <rPh sb="82" eb="84">
      <t>シセツ</t>
    </rPh>
    <rPh sb="84" eb="87">
      <t>シュウゼンヒ</t>
    </rPh>
    <rPh sb="87" eb="88">
      <t>トウ</t>
    </rPh>
    <rPh sb="89" eb="91">
      <t>ヒヨウ</t>
    </rPh>
    <rPh sb="92" eb="93">
      <t>ゾウ</t>
    </rPh>
    <rPh sb="93" eb="94">
      <t>カ</t>
    </rPh>
    <rPh sb="98" eb="99">
      <t>キュウ</t>
    </rPh>
    <rPh sb="118" eb="119">
      <t>キビ</t>
    </rPh>
    <rPh sb="123" eb="125">
      <t>ジョウキョウ</t>
    </rPh>
    <rPh sb="126" eb="127">
      <t>ツヅ</t>
    </rPh>
    <rPh sb="149" eb="151">
      <t>ザイセイ</t>
    </rPh>
    <rPh sb="159" eb="162">
      <t>ケイゾクテキ</t>
    </rPh>
    <rPh sb="181" eb="183">
      <t>ジュウヨウ</t>
    </rPh>
    <rPh sb="249" eb="250">
      <t>シン</t>
    </rPh>
    <rPh sb="250" eb="251">
      <t>スイ</t>
    </rPh>
    <rPh sb="251" eb="252">
      <t>ドウ</t>
    </rPh>
    <rPh sb="257" eb="259">
      <t>ケイエイ</t>
    </rPh>
    <rPh sb="259" eb="261">
      <t>センリャク</t>
    </rPh>
    <rPh sb="262" eb="264">
      <t>レイワ</t>
    </rPh>
    <rPh sb="264" eb="266">
      <t>ガンネン</t>
    </rPh>
    <rPh sb="266" eb="267">
      <t>ド</t>
    </rPh>
    <rPh sb="268" eb="270">
      <t>レイワ</t>
    </rPh>
    <rPh sb="272" eb="273">
      <t>ネン</t>
    </rPh>
    <rPh sb="273" eb="274">
      <t>ド</t>
    </rPh>
    <rPh sb="276" eb="277">
      <t>ソ</t>
    </rPh>
    <rPh sb="279" eb="281">
      <t>ジギョウ</t>
    </rPh>
    <rPh sb="282" eb="284">
      <t>スイシン</t>
    </rPh>
    <rPh sb="291" eb="293">
      <t>タッセイ</t>
    </rPh>
    <rPh sb="293" eb="294">
      <t>ド</t>
    </rPh>
    <rPh sb="295" eb="297">
      <t>ケンショウ</t>
    </rPh>
    <rPh sb="307" eb="308">
      <t>ハカ</t>
    </rPh>
    <rPh sb="338" eb="340">
      <t>レイワ</t>
    </rPh>
    <rPh sb="341" eb="343">
      <t>ネンド</t>
    </rPh>
    <rPh sb="345" eb="347">
      <t>リョウキン</t>
    </rPh>
    <rPh sb="347" eb="349">
      <t>カイテイ</t>
    </rPh>
    <rPh sb="350" eb="352">
      <t>ヨテイ</t>
    </rPh>
    <phoneticPr fontId="4"/>
  </si>
  <si>
    <t xml:space="preserve">①経常収支比率は、簡易水道事業と経営統合した平成30年度に大幅に低下し、令和2年度に100％以下（赤字）となり、令和3年度はさらに低下した。人口減少及びコロナ禍による給水収益の減少が主な原因と考えられる。②平成30年度に統合した簡易水道事業の累積欠損金に加えて、令和2年度・3年度と赤字が続き、当年度未処理欠損金が増大。累積欠損金比率はさらに上がった。⑤料金回収率は、類似団体の平均値及び100％を下回っており、前年度よりさらに低下した。③流動比率は100％を上回っており、支払能力に問題は無いが、①、②、⑤の指標から、経営の健全性を高めるためには、給水収益を増加させることが必須であると考える。
④企業債残高対給水収益比率は、前年度より減少したが、類似団体平均と比べ、約2倍の数値である。
⑥給水原価は、類似団体の平均値を下回ってはいるが、前年度と比較すると有収水量が減少し経常費用が増加したため、当該値は上がった。今後も経常費用（主に減価償却費）の増加と有収水量の減少が見込まれるため、このままでは給水原価は年々増加すると思われる。
⑦施設利用率は、類似団体平均と比べ高い値ではあるが、年々減少傾向にある。今後は、給水人口の減少に伴い配水量が減少する見込みであり、さらに減少していくと考えられる。⑧有収率は、令和2年度に比べ令和3年度は若干上昇した。しかし、老朽管による漏水等が増加傾向にあることから、今後も有収率の低下が見込まれる。⑦、⑧の指標が今後も減少傾向が続くと推測されることから、経営の効率性を高めるために、将来は施設規模の見直し（ダウンサイジング）の検討が必要となると考えられる。　
今後、収益は給水人口減に伴い減少が見込まれる一方、費用は老朽化した施設の維持費により増加することが見込まれる。よって、収益を増加させる取組みを進めることが喫緊の課題である。そのため、料金改定に向けた検討を進め、令和5年度には料金改定の予定である。
</t>
    <rPh sb="22" eb="24">
      <t>ヘイセイ</t>
    </rPh>
    <rPh sb="29" eb="31">
      <t>オオハバ</t>
    </rPh>
    <rPh sb="32" eb="34">
      <t>テイカ</t>
    </rPh>
    <rPh sb="36" eb="38">
      <t>レイワ</t>
    </rPh>
    <rPh sb="39" eb="40">
      <t>ネン</t>
    </rPh>
    <rPh sb="40" eb="41">
      <t>ド</t>
    </rPh>
    <rPh sb="46" eb="48">
      <t>イカ</t>
    </rPh>
    <rPh sb="49" eb="50">
      <t>アカ</t>
    </rPh>
    <rPh sb="50" eb="51">
      <t>ジ</t>
    </rPh>
    <rPh sb="56" eb="58">
      <t>レイワ</t>
    </rPh>
    <rPh sb="59" eb="61">
      <t>ネンド</t>
    </rPh>
    <rPh sb="65" eb="67">
      <t>テイカ</t>
    </rPh>
    <rPh sb="70" eb="72">
      <t>ジンコウ</t>
    </rPh>
    <rPh sb="72" eb="74">
      <t>ゲンショウ</t>
    </rPh>
    <rPh sb="74" eb="75">
      <t>オヨ</t>
    </rPh>
    <rPh sb="79" eb="80">
      <t>カ</t>
    </rPh>
    <rPh sb="83" eb="85">
      <t>キュウスイ</t>
    </rPh>
    <rPh sb="85" eb="87">
      <t>シュウエキ</t>
    </rPh>
    <rPh sb="88" eb="90">
      <t>ゲンショウ</t>
    </rPh>
    <rPh sb="91" eb="92">
      <t>オモ</t>
    </rPh>
    <rPh sb="93" eb="95">
      <t>ゲンイン</t>
    </rPh>
    <rPh sb="96" eb="97">
      <t>カンガ</t>
    </rPh>
    <rPh sb="103" eb="105">
      <t>ヘイセイ</t>
    </rPh>
    <rPh sb="107" eb="109">
      <t>ネンド</t>
    </rPh>
    <rPh sb="110" eb="112">
      <t>トウゴウ</t>
    </rPh>
    <rPh sb="114" eb="116">
      <t>カンイ</t>
    </rPh>
    <rPh sb="116" eb="118">
      <t>スイドウ</t>
    </rPh>
    <rPh sb="118" eb="120">
      <t>ジギョウ</t>
    </rPh>
    <rPh sb="121" eb="123">
      <t>ルイセキ</t>
    </rPh>
    <rPh sb="123" eb="126">
      <t>ケッソンキン</t>
    </rPh>
    <rPh sb="127" eb="128">
      <t>クワ</t>
    </rPh>
    <rPh sb="131" eb="133">
      <t>レイワ</t>
    </rPh>
    <rPh sb="134" eb="136">
      <t>ネンド</t>
    </rPh>
    <rPh sb="138" eb="140">
      <t>ネンド</t>
    </rPh>
    <rPh sb="141" eb="143">
      <t>アカジ</t>
    </rPh>
    <rPh sb="144" eb="145">
      <t>ツヅ</t>
    </rPh>
    <rPh sb="147" eb="150">
      <t>トウネンド</t>
    </rPh>
    <rPh sb="150" eb="153">
      <t>ミショリ</t>
    </rPh>
    <rPh sb="153" eb="155">
      <t>ケッソン</t>
    </rPh>
    <rPh sb="155" eb="156">
      <t>キン</t>
    </rPh>
    <rPh sb="157" eb="159">
      <t>ゾウダイ</t>
    </rPh>
    <rPh sb="171" eb="172">
      <t>ア</t>
    </rPh>
    <rPh sb="230" eb="232">
      <t>ウワマワ</t>
    </rPh>
    <rPh sb="237" eb="239">
      <t>シハライ</t>
    </rPh>
    <rPh sb="239" eb="241">
      <t>ノウリョク</t>
    </rPh>
    <rPh sb="242" eb="244">
      <t>モンダイ</t>
    </rPh>
    <rPh sb="245" eb="246">
      <t>ナ</t>
    </rPh>
    <rPh sb="255" eb="257">
      <t>シヒョウ</t>
    </rPh>
    <rPh sb="260" eb="262">
      <t>ケイエイ</t>
    </rPh>
    <rPh sb="263" eb="266">
      <t>ケンゼンセイ</t>
    </rPh>
    <rPh sb="267" eb="268">
      <t>タカ</t>
    </rPh>
    <rPh sb="280" eb="282">
      <t>ゾウカ</t>
    </rPh>
    <rPh sb="294" eb="295">
      <t>カンガ</t>
    </rPh>
    <rPh sb="339" eb="341">
      <t>スウチ</t>
    </rPh>
    <rPh sb="347" eb="349">
      <t>キュウスイ</t>
    </rPh>
    <rPh sb="349" eb="351">
      <t>ゲンカ</t>
    </rPh>
    <rPh sb="353" eb="355">
      <t>ルイジ</t>
    </rPh>
    <rPh sb="355" eb="357">
      <t>ダンタイ</t>
    </rPh>
    <rPh sb="358" eb="360">
      <t>ヘイキン</t>
    </rPh>
    <rPh sb="360" eb="361">
      <t>チ</t>
    </rPh>
    <rPh sb="362" eb="364">
      <t>シタマワ</t>
    </rPh>
    <rPh sb="371" eb="374">
      <t>ゼンネンド</t>
    </rPh>
    <rPh sb="375" eb="377">
      <t>ヒカク</t>
    </rPh>
    <rPh sb="380" eb="382">
      <t>ユウシュウ</t>
    </rPh>
    <rPh sb="382" eb="384">
      <t>スイリョウ</t>
    </rPh>
    <rPh sb="385" eb="387">
      <t>ゲンショウ</t>
    </rPh>
    <rPh sb="388" eb="390">
      <t>ケイジョウ</t>
    </rPh>
    <rPh sb="390" eb="392">
      <t>ヒヨウ</t>
    </rPh>
    <rPh sb="393" eb="395">
      <t>ゾウカ</t>
    </rPh>
    <rPh sb="400" eb="402">
      <t>トウガイ</t>
    </rPh>
    <rPh sb="402" eb="403">
      <t>チ</t>
    </rPh>
    <rPh sb="404" eb="405">
      <t>ア</t>
    </rPh>
    <rPh sb="486" eb="487">
      <t>タカ</t>
    </rPh>
    <rPh sb="488" eb="489">
      <t>アタイ</t>
    </rPh>
    <rPh sb="505" eb="507">
      <t>コンゴ</t>
    </rPh>
    <rPh sb="517" eb="518">
      <t>トモナ</t>
    </rPh>
    <rPh sb="519" eb="521">
      <t>ハイスイ</t>
    </rPh>
    <rPh sb="521" eb="522">
      <t>リョウ</t>
    </rPh>
    <rPh sb="523" eb="525">
      <t>ゲンショウ</t>
    </rPh>
    <rPh sb="527" eb="529">
      <t>ミコ</t>
    </rPh>
    <rPh sb="537" eb="539">
      <t>ゲンショウ</t>
    </rPh>
    <rPh sb="551" eb="554">
      <t>ユウシュウリツ</t>
    </rPh>
    <rPh sb="562" eb="563">
      <t>クラ</t>
    </rPh>
    <rPh sb="564" eb="566">
      <t>レイワ</t>
    </rPh>
    <rPh sb="567" eb="569">
      <t>ネンド</t>
    </rPh>
    <rPh sb="570" eb="572">
      <t>ジャッカン</t>
    </rPh>
    <rPh sb="572" eb="574">
      <t>ジョウショウ</t>
    </rPh>
    <rPh sb="581" eb="583">
      <t>ロウキュウ</t>
    </rPh>
    <rPh sb="583" eb="584">
      <t>カン</t>
    </rPh>
    <rPh sb="587" eb="589">
      <t>ロウスイ</t>
    </rPh>
    <rPh sb="589" eb="590">
      <t>トウ</t>
    </rPh>
    <rPh sb="591" eb="593">
      <t>ゾウカ</t>
    </rPh>
    <rPh sb="593" eb="595">
      <t>ケイコウ</t>
    </rPh>
    <rPh sb="603" eb="605">
      <t>コンゴ</t>
    </rPh>
    <rPh sb="606" eb="609">
      <t>ユウシュウリツ</t>
    </rPh>
    <rPh sb="610" eb="612">
      <t>テイカ</t>
    </rPh>
    <rPh sb="613" eb="615">
      <t>ミコ</t>
    </rPh>
    <rPh sb="623" eb="625">
      <t>シヒョウ</t>
    </rPh>
    <rPh sb="626" eb="628">
      <t>コンゴ</t>
    </rPh>
    <rPh sb="629" eb="631">
      <t>ゲンショウ</t>
    </rPh>
    <rPh sb="631" eb="633">
      <t>ケイコウ</t>
    </rPh>
    <rPh sb="634" eb="635">
      <t>ツヅ</t>
    </rPh>
    <rPh sb="637" eb="639">
      <t>スイソク</t>
    </rPh>
    <rPh sb="647" eb="649">
      <t>ケイエイ</t>
    </rPh>
    <rPh sb="650" eb="653">
      <t>コウリツセイ</t>
    </rPh>
    <rPh sb="654" eb="655">
      <t>タカ</t>
    </rPh>
    <rPh sb="661" eb="663">
      <t>ショウライ</t>
    </rPh>
    <rPh sb="664" eb="666">
      <t>シセツ</t>
    </rPh>
    <rPh sb="666" eb="668">
      <t>キボ</t>
    </rPh>
    <rPh sb="669" eb="671">
      <t>ミナオ</t>
    </rPh>
    <rPh sb="683" eb="685">
      <t>ケントウ</t>
    </rPh>
    <rPh sb="686" eb="688">
      <t>ヒツヨウ</t>
    </rPh>
    <rPh sb="692" eb="693">
      <t>カンガ</t>
    </rPh>
    <rPh sb="762" eb="764">
      <t>ゾウカ</t>
    </rPh>
    <rPh sb="791" eb="793">
      <t>リョウキン</t>
    </rPh>
    <rPh sb="793" eb="795">
      <t>カイテイ</t>
    </rPh>
    <rPh sb="796" eb="797">
      <t>ム</t>
    </rPh>
    <rPh sb="799" eb="801">
      <t>ケントウ</t>
    </rPh>
    <rPh sb="802" eb="803">
      <t>スス</t>
    </rPh>
    <rPh sb="812" eb="814">
      <t>リョウキン</t>
    </rPh>
    <rPh sb="814" eb="816">
      <t>カイテイ</t>
    </rPh>
    <rPh sb="817" eb="81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</si>
</sst>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0.83</c:v>
                </c:pt>
                <c:pt idx="1">
                  <c:v>1.18</c:v>
                </c:pt>
                <c:pt idx="2">
                  <c:v>0.01</c:v>
                </c:pt>
                <c:pt idx="3">
                  <c:v>0.43</c:v>
                </c:pt>
                <c:pt idx="4">
                  <c:v>0.64</c:v>
                </c:pt>
              </c:numCache>
            </c:numRef>
          </c:val>
          <c:extLst>
            <c:ext xmlns:c16="http://schemas.microsoft.com/office/drawing/2014/chart" uri="{C3380CC4-5D6E-409C-BE32-E72D297353CC}">
              <c16:uniqueId val="{00000000-A469-422C-86A8-3922B5450A4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A469-422C-86A8-3922B5450A4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82.85</c:v>
                </c:pt>
                <c:pt idx="1">
                  <c:v>80.33</c:v>
                </c:pt>
                <c:pt idx="2">
                  <c:v>79.040000000000006</c:v>
                </c:pt>
                <c:pt idx="3">
                  <c:v>77.91</c:v>
                </c:pt>
                <c:pt idx="4">
                  <c:v>77.489999999999995</c:v>
                </c:pt>
              </c:numCache>
            </c:numRef>
          </c:val>
          <c:extLst>
            <c:ext xmlns:c16="http://schemas.microsoft.com/office/drawing/2014/chart" uri="{C3380CC4-5D6E-409C-BE32-E72D297353CC}">
              <c16:uniqueId val="{00000000-B0D9-45EB-B671-31E1AE5FB83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59.74</c:v>
                </c:pt>
                <c:pt idx="2">
                  <c:v>59.67</c:v>
                </c:pt>
                <c:pt idx="3">
                  <c:v>60.12</c:v>
                </c:pt>
                <c:pt idx="4">
                  <c:v>60.34</c:v>
                </c:pt>
              </c:numCache>
            </c:numRef>
          </c:val>
          <c:smooth val="0"/>
          <c:extLst>
            <c:ext xmlns:c16="http://schemas.microsoft.com/office/drawing/2014/chart" uri="{C3380CC4-5D6E-409C-BE32-E72D297353CC}">
              <c16:uniqueId val="{00000001-B0D9-45EB-B671-31E1AE5FB83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82.24</c:v>
                </c:pt>
                <c:pt idx="1">
                  <c:v>79.88</c:v>
                </c:pt>
                <c:pt idx="2">
                  <c:v>81.16</c:v>
                </c:pt>
                <c:pt idx="3">
                  <c:v>78.069999999999993</c:v>
                </c:pt>
                <c:pt idx="4">
                  <c:v>79.92</c:v>
                </c:pt>
              </c:numCache>
            </c:numRef>
          </c:val>
          <c:extLst>
            <c:ext xmlns:c16="http://schemas.microsoft.com/office/drawing/2014/chart" uri="{C3380CC4-5D6E-409C-BE32-E72D297353CC}">
              <c16:uniqueId val="{00000000-F33C-4F33-9E9B-B5A45C8DBEC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84.8</c:v>
                </c:pt>
                <c:pt idx="2">
                  <c:v>84.6</c:v>
                </c:pt>
                <c:pt idx="3">
                  <c:v>84.24</c:v>
                </c:pt>
                <c:pt idx="4">
                  <c:v>84.19</c:v>
                </c:pt>
              </c:numCache>
            </c:numRef>
          </c:val>
          <c:smooth val="0"/>
          <c:extLst>
            <c:ext xmlns:c16="http://schemas.microsoft.com/office/drawing/2014/chart" uri="{C3380CC4-5D6E-409C-BE32-E72D297353CC}">
              <c16:uniqueId val="{00000001-F33C-4F33-9E9B-B5A45C8DBEC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131.91999999999999</c:v>
                </c:pt>
                <c:pt idx="1">
                  <c:v>101.55</c:v>
                </c:pt>
                <c:pt idx="2">
                  <c:v>100.61</c:v>
                </c:pt>
                <c:pt idx="3">
                  <c:v>97.24</c:v>
                </c:pt>
                <c:pt idx="4">
                  <c:v>94.53</c:v>
                </c:pt>
              </c:numCache>
            </c:numRef>
          </c:val>
          <c:extLst>
            <c:ext xmlns:c16="http://schemas.microsoft.com/office/drawing/2014/chart" uri="{C3380CC4-5D6E-409C-BE32-E72D297353CC}">
              <c16:uniqueId val="{00000000-0ACE-4F8F-BB20-44F70F8909E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110.66</c:v>
                </c:pt>
                <c:pt idx="2">
                  <c:v>109.01</c:v>
                </c:pt>
                <c:pt idx="3">
                  <c:v>108.83</c:v>
                </c:pt>
                <c:pt idx="4">
                  <c:v>109.23</c:v>
                </c:pt>
              </c:numCache>
            </c:numRef>
          </c:val>
          <c:smooth val="0"/>
          <c:extLst>
            <c:ext xmlns:c16="http://schemas.microsoft.com/office/drawing/2014/chart" uri="{C3380CC4-5D6E-409C-BE32-E72D297353CC}">
              <c16:uniqueId val="{00000001-0ACE-4F8F-BB20-44F70F8909E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48.32</c:v>
                </c:pt>
                <c:pt idx="1">
                  <c:v>41.8</c:v>
                </c:pt>
                <c:pt idx="2">
                  <c:v>43.15</c:v>
                </c:pt>
                <c:pt idx="3">
                  <c:v>44.59</c:v>
                </c:pt>
                <c:pt idx="4">
                  <c:v>45.86</c:v>
                </c:pt>
              </c:numCache>
            </c:numRef>
          </c:val>
          <c:extLst>
            <c:ext xmlns:c16="http://schemas.microsoft.com/office/drawing/2014/chart" uri="{C3380CC4-5D6E-409C-BE32-E72D297353CC}">
              <c16:uniqueId val="{00000000-6247-403A-88ED-6996A0106C9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47.66</c:v>
                </c:pt>
                <c:pt idx="2">
                  <c:v>48.17</c:v>
                </c:pt>
                <c:pt idx="3">
                  <c:v>48.83</c:v>
                </c:pt>
                <c:pt idx="4">
                  <c:v>49.96</c:v>
                </c:pt>
              </c:numCache>
            </c:numRef>
          </c:val>
          <c:smooth val="0"/>
          <c:extLst>
            <c:ext xmlns:c16="http://schemas.microsoft.com/office/drawing/2014/chart" uri="{C3380CC4-5D6E-409C-BE32-E72D297353CC}">
              <c16:uniqueId val="{00000001-6247-403A-88ED-6996A0106C9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22.49</c:v>
                </c:pt>
                <c:pt idx="1">
                  <c:v>12.88</c:v>
                </c:pt>
                <c:pt idx="2">
                  <c:v>14.02</c:v>
                </c:pt>
                <c:pt idx="3">
                  <c:v>15.57</c:v>
                </c:pt>
                <c:pt idx="4">
                  <c:v>16.43</c:v>
                </c:pt>
              </c:numCache>
            </c:numRef>
          </c:val>
          <c:extLst>
            <c:ext xmlns:c16="http://schemas.microsoft.com/office/drawing/2014/chart" uri="{C3380CC4-5D6E-409C-BE32-E72D297353CC}">
              <c16:uniqueId val="{00000000-A39D-4485-ADDF-ED11FE2C660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15.1</c:v>
                </c:pt>
                <c:pt idx="2">
                  <c:v>17.12</c:v>
                </c:pt>
                <c:pt idx="3">
                  <c:v>18.18</c:v>
                </c:pt>
                <c:pt idx="4">
                  <c:v>19.32</c:v>
                </c:pt>
              </c:numCache>
            </c:numRef>
          </c:val>
          <c:smooth val="0"/>
          <c:extLst>
            <c:ext xmlns:c16="http://schemas.microsoft.com/office/drawing/2014/chart" uri="{C3380CC4-5D6E-409C-BE32-E72D297353CC}">
              <c16:uniqueId val="{00000001-A39D-4485-ADDF-ED11FE2C660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
                  <c:v>0</c:v>
                </c:pt>
                <c:pt idx="1">
                  <c:v>16.7</c:v>
                </c:pt>
                <c:pt idx="2">
                  <c:v>16.43</c:v>
                </c:pt>
                <c:pt idx="3">
                  <c:v>25.56</c:v>
                </c:pt>
                <c:pt idx="4">
                  <c:v>32.81</c:v>
                </c:pt>
              </c:numCache>
            </c:numRef>
          </c:val>
          <c:extLst>
            <c:ext xmlns:c16="http://schemas.microsoft.com/office/drawing/2014/chart" uri="{C3380CC4-5D6E-409C-BE32-E72D297353CC}">
              <c16:uniqueId val="{00000000-3FA4-433F-ADFD-DD8B61411DA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2.74</c:v>
                </c:pt>
                <c:pt idx="2">
                  <c:v>3.7</c:v>
                </c:pt>
                <c:pt idx="3">
                  <c:v>4.34</c:v>
                </c:pt>
                <c:pt idx="4">
                  <c:v>4.6900000000000004</c:v>
                </c:pt>
              </c:numCache>
            </c:numRef>
          </c:val>
          <c:smooth val="0"/>
          <c:extLst>
            <c:ext xmlns:c16="http://schemas.microsoft.com/office/drawing/2014/chart" uri="{C3380CC4-5D6E-409C-BE32-E72D297353CC}">
              <c16:uniqueId val="{00000001-3FA4-433F-ADFD-DD8B61411DA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336.48</c:v>
                </c:pt>
                <c:pt idx="1">
                  <c:v>175.13</c:v>
                </c:pt>
                <c:pt idx="2">
                  <c:v>168.56</c:v>
                </c:pt>
                <c:pt idx="3">
                  <c:v>169.44</c:v>
                </c:pt>
                <c:pt idx="4">
                  <c:v>166.62</c:v>
                </c:pt>
              </c:numCache>
            </c:numRef>
          </c:val>
          <c:extLst>
            <c:ext xmlns:c16="http://schemas.microsoft.com/office/drawing/2014/chart" uri="{C3380CC4-5D6E-409C-BE32-E72D297353CC}">
              <c16:uniqueId val="{00000000-1322-41A5-AE29-2888395A926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366.03</c:v>
                </c:pt>
                <c:pt idx="2">
                  <c:v>365.18</c:v>
                </c:pt>
                <c:pt idx="3">
                  <c:v>327.77</c:v>
                </c:pt>
                <c:pt idx="4">
                  <c:v>338.02</c:v>
                </c:pt>
              </c:numCache>
            </c:numRef>
          </c:val>
          <c:smooth val="0"/>
          <c:extLst>
            <c:ext xmlns:c16="http://schemas.microsoft.com/office/drawing/2014/chart" uri="{C3380CC4-5D6E-409C-BE32-E72D297353CC}">
              <c16:uniqueId val="{00000001-1322-41A5-AE29-2888395A926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303.17</c:v>
                </c:pt>
                <c:pt idx="1">
                  <c:v>754.52</c:v>
                </c:pt>
                <c:pt idx="2">
                  <c:v>769.13</c:v>
                </c:pt>
                <c:pt idx="3">
                  <c:v>780.29</c:v>
                </c:pt>
                <c:pt idx="4">
                  <c:v>762.42</c:v>
                </c:pt>
              </c:numCache>
            </c:numRef>
          </c:val>
          <c:extLst>
            <c:ext xmlns:c16="http://schemas.microsoft.com/office/drawing/2014/chart" uri="{C3380CC4-5D6E-409C-BE32-E72D297353CC}">
              <c16:uniqueId val="{00000000-5B3A-4AC9-94A3-80CF209AF3C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370.12</c:v>
                </c:pt>
                <c:pt idx="2">
                  <c:v>371.65</c:v>
                </c:pt>
                <c:pt idx="3">
                  <c:v>397.1</c:v>
                </c:pt>
                <c:pt idx="4">
                  <c:v>379.91</c:v>
                </c:pt>
              </c:numCache>
            </c:numRef>
          </c:val>
          <c:smooth val="0"/>
          <c:extLst>
            <c:ext xmlns:c16="http://schemas.microsoft.com/office/drawing/2014/chart" uri="{C3380CC4-5D6E-409C-BE32-E72D297353CC}">
              <c16:uniqueId val="{00000001-5B3A-4AC9-94A3-80CF209AF3C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128.31</c:v>
                </c:pt>
                <c:pt idx="1">
                  <c:v>93.84</c:v>
                </c:pt>
                <c:pt idx="2">
                  <c:v>94.55</c:v>
                </c:pt>
                <c:pt idx="3">
                  <c:v>91.64</c:v>
                </c:pt>
                <c:pt idx="4">
                  <c:v>88.59</c:v>
                </c:pt>
              </c:numCache>
            </c:numRef>
          </c:val>
          <c:extLst>
            <c:ext xmlns:c16="http://schemas.microsoft.com/office/drawing/2014/chart" uri="{C3380CC4-5D6E-409C-BE32-E72D297353CC}">
              <c16:uniqueId val="{00000000-DA64-4F47-924D-D492603DA7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100.42</c:v>
                </c:pt>
                <c:pt idx="2">
                  <c:v>98.77</c:v>
                </c:pt>
                <c:pt idx="3">
                  <c:v>95.79</c:v>
                </c:pt>
                <c:pt idx="4">
                  <c:v>98.3</c:v>
                </c:pt>
              </c:numCache>
            </c:numRef>
          </c:val>
          <c:smooth val="0"/>
          <c:extLst>
            <c:ext xmlns:c16="http://schemas.microsoft.com/office/drawing/2014/chart" uri="{C3380CC4-5D6E-409C-BE32-E72D297353CC}">
              <c16:uniqueId val="{00000001-DA64-4F47-924D-D492603DA7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93.54</c:v>
                </c:pt>
                <c:pt idx="1">
                  <c:v>127.95</c:v>
                </c:pt>
                <c:pt idx="2">
                  <c:v>123.74</c:v>
                </c:pt>
                <c:pt idx="3">
                  <c:v>132.02000000000001</c:v>
                </c:pt>
                <c:pt idx="4">
                  <c:v>135.91</c:v>
                </c:pt>
              </c:numCache>
            </c:numRef>
          </c:val>
          <c:extLst>
            <c:ext xmlns:c16="http://schemas.microsoft.com/office/drawing/2014/chart" uri="{C3380CC4-5D6E-409C-BE32-E72D297353CC}">
              <c16:uniqueId val="{00000000-D10A-4154-9E76-D7B361AE5C0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171.67</c:v>
                </c:pt>
                <c:pt idx="2">
                  <c:v>173.67</c:v>
                </c:pt>
                <c:pt idx="3">
                  <c:v>171.13</c:v>
                </c:pt>
                <c:pt idx="4">
                  <c:v>173.7</c:v>
                </c:pt>
              </c:numCache>
            </c:numRef>
          </c:val>
          <c:smooth val="0"/>
          <c:extLst>
            <c:ext xmlns:c16="http://schemas.microsoft.com/office/drawing/2014/chart" uri="{C3380CC4-5D6E-409C-BE32-E72D297353CC}">
              <c16:uniqueId val="{00000001-D10A-4154-9E76-D7B361AE5C0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2">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2">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3" t="str">
        <f>データ!H6</f>
        <v>宮崎県　小林市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2">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A5</v>
      </c>
      <c r="X8" s="81"/>
      <c r="Y8" s="81"/>
      <c r="Z8" s="81"/>
      <c r="AA8" s="81"/>
      <c r="AB8" s="81"/>
      <c r="AC8" s="81"/>
      <c r="AD8" s="81" t="str">
        <f>データ!$M$6</f>
        <v>非設置</v>
      </c>
      <c r="AE8" s="81"/>
      <c r="AF8" s="81"/>
      <c r="AG8" s="81"/>
      <c r="AH8" s="81"/>
      <c r="AI8" s="81"/>
      <c r="AJ8" s="81"/>
      <c r="AK8" s="2"/>
      <c r="AL8" s="72">
        <f>データ!$R$6</f>
        <v>44047</v>
      </c>
      <c r="AM8" s="72"/>
      <c r="AN8" s="72"/>
      <c r="AO8" s="72"/>
      <c r="AP8" s="72"/>
      <c r="AQ8" s="72"/>
      <c r="AR8" s="72"/>
      <c r="AS8" s="72"/>
      <c r="AT8" s="37">
        <f>データ!$S$6</f>
        <v>562.95000000000005</v>
      </c>
      <c r="AU8" s="38"/>
      <c r="AV8" s="38"/>
      <c r="AW8" s="38"/>
      <c r="AX8" s="38"/>
      <c r="AY8" s="38"/>
      <c r="AZ8" s="38"/>
      <c r="BA8" s="38"/>
      <c r="BB8" s="61">
        <f>データ!$T$6</f>
        <v>78.239999999999995</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2">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42.8</v>
      </c>
      <c r="J10" s="38"/>
      <c r="K10" s="38"/>
      <c r="L10" s="38"/>
      <c r="M10" s="38"/>
      <c r="N10" s="38"/>
      <c r="O10" s="71"/>
      <c r="P10" s="61">
        <f>データ!$P$6</f>
        <v>94.04</v>
      </c>
      <c r="Q10" s="61"/>
      <c r="R10" s="61"/>
      <c r="S10" s="61"/>
      <c r="T10" s="61"/>
      <c r="U10" s="61"/>
      <c r="V10" s="61"/>
      <c r="W10" s="72">
        <f>データ!$Q$6</f>
        <v>2409</v>
      </c>
      <c r="X10" s="72"/>
      <c r="Y10" s="72"/>
      <c r="Z10" s="72"/>
      <c r="AA10" s="72"/>
      <c r="AB10" s="72"/>
      <c r="AC10" s="72"/>
      <c r="AD10" s="2"/>
      <c r="AE10" s="2"/>
      <c r="AF10" s="2"/>
      <c r="AG10" s="2"/>
      <c r="AH10" s="2"/>
      <c r="AI10" s="2"/>
      <c r="AJ10" s="2"/>
      <c r="AK10" s="2"/>
      <c r="AL10" s="72">
        <f>データ!$U$6</f>
        <v>41015</v>
      </c>
      <c r="AM10" s="72"/>
      <c r="AN10" s="72"/>
      <c r="AO10" s="72"/>
      <c r="AP10" s="72"/>
      <c r="AQ10" s="72"/>
      <c r="AR10" s="72"/>
      <c r="AS10" s="72"/>
      <c r="AT10" s="37">
        <f>データ!$V$6</f>
        <v>231.3</v>
      </c>
      <c r="AU10" s="38"/>
      <c r="AV10" s="38"/>
      <c r="AW10" s="38"/>
      <c r="AX10" s="38"/>
      <c r="AY10" s="38"/>
      <c r="AZ10" s="38"/>
      <c r="BA10" s="38"/>
      <c r="BB10" s="61">
        <f>データ!$W$6</f>
        <v>177.32</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112</v>
      </c>
      <c r="BM66" s="56"/>
      <c r="BN66" s="56"/>
      <c r="BO66" s="56"/>
      <c r="BP66" s="56"/>
      <c r="BQ66" s="56"/>
      <c r="BR66" s="56"/>
      <c r="BS66" s="56"/>
      <c r="BT66" s="56"/>
      <c r="BU66" s="56"/>
      <c r="BV66" s="56"/>
      <c r="BW66" s="56"/>
      <c r="BX66" s="56"/>
      <c r="BY66" s="56"/>
      <c r="BZ66" s="5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1/LxBLo/xBS6vSmx9Jag/y598dTIrT8dyVwUeJQPGKmNXHEa8u+lfI7j9Ck+aPRkMPHmzEaOXv3aMFhBKjjbVA==" saltValue="rY4zkHumWjc+NsAbn4vQi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452050</v>
      </c>
      <c r="D6" s="20">
        <f t="shared" si="3"/>
        <v>46</v>
      </c>
      <c r="E6" s="20">
        <f t="shared" si="3"/>
        <v>1</v>
      </c>
      <c r="F6" s="20">
        <f t="shared" si="3"/>
        <v>0</v>
      </c>
      <c r="G6" s="20">
        <f t="shared" si="3"/>
        <v>1</v>
      </c>
      <c r="H6" s="20" t="str">
        <f t="shared" si="3"/>
        <v>宮崎県　小林市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42.8</v>
      </c>
      <c r="P6" s="21">
        <f t="shared" si="3"/>
        <v>94.04</v>
      </c>
      <c r="Q6" s="21">
        <f t="shared" si="3"/>
        <v>2409</v>
      </c>
      <c r="R6" s="21">
        <f t="shared" si="3"/>
        <v>44047</v>
      </c>
      <c r="S6" s="21">
        <f t="shared" si="3"/>
        <v>562.95000000000005</v>
      </c>
      <c r="T6" s="21">
        <f t="shared" si="3"/>
        <v>78.239999999999995</v>
      </c>
      <c r="U6" s="21">
        <f t="shared" si="3"/>
        <v>41015</v>
      </c>
      <c r="V6" s="21">
        <f t="shared" si="3"/>
        <v>231.3</v>
      </c>
      <c r="W6" s="21">
        <f t="shared" si="3"/>
        <v>177.32</v>
      </c>
      <c r="X6" s="22">
        <f>IF(X7="",NA(),X7)</f>
        <v>131.91999999999999</v>
      </c>
      <c r="Y6" s="22">
        <f t="shared" ref="Y6:AG6" si="4">IF(Y7="",NA(),Y7)</f>
        <v>101.55</v>
      </c>
      <c r="Z6" s="22">
        <f t="shared" si="4"/>
        <v>100.61</v>
      </c>
      <c r="AA6" s="22">
        <f t="shared" si="4"/>
        <v>97.24</v>
      </c>
      <c r="AB6" s="22">
        <f t="shared" si="4"/>
        <v>94.53</v>
      </c>
      <c r="AC6" s="22">
        <f t="shared" si="4"/>
        <v>110.05</v>
      </c>
      <c r="AD6" s="22">
        <f t="shared" si="4"/>
        <v>110.66</v>
      </c>
      <c r="AE6" s="22">
        <f t="shared" si="4"/>
        <v>109.01</v>
      </c>
      <c r="AF6" s="22">
        <f t="shared" si="4"/>
        <v>108.83</v>
      </c>
      <c r="AG6" s="22">
        <f t="shared" si="4"/>
        <v>109.23</v>
      </c>
      <c r="AH6" s="21" t="str">
        <f>IF(AH7="","",IF(AH7="-","【-】","【"&amp;SUBSTITUTE(TEXT(AH7,"#,##0.00"),"-","△")&amp;"】"))</f>
        <v>【111.39】</v>
      </c>
      <c r="AI6" s="21">
        <f>IF(AI7="",NA(),AI7)</f>
        <v>0</v>
      </c>
      <c r="AJ6" s="22">
        <f t="shared" ref="AJ6:AR6" si="5">IF(AJ7="",NA(),AJ7)</f>
        <v>16.7</v>
      </c>
      <c r="AK6" s="22">
        <f t="shared" si="5"/>
        <v>16.43</v>
      </c>
      <c r="AL6" s="22">
        <f t="shared" si="5"/>
        <v>25.56</v>
      </c>
      <c r="AM6" s="22">
        <f t="shared" si="5"/>
        <v>32.81</v>
      </c>
      <c r="AN6" s="22">
        <f t="shared" si="5"/>
        <v>2.64</v>
      </c>
      <c r="AO6" s="22">
        <f t="shared" si="5"/>
        <v>2.74</v>
      </c>
      <c r="AP6" s="22">
        <f t="shared" si="5"/>
        <v>3.7</v>
      </c>
      <c r="AQ6" s="22">
        <f t="shared" si="5"/>
        <v>4.34</v>
      </c>
      <c r="AR6" s="22">
        <f t="shared" si="5"/>
        <v>4.6900000000000004</v>
      </c>
      <c r="AS6" s="21" t="str">
        <f>IF(AS7="","",IF(AS7="-","【-】","【"&amp;SUBSTITUTE(TEXT(AS7,"#,##0.00"),"-","△")&amp;"】"))</f>
        <v>【1.30】</v>
      </c>
      <c r="AT6" s="22">
        <f>IF(AT7="",NA(),AT7)</f>
        <v>336.48</v>
      </c>
      <c r="AU6" s="22">
        <f t="shared" ref="AU6:BC6" si="6">IF(AU7="",NA(),AU7)</f>
        <v>175.13</v>
      </c>
      <c r="AV6" s="22">
        <f t="shared" si="6"/>
        <v>168.56</v>
      </c>
      <c r="AW6" s="22">
        <f t="shared" si="6"/>
        <v>169.44</v>
      </c>
      <c r="AX6" s="22">
        <f t="shared" si="6"/>
        <v>166.62</v>
      </c>
      <c r="AY6" s="22">
        <f t="shared" si="6"/>
        <v>359.47</v>
      </c>
      <c r="AZ6" s="22">
        <f t="shared" si="6"/>
        <v>366.03</v>
      </c>
      <c r="BA6" s="22">
        <f t="shared" si="6"/>
        <v>365.18</v>
      </c>
      <c r="BB6" s="22">
        <f t="shared" si="6"/>
        <v>327.77</v>
      </c>
      <c r="BC6" s="22">
        <f t="shared" si="6"/>
        <v>338.02</v>
      </c>
      <c r="BD6" s="21" t="str">
        <f>IF(BD7="","",IF(BD7="-","【-】","【"&amp;SUBSTITUTE(TEXT(BD7,"#,##0.00"),"-","△")&amp;"】"))</f>
        <v>【261.51】</v>
      </c>
      <c r="BE6" s="22">
        <f>IF(BE7="",NA(),BE7)</f>
        <v>303.17</v>
      </c>
      <c r="BF6" s="22">
        <f t="shared" ref="BF6:BN6" si="7">IF(BF7="",NA(),BF7)</f>
        <v>754.52</v>
      </c>
      <c r="BG6" s="22">
        <f t="shared" si="7"/>
        <v>769.13</v>
      </c>
      <c r="BH6" s="22">
        <f t="shared" si="7"/>
        <v>780.29</v>
      </c>
      <c r="BI6" s="22">
        <f t="shared" si="7"/>
        <v>762.42</v>
      </c>
      <c r="BJ6" s="22">
        <f t="shared" si="7"/>
        <v>401.79</v>
      </c>
      <c r="BK6" s="22">
        <f t="shared" si="7"/>
        <v>370.12</v>
      </c>
      <c r="BL6" s="22">
        <f t="shared" si="7"/>
        <v>371.65</v>
      </c>
      <c r="BM6" s="22">
        <f t="shared" si="7"/>
        <v>397.1</v>
      </c>
      <c r="BN6" s="22">
        <f t="shared" si="7"/>
        <v>379.91</v>
      </c>
      <c r="BO6" s="21" t="str">
        <f>IF(BO7="","",IF(BO7="-","【-】","【"&amp;SUBSTITUTE(TEXT(BO7,"#,##0.00"),"-","△")&amp;"】"))</f>
        <v>【265.16】</v>
      </c>
      <c r="BP6" s="22">
        <f>IF(BP7="",NA(),BP7)</f>
        <v>128.31</v>
      </c>
      <c r="BQ6" s="22">
        <f t="shared" ref="BQ6:BY6" si="8">IF(BQ7="",NA(),BQ7)</f>
        <v>93.84</v>
      </c>
      <c r="BR6" s="22">
        <f t="shared" si="8"/>
        <v>94.55</v>
      </c>
      <c r="BS6" s="22">
        <f t="shared" si="8"/>
        <v>91.64</v>
      </c>
      <c r="BT6" s="22">
        <f t="shared" si="8"/>
        <v>88.59</v>
      </c>
      <c r="BU6" s="22">
        <f t="shared" si="8"/>
        <v>100.12</v>
      </c>
      <c r="BV6" s="22">
        <f t="shared" si="8"/>
        <v>100.42</v>
      </c>
      <c r="BW6" s="22">
        <f t="shared" si="8"/>
        <v>98.77</v>
      </c>
      <c r="BX6" s="22">
        <f t="shared" si="8"/>
        <v>95.79</v>
      </c>
      <c r="BY6" s="22">
        <f t="shared" si="8"/>
        <v>98.3</v>
      </c>
      <c r="BZ6" s="21" t="str">
        <f>IF(BZ7="","",IF(BZ7="-","【-】","【"&amp;SUBSTITUTE(TEXT(BZ7,"#,##0.00"),"-","△")&amp;"】"))</f>
        <v>【102.35】</v>
      </c>
      <c r="CA6" s="22">
        <f>IF(CA7="",NA(),CA7)</f>
        <v>93.54</v>
      </c>
      <c r="CB6" s="22">
        <f t="shared" ref="CB6:CJ6" si="9">IF(CB7="",NA(),CB7)</f>
        <v>127.95</v>
      </c>
      <c r="CC6" s="22">
        <f t="shared" si="9"/>
        <v>123.74</v>
      </c>
      <c r="CD6" s="22">
        <f t="shared" si="9"/>
        <v>132.02000000000001</v>
      </c>
      <c r="CE6" s="22">
        <f t="shared" si="9"/>
        <v>135.91</v>
      </c>
      <c r="CF6" s="22">
        <f t="shared" si="9"/>
        <v>174.97</v>
      </c>
      <c r="CG6" s="22">
        <f t="shared" si="9"/>
        <v>171.67</v>
      </c>
      <c r="CH6" s="22">
        <f t="shared" si="9"/>
        <v>173.67</v>
      </c>
      <c r="CI6" s="22">
        <f t="shared" si="9"/>
        <v>171.13</v>
      </c>
      <c r="CJ6" s="22">
        <f t="shared" si="9"/>
        <v>173.7</v>
      </c>
      <c r="CK6" s="21" t="str">
        <f>IF(CK7="","",IF(CK7="-","【-】","【"&amp;SUBSTITUTE(TEXT(CK7,"#,##0.00"),"-","△")&amp;"】"))</f>
        <v>【167.74】</v>
      </c>
      <c r="CL6" s="22">
        <f>IF(CL7="",NA(),CL7)</f>
        <v>82.85</v>
      </c>
      <c r="CM6" s="22">
        <f t="shared" ref="CM6:CU6" si="10">IF(CM7="",NA(),CM7)</f>
        <v>80.33</v>
      </c>
      <c r="CN6" s="22">
        <f t="shared" si="10"/>
        <v>79.040000000000006</v>
      </c>
      <c r="CO6" s="22">
        <f t="shared" si="10"/>
        <v>77.91</v>
      </c>
      <c r="CP6" s="22">
        <f t="shared" si="10"/>
        <v>77.489999999999995</v>
      </c>
      <c r="CQ6" s="22">
        <f t="shared" si="10"/>
        <v>55.63</v>
      </c>
      <c r="CR6" s="22">
        <f t="shared" si="10"/>
        <v>59.74</v>
      </c>
      <c r="CS6" s="22">
        <f t="shared" si="10"/>
        <v>59.67</v>
      </c>
      <c r="CT6" s="22">
        <f t="shared" si="10"/>
        <v>60.12</v>
      </c>
      <c r="CU6" s="22">
        <f t="shared" si="10"/>
        <v>60.34</v>
      </c>
      <c r="CV6" s="21" t="str">
        <f>IF(CV7="","",IF(CV7="-","【-】","【"&amp;SUBSTITUTE(TEXT(CV7,"#,##0.00"),"-","△")&amp;"】"))</f>
        <v>【60.29】</v>
      </c>
      <c r="CW6" s="22">
        <f>IF(CW7="",NA(),CW7)</f>
        <v>82.24</v>
      </c>
      <c r="CX6" s="22">
        <f t="shared" ref="CX6:DF6" si="11">IF(CX7="",NA(),CX7)</f>
        <v>79.88</v>
      </c>
      <c r="CY6" s="22">
        <f t="shared" si="11"/>
        <v>81.16</v>
      </c>
      <c r="CZ6" s="22">
        <f t="shared" si="11"/>
        <v>78.069999999999993</v>
      </c>
      <c r="DA6" s="22">
        <f t="shared" si="11"/>
        <v>79.92</v>
      </c>
      <c r="DB6" s="22">
        <f t="shared" si="11"/>
        <v>82.04</v>
      </c>
      <c r="DC6" s="22">
        <f t="shared" si="11"/>
        <v>84.8</v>
      </c>
      <c r="DD6" s="22">
        <f t="shared" si="11"/>
        <v>84.6</v>
      </c>
      <c r="DE6" s="22">
        <f t="shared" si="11"/>
        <v>84.24</v>
      </c>
      <c r="DF6" s="22">
        <f t="shared" si="11"/>
        <v>84.19</v>
      </c>
      <c r="DG6" s="21" t="str">
        <f>IF(DG7="","",IF(DG7="-","【-】","【"&amp;SUBSTITUTE(TEXT(DG7,"#,##0.00"),"-","△")&amp;"】"))</f>
        <v>【90.12】</v>
      </c>
      <c r="DH6" s="22">
        <f>IF(DH7="",NA(),DH7)</f>
        <v>48.32</v>
      </c>
      <c r="DI6" s="22">
        <f t="shared" ref="DI6:DQ6" si="12">IF(DI7="",NA(),DI7)</f>
        <v>41.8</v>
      </c>
      <c r="DJ6" s="22">
        <f t="shared" si="12"/>
        <v>43.15</v>
      </c>
      <c r="DK6" s="22">
        <f t="shared" si="12"/>
        <v>44.59</v>
      </c>
      <c r="DL6" s="22">
        <f t="shared" si="12"/>
        <v>45.86</v>
      </c>
      <c r="DM6" s="22">
        <f t="shared" si="12"/>
        <v>48.05</v>
      </c>
      <c r="DN6" s="22">
        <f t="shared" si="12"/>
        <v>47.66</v>
      </c>
      <c r="DO6" s="22">
        <f t="shared" si="12"/>
        <v>48.17</v>
      </c>
      <c r="DP6" s="22">
        <f t="shared" si="12"/>
        <v>48.83</v>
      </c>
      <c r="DQ6" s="22">
        <f t="shared" si="12"/>
        <v>49.96</v>
      </c>
      <c r="DR6" s="21" t="str">
        <f>IF(DR7="","",IF(DR7="-","【-】","【"&amp;SUBSTITUTE(TEXT(DR7,"#,##0.00"),"-","△")&amp;"】"))</f>
        <v>【50.88】</v>
      </c>
      <c r="DS6" s="22">
        <f>IF(DS7="",NA(),DS7)</f>
        <v>22.49</v>
      </c>
      <c r="DT6" s="22">
        <f t="shared" ref="DT6:EB6" si="13">IF(DT7="",NA(),DT7)</f>
        <v>12.88</v>
      </c>
      <c r="DU6" s="22">
        <f t="shared" si="13"/>
        <v>14.02</v>
      </c>
      <c r="DV6" s="22">
        <f t="shared" si="13"/>
        <v>15.57</v>
      </c>
      <c r="DW6" s="22">
        <f t="shared" si="13"/>
        <v>16.43</v>
      </c>
      <c r="DX6" s="22">
        <f t="shared" si="13"/>
        <v>13.39</v>
      </c>
      <c r="DY6" s="22">
        <f t="shared" si="13"/>
        <v>15.1</v>
      </c>
      <c r="DZ6" s="22">
        <f t="shared" si="13"/>
        <v>17.12</v>
      </c>
      <c r="EA6" s="22">
        <f t="shared" si="13"/>
        <v>18.18</v>
      </c>
      <c r="EB6" s="22">
        <f t="shared" si="13"/>
        <v>19.32</v>
      </c>
      <c r="EC6" s="21" t="str">
        <f>IF(EC7="","",IF(EC7="-","【-】","【"&amp;SUBSTITUTE(TEXT(EC7,"#,##0.00"),"-","△")&amp;"】"))</f>
        <v>【22.30】</v>
      </c>
      <c r="ED6" s="22">
        <f>IF(ED7="",NA(),ED7)</f>
        <v>0.83</v>
      </c>
      <c r="EE6" s="22">
        <f t="shared" ref="EE6:EM6" si="14">IF(EE7="",NA(),EE7)</f>
        <v>1.18</v>
      </c>
      <c r="EF6" s="22">
        <f t="shared" si="14"/>
        <v>0.01</v>
      </c>
      <c r="EG6" s="22">
        <f t="shared" si="14"/>
        <v>0.43</v>
      </c>
      <c r="EH6" s="22">
        <f t="shared" si="14"/>
        <v>0.64</v>
      </c>
      <c r="EI6" s="22">
        <f t="shared" si="14"/>
        <v>0.54</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452050</v>
      </c>
      <c r="D7" s="24">
        <v>46</v>
      </c>
      <c r="E7" s="24">
        <v>1</v>
      </c>
      <c r="F7" s="24">
        <v>0</v>
      </c>
      <c r="G7" s="24">
        <v>1</v>
      </c>
      <c r="H7" s="24" t="s">
        <v>93</v>
      </c>
      <c r="I7" s="24" t="s">
        <v>94</v>
      </c>
      <c r="J7" s="24" t="s">
        <v>95</v>
      </c>
      <c r="K7" s="24" t="s">
        <v>96</v>
      </c>
      <c r="L7" s="24" t="s">
        <v>97</v>
      </c>
      <c r="M7" s="24" t="s">
        <v>98</v>
      </c>
      <c r="N7" s="25" t="s">
        <v>99</v>
      </c>
      <c r="O7" s="25">
        <v>42.8</v>
      </c>
      <c r="P7" s="25">
        <v>94.04</v>
      </c>
      <c r="Q7" s="25">
        <v>2409</v>
      </c>
      <c r="R7" s="25">
        <v>44047</v>
      </c>
      <c r="S7" s="25">
        <v>562.95000000000005</v>
      </c>
      <c r="T7" s="25">
        <v>78.239999999999995</v>
      </c>
      <c r="U7" s="25">
        <v>41015</v>
      </c>
      <c r="V7" s="25">
        <v>231.3</v>
      </c>
      <c r="W7" s="25">
        <v>177.32</v>
      </c>
      <c r="X7" s="25">
        <v>131.91999999999999</v>
      </c>
      <c r="Y7" s="25">
        <v>101.55</v>
      </c>
      <c r="Z7" s="25">
        <v>100.61</v>
      </c>
      <c r="AA7" s="25">
        <v>97.24</v>
      </c>
      <c r="AB7" s="25">
        <v>94.53</v>
      </c>
      <c r="AC7" s="25">
        <v>110.05</v>
      </c>
      <c r="AD7" s="25">
        <v>110.66</v>
      </c>
      <c r="AE7" s="25">
        <v>109.01</v>
      </c>
      <c r="AF7" s="25">
        <v>108.83</v>
      </c>
      <c r="AG7" s="25">
        <v>109.23</v>
      </c>
      <c r="AH7" s="25">
        <v>111.39</v>
      </c>
      <c r="AI7" s="25">
        <v>0</v>
      </c>
      <c r="AJ7" s="25">
        <v>16.7</v>
      </c>
      <c r="AK7" s="25">
        <v>16.43</v>
      </c>
      <c r="AL7" s="25">
        <v>25.56</v>
      </c>
      <c r="AM7" s="25">
        <v>32.81</v>
      </c>
      <c r="AN7" s="25">
        <v>2.64</v>
      </c>
      <c r="AO7" s="25">
        <v>2.74</v>
      </c>
      <c r="AP7" s="25">
        <v>3.7</v>
      </c>
      <c r="AQ7" s="25">
        <v>4.34</v>
      </c>
      <c r="AR7" s="25">
        <v>4.6900000000000004</v>
      </c>
      <c r="AS7" s="25">
        <v>1.3</v>
      </c>
      <c r="AT7" s="25">
        <v>336.48</v>
      </c>
      <c r="AU7" s="25">
        <v>175.13</v>
      </c>
      <c r="AV7" s="25">
        <v>168.56</v>
      </c>
      <c r="AW7" s="25">
        <v>169.44</v>
      </c>
      <c r="AX7" s="25">
        <v>166.62</v>
      </c>
      <c r="AY7" s="25">
        <v>359.47</v>
      </c>
      <c r="AZ7" s="25">
        <v>366.03</v>
      </c>
      <c r="BA7" s="25">
        <v>365.18</v>
      </c>
      <c r="BB7" s="25">
        <v>327.77</v>
      </c>
      <c r="BC7" s="25">
        <v>338.02</v>
      </c>
      <c r="BD7" s="25">
        <v>261.51</v>
      </c>
      <c r="BE7" s="25">
        <v>303.17</v>
      </c>
      <c r="BF7" s="25">
        <v>754.52</v>
      </c>
      <c r="BG7" s="25">
        <v>769.13</v>
      </c>
      <c r="BH7" s="25">
        <v>780.29</v>
      </c>
      <c r="BI7" s="25">
        <v>762.42</v>
      </c>
      <c r="BJ7" s="25">
        <v>401.79</v>
      </c>
      <c r="BK7" s="25">
        <v>370.12</v>
      </c>
      <c r="BL7" s="25">
        <v>371.65</v>
      </c>
      <c r="BM7" s="25">
        <v>397.1</v>
      </c>
      <c r="BN7" s="25">
        <v>379.91</v>
      </c>
      <c r="BO7" s="25">
        <v>265.16000000000003</v>
      </c>
      <c r="BP7" s="25">
        <v>128.31</v>
      </c>
      <c r="BQ7" s="25">
        <v>93.84</v>
      </c>
      <c r="BR7" s="25">
        <v>94.55</v>
      </c>
      <c r="BS7" s="25">
        <v>91.64</v>
      </c>
      <c r="BT7" s="25">
        <v>88.59</v>
      </c>
      <c r="BU7" s="25">
        <v>100.12</v>
      </c>
      <c r="BV7" s="25">
        <v>100.42</v>
      </c>
      <c r="BW7" s="25">
        <v>98.77</v>
      </c>
      <c r="BX7" s="25">
        <v>95.79</v>
      </c>
      <c r="BY7" s="25">
        <v>98.3</v>
      </c>
      <c r="BZ7" s="25">
        <v>102.35</v>
      </c>
      <c r="CA7" s="25">
        <v>93.54</v>
      </c>
      <c r="CB7" s="25">
        <v>127.95</v>
      </c>
      <c r="CC7" s="25">
        <v>123.74</v>
      </c>
      <c r="CD7" s="25">
        <v>132.02000000000001</v>
      </c>
      <c r="CE7" s="25">
        <v>135.91</v>
      </c>
      <c r="CF7" s="25">
        <v>174.97</v>
      </c>
      <c r="CG7" s="25">
        <v>171.67</v>
      </c>
      <c r="CH7" s="25">
        <v>173.67</v>
      </c>
      <c r="CI7" s="25">
        <v>171.13</v>
      </c>
      <c r="CJ7" s="25">
        <v>173.7</v>
      </c>
      <c r="CK7" s="25">
        <v>167.74</v>
      </c>
      <c r="CL7" s="25">
        <v>82.85</v>
      </c>
      <c r="CM7" s="25">
        <v>80.33</v>
      </c>
      <c r="CN7" s="25">
        <v>79.040000000000006</v>
      </c>
      <c r="CO7" s="25">
        <v>77.91</v>
      </c>
      <c r="CP7" s="25">
        <v>77.489999999999995</v>
      </c>
      <c r="CQ7" s="25">
        <v>55.63</v>
      </c>
      <c r="CR7" s="25">
        <v>59.74</v>
      </c>
      <c r="CS7" s="25">
        <v>59.67</v>
      </c>
      <c r="CT7" s="25">
        <v>60.12</v>
      </c>
      <c r="CU7" s="25">
        <v>60.34</v>
      </c>
      <c r="CV7" s="25">
        <v>60.29</v>
      </c>
      <c r="CW7" s="25">
        <v>82.24</v>
      </c>
      <c r="CX7" s="25">
        <v>79.88</v>
      </c>
      <c r="CY7" s="25">
        <v>81.16</v>
      </c>
      <c r="CZ7" s="25">
        <v>78.069999999999993</v>
      </c>
      <c r="DA7" s="25">
        <v>79.92</v>
      </c>
      <c r="DB7" s="25">
        <v>82.04</v>
      </c>
      <c r="DC7" s="25">
        <v>84.8</v>
      </c>
      <c r="DD7" s="25">
        <v>84.6</v>
      </c>
      <c r="DE7" s="25">
        <v>84.24</v>
      </c>
      <c r="DF7" s="25">
        <v>84.19</v>
      </c>
      <c r="DG7" s="25">
        <v>90.12</v>
      </c>
      <c r="DH7" s="25">
        <v>48.32</v>
      </c>
      <c r="DI7" s="25">
        <v>41.8</v>
      </c>
      <c r="DJ7" s="25">
        <v>43.15</v>
      </c>
      <c r="DK7" s="25">
        <v>44.59</v>
      </c>
      <c r="DL7" s="25">
        <v>45.86</v>
      </c>
      <c r="DM7" s="25">
        <v>48.05</v>
      </c>
      <c r="DN7" s="25">
        <v>47.66</v>
      </c>
      <c r="DO7" s="25">
        <v>48.17</v>
      </c>
      <c r="DP7" s="25">
        <v>48.83</v>
      </c>
      <c r="DQ7" s="25">
        <v>49.96</v>
      </c>
      <c r="DR7" s="25">
        <v>50.88</v>
      </c>
      <c r="DS7" s="25">
        <v>22.49</v>
      </c>
      <c r="DT7" s="25">
        <v>12.88</v>
      </c>
      <c r="DU7" s="25">
        <v>14.02</v>
      </c>
      <c r="DV7" s="25">
        <v>15.57</v>
      </c>
      <c r="DW7" s="25">
        <v>16.43</v>
      </c>
      <c r="DX7" s="25">
        <v>13.39</v>
      </c>
      <c r="DY7" s="25">
        <v>15.1</v>
      </c>
      <c r="DZ7" s="25">
        <v>17.12</v>
      </c>
      <c r="EA7" s="25">
        <v>18.18</v>
      </c>
      <c r="EB7" s="25">
        <v>19.32</v>
      </c>
      <c r="EC7" s="25">
        <v>22.3</v>
      </c>
      <c r="ED7" s="25">
        <v>0.83</v>
      </c>
      <c r="EE7" s="25">
        <v>1.18</v>
      </c>
      <c r="EF7" s="25">
        <v>0.01</v>
      </c>
      <c r="EG7" s="25">
        <v>0.43</v>
      </c>
      <c r="EH7" s="25">
        <v>0.64</v>
      </c>
      <c r="EI7" s="25">
        <v>0.54</v>
      </c>
      <c r="EJ7" s="25">
        <v>0.57999999999999996</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2023-02-21T04:43:54Z</cp:lastPrinted>
  <dcterms:created xsi:type="dcterms:W3CDTF">2022-12-01T01:06:38Z</dcterms:created>
  <dcterms:modified xsi:type="dcterms:W3CDTF">2023-02-21T08:38:37Z</dcterms:modified>
  <cp:category/>
</cp:coreProperties>
</file>