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6551FC14-B152-4E70-9054-35020A938BBF}" xr6:coauthVersionLast="47" xr6:coauthVersionMax="47" xr10:uidLastSave="{00000000-0000-0000-0000-000000000000}"/>
  <workbookProtection workbookAlgorithmName="SHA-512" workbookHashValue="CVadaGajMKt4mc0/GgZYYZJ0nmvEPhsXSxHgYPx2eU4kBPp/l/Fu7qcrNiE29LYGM8WUFfvalMD3OqI0FzhUOQ==" workbookSaltValue="hAvwk/jD0QHsXTfgpp1Ow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<sst xmlns="http://schemas.openxmlformats.org/spreadsheetml/2006/main" count="228" uniqueCount="114">
  <si>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</si>
  <si>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</si>
  <si>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</si>
  <si>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</si>
  <si>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</si>
  <si>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</si>
  <si>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</si>
  <si>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</si>
  <si>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</si>
  <si>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</si>
  <si>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</si>
  <si>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</si>
  <si>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</si>
  <si>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</si>
  <si>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</si>
  <si>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</si>
  <si>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</si>
  <si>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</si>
  <si>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</si>
  <si>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</si>
  <si>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</si>
  <si>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</si>
  <si>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</si>
  <si>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</si>
  <si>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</si>
  <si>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</si>
  <si>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</si>
  <si>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</si>
  <si>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</si>
  <si>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</si>
  <si>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</si>
  <si>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</si>
  <si>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</si>
  <si>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</si>
  <si>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</si>
  <si>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</si>
  <si>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</si>
  <si>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</si>
  <si>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</si>
  <si>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</si>
  <si>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</si>
  <si>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</si>
  <si>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</si>
  <si>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</si>
  <si>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</si>
  <si>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</si>
  <si>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</si>
  <si>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</si>
  <si>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</si>
  <si>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</si>
  <si>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</si>
  <si>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</si>
  <si>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</si>
  <si>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</si>
  <si>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</si>
  <si>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</si>
  <si>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</si>
  <si>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</si>
  <si>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</si>
  <si>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</si>
  <si>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</si>
  <si>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</si>
  <si>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</si>
  <si>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</si>
  <si>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</si>
  <si>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</si>
  <si>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</si>
  <si>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</si>
  <si>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</si>
  <si>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</si>
  <si>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</si>
  <si>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</si>
  <si>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</si>
  <si>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</si>
  <si>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</si>
  <si>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</si>
  <si>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</si>
  <si>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</si>
  <si>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</si>
  <si>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</si>
  <si>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</si>
  <si>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</si>
  <si>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</si>
  <si>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</si>
  <si>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</si>
  <si>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</si>
  <si>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</si>
  <si>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</si>
  <si>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</si>
  <si>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</si>
  <si>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</si>
  <si>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</si>
  <si>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</si>
  <si>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</si>
  <si>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</si>
  <si>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</si>
  <si>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</si>
  <si>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</si>
  <si>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</si>
  <si>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</si>
  <si>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</si>
  <si>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</si>
  <si>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</si>
  <si>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</si>
  <si>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</si>
  <si>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</si>
  <si>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</si>
  <si>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</si>
  <si>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</si>
  <si>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</si>
  <si>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</si>
  <si>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「①有形固定資産減価償却率」については、高度浄水施設整備事業などにより取得した比較的新しい施設があるため、類似団体と比較すると低い状況になっています。
「③管路更新率」については、0.30％と類似団体と比較すると低い状況になっています。道路改良工事等に合わせた布設替えを行うことで、費用の抑制を図っています。
　今後も漏水が多発する箇所を優先しながら、計画的な更新を行い、老朽化対策を進めていく必要があります。</t>
    <rPh sb="101" eb="103">
      <t>ヒカク</t>
    </rPh>
    <rPh sb="106" eb="107">
      <t>ヒク</t>
    </rPh>
    <rPh sb="108" eb="110">
      <t>ジョウキョウ</t>
    </rPh>
    <rPh sb="118" eb="124">
      <t>ドウロカイリョウコウジ</t>
    </rPh>
    <rPh sb="124" eb="125">
      <t>トウ</t>
    </rPh>
    <rPh sb="126" eb="127">
      <t>ア</t>
    </rPh>
    <rPh sb="130" eb="133">
      <t>フセツカ</t>
    </rPh>
    <rPh sb="135" eb="136">
      <t>オコナ</t>
    </rPh>
    <rPh sb="141" eb="143">
      <t>ヒヨウ</t>
    </rPh>
    <rPh sb="144" eb="146">
      <t>ヨクセイ</t>
    </rPh>
    <rPh sb="147" eb="148">
      <t>ハカ</t>
    </rPh>
    <phoneticPr fontId="16"/>
  </si>
  <si>
    <r>
      <t>「①経常収支比率」については、平成30年度から簡易水道を統合し、経営を行っていることから経常収支比率が下がっていますが、簡易水道の収支不足額を一般会計補助金で補填することにより、経常収支比率が100％を超えています。
「②累積欠損金比率」については、引き続き0となるように努めます。
「③流動比率」については、基準である100％を超え 280.87％と支払能力そのものに問題は生じていませんが、類似団体に比べると低い状態にあります。改善を図るため収益の確保、費用の抑制に努めます。
「④企業債残高対給水収益比率」「⑤料金回収率」「⑥給水原価」については、</t>
    </r>
    <r>
      <rPr>
        <sz val="11"/>
        <rFont val="ＭＳ ゴシック"/>
        <family val="3"/>
        <charset val="128"/>
      </rPr>
      <t>平成30年度から簡易水道の統合により整備費・維持費が多額になり悪化していますが、前年度と比較し改善しています。
「⑦施設利用率」「⑧有収率」については、類似団体と同程度の水準を維持しています。引き続き漏水調査などを行い有収率を高め、効率的な施設運用を進めて参ります。</t>
    </r>
    <rPh sb="15" eb="17">
      <t>ヘイセイ</t>
    </rPh>
    <rPh sb="229" eb="231">
      <t>ヒヨウ</t>
    </rPh>
    <rPh sb="232" eb="234">
      <t>ヨクセイ</t>
    </rPh>
    <rPh sb="277" eb="279">
      <t>ヘイセイ</t>
    </rPh>
    <rPh sb="281" eb="283">
      <t>ネンド</t>
    </rPh>
    <rPh sb="285" eb="287">
      <t>カンイ</t>
    </rPh>
    <rPh sb="287" eb="289">
      <t>スイドウ</t>
    </rPh>
    <rPh sb="317" eb="320">
      <t>ゼンネンド</t>
    </rPh>
    <rPh sb="321" eb="323">
      <t>ヒカク</t>
    </rPh>
    <rPh sb="324" eb="326">
      <t>カイゼン</t>
    </rPh>
    <phoneticPr fontId="16"/>
  </si>
  <si>
    <r>
      <t>　年々人口減少に伴う給水人口の減少により、有収水量の減少に歯止めがかからず、給水収益は減少する一方です。
　施設の老朽化についても、今後の更新時期に備えるために、計画的に更新を行っていく必要があります。
　また、令和2年度に策定した経営戦略では、</t>
    </r>
    <r>
      <rPr>
        <sz val="11"/>
        <rFont val="ＭＳ ゴシック"/>
        <family val="3"/>
        <charset val="128"/>
      </rPr>
      <t>令和8年度頃には累積欠損金が発生する見込みであることから、引き続き、費用の抑制を図りながら、料金の見直しも検討していく必要があります。</t>
    </r>
    <rPh sb="106" eb="108">
      <t>レイワ</t>
    </rPh>
    <rPh sb="116" eb="118">
      <t>ケイエイ</t>
    </rPh>
    <rPh sb="118" eb="120">
      <t>センリャク</t>
    </rPh>
    <rPh sb="123" eb="125">
      <t>レイワ</t>
    </rPh>
    <rPh sb="126" eb="128">
      <t>ネンド</t>
    </rPh>
    <rPh sb="128" eb="129">
      <t>コロ</t>
    </rPh>
    <rPh sb="131" eb="133">
      <t>ルイセキ</t>
    </rPh>
    <rPh sb="133" eb="135">
      <t>ケッソン</t>
    </rPh>
    <rPh sb="135" eb="136">
      <t>キン</t>
    </rPh>
    <rPh sb="137" eb="139">
      <t>ハッセイ</t>
    </rPh>
    <rPh sb="141" eb="143">
      <t>ミコ</t>
    </rPh>
    <rPh sb="152" eb="153">
      <t>ヒ</t>
    </rPh>
    <rPh sb="154" eb="155">
      <t>ツヅ</t>
    </rPh>
    <rPh sb="157" eb="159">
      <t>ヒヨウ</t>
    </rPh>
    <rPh sb="160" eb="162">
      <t>ヨクセイ</t>
    </rPh>
    <rPh sb="163" eb="164">
      <t>ハカ</t>
    </rPh>
    <rPh sb="169" eb="171">
      <t>リョウキン</t>
    </rPh>
    <rPh sb="172" eb="174">
      <t>ミナオ</t>
    </rPh>
    <rPh sb="176" eb="178">
      <t>ケントウ</t>
    </rPh>
    <rPh sb="182" eb="184">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</si>
</sst>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font>
    <font>
      <sz val="11"/>
      <name val="ＭＳ ゴシック"/>
      <family val="3"/>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0.65</c:v>
                </c:pt>
                <c:pt idx="1">
                  <c:v>0.63</c:v>
                </c:pt>
                <c:pt idx="2">
                  <c:v>1.1399999999999999</c:v>
                </c:pt>
                <c:pt idx="3">
                  <c:v>1.02</c:v>
                </c:pt>
                <c:pt idx="4">
                  <c:v>0.3</c:v>
                </c:pt>
              </c:numCache>
            </c:numRef>
          </c:val>
          <c:extLst>
            <c:ext xmlns:c16="http://schemas.microsoft.com/office/drawing/2014/chart" uri="{C3380CC4-5D6E-409C-BE32-E72D297353CC}">
              <c16:uniqueId val="{00000000-17BC-413A-9056-3F630330C4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0.5</c:v>
                </c:pt>
                <c:pt idx="2">
                  <c:v>0.52</c:v>
                </c:pt>
                <c:pt idx="3">
                  <c:v>0.53</c:v>
                </c:pt>
                <c:pt idx="4">
                  <c:v>0.48</c:v>
                </c:pt>
              </c:numCache>
            </c:numRef>
          </c:val>
          <c:smooth val="0"/>
          <c:extLst>
            <c:ext xmlns:c16="http://schemas.microsoft.com/office/drawing/2014/chart" uri="{C3380CC4-5D6E-409C-BE32-E72D297353CC}">
              <c16:uniqueId val="{00000001-17BC-413A-9056-3F630330C4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57.98</c:v>
                </c:pt>
                <c:pt idx="1">
                  <c:v>58.27</c:v>
                </c:pt>
                <c:pt idx="2">
                  <c:v>56.6</c:v>
                </c:pt>
                <c:pt idx="3">
                  <c:v>56.39</c:v>
                </c:pt>
                <c:pt idx="4">
                  <c:v>56.08</c:v>
                </c:pt>
              </c:numCache>
            </c:numRef>
          </c:val>
          <c:extLst>
            <c:ext xmlns:c16="http://schemas.microsoft.com/office/drawing/2014/chart" uri="{C3380CC4-5D6E-409C-BE32-E72D297353CC}">
              <c16:uniqueId val="{00000000-7970-43B6-93F5-44D8774223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55.03</c:v>
                </c:pt>
                <c:pt idx="2">
                  <c:v>55.14</c:v>
                </c:pt>
                <c:pt idx="3">
                  <c:v>55.89</c:v>
                </c:pt>
                <c:pt idx="4">
                  <c:v>55.72</c:v>
                </c:pt>
              </c:numCache>
            </c:numRef>
          </c:val>
          <c:smooth val="0"/>
          <c:extLst>
            <c:ext xmlns:c16="http://schemas.microsoft.com/office/drawing/2014/chart" uri="{C3380CC4-5D6E-409C-BE32-E72D297353CC}">
              <c16:uniqueId val="{00000001-7970-43B6-93F5-44D8774223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82.21</c:v>
                </c:pt>
                <c:pt idx="1">
                  <c:v>81.92</c:v>
                </c:pt>
                <c:pt idx="2">
                  <c:v>82.43</c:v>
                </c:pt>
                <c:pt idx="3">
                  <c:v>82.68</c:v>
                </c:pt>
                <c:pt idx="4">
                  <c:v>83.06</c:v>
                </c:pt>
              </c:numCache>
            </c:numRef>
          </c:val>
          <c:extLst>
            <c:ext xmlns:c16="http://schemas.microsoft.com/office/drawing/2014/chart" uri="{C3380CC4-5D6E-409C-BE32-E72D297353CC}">
              <c16:uniqueId val="{00000000-CF78-46BB-A44E-0CC4759E8C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CF78-46BB-A44E-0CC4759E8C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120.11</c:v>
                </c:pt>
                <c:pt idx="1">
                  <c:v>110.59</c:v>
                </c:pt>
                <c:pt idx="2">
                  <c:v>111.47</c:v>
                </c:pt>
                <c:pt idx="3">
                  <c:v>107.72</c:v>
                </c:pt>
                <c:pt idx="4">
                  <c:v>111.38</c:v>
                </c:pt>
              </c:numCache>
            </c:numRef>
          </c:val>
          <c:extLst>
            <c:ext xmlns:c16="http://schemas.microsoft.com/office/drawing/2014/chart" uri="{C3380CC4-5D6E-409C-BE32-E72D297353CC}">
              <c16:uniqueId val="{00000000-5369-474C-A9B2-2E244B2559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108.87</c:v>
                </c:pt>
                <c:pt idx="2">
                  <c:v>108.61</c:v>
                </c:pt>
                <c:pt idx="3">
                  <c:v>108.35</c:v>
                </c:pt>
                <c:pt idx="4">
                  <c:v>108.84</c:v>
                </c:pt>
              </c:numCache>
            </c:numRef>
          </c:val>
          <c:smooth val="0"/>
          <c:extLst>
            <c:ext xmlns:c16="http://schemas.microsoft.com/office/drawing/2014/chart" uri="{C3380CC4-5D6E-409C-BE32-E72D297353CC}">
              <c16:uniqueId val="{00000001-5369-474C-A9B2-2E244B2559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40.380000000000003</c:v>
                </c:pt>
                <c:pt idx="1">
                  <c:v>42.68</c:v>
                </c:pt>
                <c:pt idx="2">
                  <c:v>44.21</c:v>
                </c:pt>
                <c:pt idx="3">
                  <c:v>45.8</c:v>
                </c:pt>
                <c:pt idx="4">
                  <c:v>47.3</c:v>
                </c:pt>
              </c:numCache>
            </c:numRef>
          </c:val>
          <c:extLst>
            <c:ext xmlns:c16="http://schemas.microsoft.com/office/drawing/2014/chart" uri="{C3380CC4-5D6E-409C-BE32-E72D297353CC}">
              <c16:uniqueId val="{00000000-11D7-4B8A-86E3-750F95FD1C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48.87</c:v>
                </c:pt>
                <c:pt idx="2">
                  <c:v>49.92</c:v>
                </c:pt>
                <c:pt idx="3">
                  <c:v>50.63</c:v>
                </c:pt>
                <c:pt idx="4">
                  <c:v>51.29</c:v>
                </c:pt>
              </c:numCache>
            </c:numRef>
          </c:val>
          <c:smooth val="0"/>
          <c:extLst>
            <c:ext xmlns:c16="http://schemas.microsoft.com/office/drawing/2014/chart" uri="{C3380CC4-5D6E-409C-BE32-E72D297353CC}">
              <c16:uniqueId val="{00000001-11D7-4B8A-86E3-750F95FD1C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BF-4222-B103-ED15EFFB00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14.85</c:v>
                </c:pt>
                <c:pt idx="2">
                  <c:v>16.88</c:v>
                </c:pt>
                <c:pt idx="3">
                  <c:v>18.28</c:v>
                </c:pt>
                <c:pt idx="4">
                  <c:v>19.61</c:v>
                </c:pt>
              </c:numCache>
            </c:numRef>
          </c:val>
          <c:smooth val="0"/>
          <c:extLst>
            <c:ext xmlns:c16="http://schemas.microsoft.com/office/drawing/2014/chart" uri="{C3380CC4-5D6E-409C-BE32-E72D297353CC}">
              <c16:uniqueId val="{00000001-E3BF-4222-B103-ED15EFFB00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4F-4218-BFEB-9B8277B66B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3.16</c:v>
                </c:pt>
                <c:pt idx="2">
                  <c:v>3.59</c:v>
                </c:pt>
                <c:pt idx="3">
                  <c:v>3.98</c:v>
                </c:pt>
                <c:pt idx="4">
                  <c:v>6.02</c:v>
                </c:pt>
              </c:numCache>
            </c:numRef>
          </c:val>
          <c:smooth val="0"/>
          <c:extLst>
            <c:ext xmlns:c16="http://schemas.microsoft.com/office/drawing/2014/chart" uri="{C3380CC4-5D6E-409C-BE32-E72D297353CC}">
              <c16:uniqueId val="{00000001-044F-4218-BFEB-9B8277B66B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309.76</c:v>
                </c:pt>
                <c:pt idx="1">
                  <c:v>308.79000000000002</c:v>
                </c:pt>
                <c:pt idx="2">
                  <c:v>265.60000000000002</c:v>
                </c:pt>
                <c:pt idx="3">
                  <c:v>281.14</c:v>
                </c:pt>
                <c:pt idx="4">
                  <c:v>280.87</c:v>
                </c:pt>
              </c:numCache>
            </c:numRef>
          </c:val>
          <c:extLst>
            <c:ext xmlns:c16="http://schemas.microsoft.com/office/drawing/2014/chart" uri="{C3380CC4-5D6E-409C-BE32-E72D297353CC}">
              <c16:uniqueId val="{00000000-A4D6-49A2-BBB8-CF99DE9B83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369.69</c:v>
                </c:pt>
                <c:pt idx="2">
                  <c:v>379.08</c:v>
                </c:pt>
                <c:pt idx="3">
                  <c:v>367.55</c:v>
                </c:pt>
                <c:pt idx="4">
                  <c:v>378.56</c:v>
                </c:pt>
              </c:numCache>
            </c:numRef>
          </c:val>
          <c:smooth val="0"/>
          <c:extLst>
            <c:ext xmlns:c16="http://schemas.microsoft.com/office/drawing/2014/chart" uri="{C3380CC4-5D6E-409C-BE32-E72D297353CC}">
              <c16:uniqueId val="{00000001-A4D6-49A2-BBB8-CF99DE9B83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406.28</c:v>
                </c:pt>
                <c:pt idx="1">
                  <c:v>533.54999999999995</c:v>
                </c:pt>
                <c:pt idx="2">
                  <c:v>507.37</c:v>
                </c:pt>
                <c:pt idx="3">
                  <c:v>470.02</c:v>
                </c:pt>
                <c:pt idx="4">
                  <c:v>426.92</c:v>
                </c:pt>
              </c:numCache>
            </c:numRef>
          </c:val>
          <c:extLst>
            <c:ext xmlns:c16="http://schemas.microsoft.com/office/drawing/2014/chart" uri="{C3380CC4-5D6E-409C-BE32-E72D297353CC}">
              <c16:uniqueId val="{00000000-04F0-4F61-AF92-8839F38FDE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402.99</c:v>
                </c:pt>
                <c:pt idx="2">
                  <c:v>398.98</c:v>
                </c:pt>
                <c:pt idx="3">
                  <c:v>418.68</c:v>
                </c:pt>
                <c:pt idx="4">
                  <c:v>395.68</c:v>
                </c:pt>
              </c:numCache>
            </c:numRef>
          </c:val>
          <c:smooth val="0"/>
          <c:extLst>
            <c:ext xmlns:c16="http://schemas.microsoft.com/office/drawing/2014/chart" uri="{C3380CC4-5D6E-409C-BE32-E72D297353CC}">
              <c16:uniqueId val="{00000001-04F0-4F61-AF92-8839F38FDE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109.7</c:v>
                </c:pt>
                <c:pt idx="1">
                  <c:v>90.47</c:v>
                </c:pt>
                <c:pt idx="2">
                  <c:v>84.48</c:v>
                </c:pt>
                <c:pt idx="3">
                  <c:v>88.16</c:v>
                </c:pt>
                <c:pt idx="4">
                  <c:v>90.57</c:v>
                </c:pt>
              </c:numCache>
            </c:numRef>
          </c:val>
          <c:extLst>
            <c:ext xmlns:c16="http://schemas.microsoft.com/office/drawing/2014/chart" uri="{C3380CC4-5D6E-409C-BE32-E72D297353CC}">
              <c16:uniqueId val="{00000000-D250-4E08-955E-66BEB8946D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98.66</c:v>
                </c:pt>
                <c:pt idx="2">
                  <c:v>98.64</c:v>
                </c:pt>
                <c:pt idx="3">
                  <c:v>94.78</c:v>
                </c:pt>
                <c:pt idx="4">
                  <c:v>97.59</c:v>
                </c:pt>
              </c:numCache>
            </c:numRef>
          </c:val>
          <c:smooth val="0"/>
          <c:extLst>
            <c:ext xmlns:c16="http://schemas.microsoft.com/office/drawing/2014/chart" uri="{C3380CC4-5D6E-409C-BE32-E72D297353CC}">
              <c16:uniqueId val="{00000001-D250-4E08-955E-66BEB8946D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188.22</c:v>
                </c:pt>
                <c:pt idx="1">
                  <c:v>227.52</c:v>
                </c:pt>
                <c:pt idx="2">
                  <c:v>243.2</c:v>
                </c:pt>
                <c:pt idx="3">
                  <c:v>233.09</c:v>
                </c:pt>
                <c:pt idx="4">
                  <c:v>227.9</c:v>
                </c:pt>
              </c:numCache>
            </c:numRef>
          </c:val>
          <c:extLst>
            <c:ext xmlns:c16="http://schemas.microsoft.com/office/drawing/2014/chart" uri="{C3380CC4-5D6E-409C-BE32-E72D297353CC}">
              <c16:uniqueId val="{00000000-62A4-463F-B057-63E98AFA17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178.59</c:v>
                </c:pt>
                <c:pt idx="2">
                  <c:v>178.92</c:v>
                </c:pt>
                <c:pt idx="3">
                  <c:v>181.3</c:v>
                </c:pt>
                <c:pt idx="4">
                  <c:v>181.71</c:v>
                </c:pt>
              </c:numCache>
            </c:numRef>
          </c:val>
          <c:smooth val="0"/>
          <c:extLst>
            <c:ext xmlns:c16="http://schemas.microsoft.com/office/drawing/2014/chart" uri="{C3380CC4-5D6E-409C-BE32-E72D297353CC}">
              <c16:uniqueId val="{00000001-62A4-463F-B057-63E98AFA17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串間市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17394</v>
      </c>
      <c r="AM8" s="45"/>
      <c r="AN8" s="45"/>
      <c r="AO8" s="45"/>
      <c r="AP8" s="45"/>
      <c r="AQ8" s="45"/>
      <c r="AR8" s="45"/>
      <c r="AS8" s="45"/>
      <c r="AT8" s="46">
        <f>データ!$S$6</f>
        <v>294.92</v>
      </c>
      <c r="AU8" s="47"/>
      <c r="AV8" s="47"/>
      <c r="AW8" s="47"/>
      <c r="AX8" s="47"/>
      <c r="AY8" s="47"/>
      <c r="AZ8" s="47"/>
      <c r="BA8" s="47"/>
      <c r="BB8" s="48">
        <f>データ!$T$6</f>
        <v>58.98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71.69</v>
      </c>
      <c r="J10" s="47"/>
      <c r="K10" s="47"/>
      <c r="L10" s="47"/>
      <c r="M10" s="47"/>
      <c r="N10" s="47"/>
      <c r="O10" s="81"/>
      <c r="P10" s="48">
        <f>データ!$P$6</f>
        <v>92.27</v>
      </c>
      <c r="Q10" s="48"/>
      <c r="R10" s="48"/>
      <c r="S10" s="48"/>
      <c r="T10" s="48"/>
      <c r="U10" s="48"/>
      <c r="V10" s="48"/>
      <c r="W10" s="45">
        <f>データ!$Q$6</f>
        <v>3845</v>
      </c>
      <c r="X10" s="45"/>
      <c r="Y10" s="45"/>
      <c r="Z10" s="45"/>
      <c r="AA10" s="45"/>
      <c r="AB10" s="45"/>
      <c r="AC10" s="45"/>
      <c r="AD10" s="2"/>
      <c r="AE10" s="2"/>
      <c r="AF10" s="2"/>
      <c r="AG10" s="2"/>
      <c r="AH10" s="2"/>
      <c r="AI10" s="2"/>
      <c r="AJ10" s="2"/>
      <c r="AK10" s="2"/>
      <c r="AL10" s="45">
        <f>データ!$U$6</f>
        <v>15889</v>
      </c>
      <c r="AM10" s="45"/>
      <c r="AN10" s="45"/>
      <c r="AO10" s="45"/>
      <c r="AP10" s="45"/>
      <c r="AQ10" s="45"/>
      <c r="AR10" s="45"/>
      <c r="AS10" s="45"/>
      <c r="AT10" s="46">
        <f>データ!$V$6</f>
        <v>44.72</v>
      </c>
      <c r="AU10" s="47"/>
      <c r="AV10" s="47"/>
      <c r="AW10" s="47"/>
      <c r="AX10" s="47"/>
      <c r="AY10" s="47"/>
      <c r="AZ10" s="47"/>
      <c r="BA10" s="47"/>
      <c r="BB10" s="48">
        <f>データ!$W$6</f>
        <v>355.3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VUMjN0JmRyWrU+zO9HDhJAbBO6CV4VaDpIdPwr3YqrU9pnawcDxCVJwNUEM0nsJewZ6ih8WiUjPDZfICkBUDw==" saltValue="+dpTeT0GtmiBH1J+X8SDb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452076</v>
      </c>
      <c r="D6" s="20">
        <f t="shared" si="3"/>
        <v>46</v>
      </c>
      <c r="E6" s="20">
        <f t="shared" si="3"/>
        <v>1</v>
      </c>
      <c r="F6" s="20">
        <f t="shared" si="3"/>
        <v>0</v>
      </c>
      <c r="G6" s="20">
        <f t="shared" si="3"/>
        <v>1</v>
      </c>
      <c r="H6" s="20" t="str">
        <f t="shared" si="3"/>
        <v>宮崎県　串間市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71.69</v>
      </c>
      <c r="P6" s="21">
        <f t="shared" si="3"/>
        <v>92.27</v>
      </c>
      <c r="Q6" s="21">
        <f t="shared" si="3"/>
        <v>3845</v>
      </c>
      <c r="R6" s="21">
        <f t="shared" si="3"/>
        <v>17394</v>
      </c>
      <c r="S6" s="21">
        <f t="shared" si="3"/>
        <v>294.92</v>
      </c>
      <c r="T6" s="21">
        <f t="shared" si="3"/>
        <v>58.98</v>
      </c>
      <c r="U6" s="21">
        <f t="shared" si="3"/>
        <v>15889</v>
      </c>
      <c r="V6" s="21">
        <f t="shared" si="3"/>
        <v>44.72</v>
      </c>
      <c r="W6" s="21">
        <f t="shared" si="3"/>
        <v>355.3</v>
      </c>
      <c r="X6" s="22">
        <f>IF(X7="",NA(),X7)</f>
        <v>120.11</v>
      </c>
      <c r="Y6" s="22">
        <f t="shared" ref="Y6:AG6" si="4">IF(Y7="",NA(),Y7)</f>
        <v>110.59</v>
      </c>
      <c r="Z6" s="22">
        <f t="shared" si="4"/>
        <v>111.47</v>
      </c>
      <c r="AA6" s="22">
        <f t="shared" si="4"/>
        <v>107.72</v>
      </c>
      <c r="AB6" s="22">
        <f t="shared" si="4"/>
        <v>111.38</v>
      </c>
      <c r="AC6" s="22">
        <f t="shared" si="4"/>
        <v>110.02</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3.16</v>
      </c>
      <c r="AP6" s="22">
        <f t="shared" si="5"/>
        <v>3.59</v>
      </c>
      <c r="AQ6" s="22">
        <f t="shared" si="5"/>
        <v>3.98</v>
      </c>
      <c r="AR6" s="22">
        <f t="shared" si="5"/>
        <v>6.02</v>
      </c>
      <c r="AS6" s="21" t="str">
        <f>IF(AS7="","",IF(AS7="-","【-】","【"&amp;SUBSTITUTE(TEXT(AS7,"#,##0.00"),"-","△")&amp;"】"))</f>
        <v>【1.30】</v>
      </c>
      <c r="AT6" s="22">
        <f>IF(AT7="",NA(),AT7)</f>
        <v>309.76</v>
      </c>
      <c r="AU6" s="22">
        <f t="shared" ref="AU6:BC6" si="6">IF(AU7="",NA(),AU7)</f>
        <v>308.79000000000002</v>
      </c>
      <c r="AV6" s="22">
        <f t="shared" si="6"/>
        <v>265.60000000000002</v>
      </c>
      <c r="AW6" s="22">
        <f t="shared" si="6"/>
        <v>281.14</v>
      </c>
      <c r="AX6" s="22">
        <f t="shared" si="6"/>
        <v>280.87</v>
      </c>
      <c r="AY6" s="22">
        <f t="shared" si="6"/>
        <v>355.27</v>
      </c>
      <c r="AZ6" s="22">
        <f t="shared" si="6"/>
        <v>369.69</v>
      </c>
      <c r="BA6" s="22">
        <f t="shared" si="6"/>
        <v>379.08</v>
      </c>
      <c r="BB6" s="22">
        <f t="shared" si="6"/>
        <v>367.55</v>
      </c>
      <c r="BC6" s="22">
        <f t="shared" si="6"/>
        <v>378.56</v>
      </c>
      <c r="BD6" s="21" t="str">
        <f>IF(BD7="","",IF(BD7="-","【-】","【"&amp;SUBSTITUTE(TEXT(BD7,"#,##0.00"),"-","△")&amp;"】"))</f>
        <v>【261.51】</v>
      </c>
      <c r="BE6" s="22">
        <f>IF(BE7="",NA(),BE7)</f>
        <v>406.28</v>
      </c>
      <c r="BF6" s="22">
        <f t="shared" ref="BF6:BN6" si="7">IF(BF7="",NA(),BF7)</f>
        <v>533.54999999999995</v>
      </c>
      <c r="BG6" s="22">
        <f t="shared" si="7"/>
        <v>507.37</v>
      </c>
      <c r="BH6" s="22">
        <f t="shared" si="7"/>
        <v>470.02</v>
      </c>
      <c r="BI6" s="22">
        <f t="shared" si="7"/>
        <v>426.92</v>
      </c>
      <c r="BJ6" s="22">
        <f t="shared" si="7"/>
        <v>458.27</v>
      </c>
      <c r="BK6" s="22">
        <f t="shared" si="7"/>
        <v>402.99</v>
      </c>
      <c r="BL6" s="22">
        <f t="shared" si="7"/>
        <v>398.98</v>
      </c>
      <c r="BM6" s="22">
        <f t="shared" si="7"/>
        <v>418.68</v>
      </c>
      <c r="BN6" s="22">
        <f t="shared" si="7"/>
        <v>395.68</v>
      </c>
      <c r="BO6" s="21" t="str">
        <f>IF(BO7="","",IF(BO7="-","【-】","【"&amp;SUBSTITUTE(TEXT(BO7,"#,##0.00"),"-","△")&amp;"】"))</f>
        <v>【265.16】</v>
      </c>
      <c r="BP6" s="22">
        <f>IF(BP7="",NA(),BP7)</f>
        <v>109.7</v>
      </c>
      <c r="BQ6" s="22">
        <f t="shared" ref="BQ6:BY6" si="8">IF(BQ7="",NA(),BQ7)</f>
        <v>90.47</v>
      </c>
      <c r="BR6" s="22">
        <f t="shared" si="8"/>
        <v>84.48</v>
      </c>
      <c r="BS6" s="22">
        <f t="shared" si="8"/>
        <v>88.16</v>
      </c>
      <c r="BT6" s="22">
        <f t="shared" si="8"/>
        <v>90.57</v>
      </c>
      <c r="BU6" s="22">
        <f t="shared" si="8"/>
        <v>96.77</v>
      </c>
      <c r="BV6" s="22">
        <f t="shared" si="8"/>
        <v>98.66</v>
      </c>
      <c r="BW6" s="22">
        <f t="shared" si="8"/>
        <v>98.64</v>
      </c>
      <c r="BX6" s="22">
        <f t="shared" si="8"/>
        <v>94.78</v>
      </c>
      <c r="BY6" s="22">
        <f t="shared" si="8"/>
        <v>97.59</v>
      </c>
      <c r="BZ6" s="21" t="str">
        <f>IF(BZ7="","",IF(BZ7="-","【-】","【"&amp;SUBSTITUTE(TEXT(BZ7,"#,##0.00"),"-","△")&amp;"】"))</f>
        <v>【102.35】</v>
      </c>
      <c r="CA6" s="22">
        <f>IF(CA7="",NA(),CA7)</f>
        <v>188.22</v>
      </c>
      <c r="CB6" s="22">
        <f t="shared" ref="CB6:CJ6" si="9">IF(CB7="",NA(),CB7)</f>
        <v>227.52</v>
      </c>
      <c r="CC6" s="22">
        <f t="shared" si="9"/>
        <v>243.2</v>
      </c>
      <c r="CD6" s="22">
        <f t="shared" si="9"/>
        <v>233.09</v>
      </c>
      <c r="CE6" s="22">
        <f t="shared" si="9"/>
        <v>227.9</v>
      </c>
      <c r="CF6" s="22">
        <f t="shared" si="9"/>
        <v>187.18</v>
      </c>
      <c r="CG6" s="22">
        <f t="shared" si="9"/>
        <v>178.59</v>
      </c>
      <c r="CH6" s="22">
        <f t="shared" si="9"/>
        <v>178.92</v>
      </c>
      <c r="CI6" s="22">
        <f t="shared" si="9"/>
        <v>181.3</v>
      </c>
      <c r="CJ6" s="22">
        <f t="shared" si="9"/>
        <v>181.71</v>
      </c>
      <c r="CK6" s="21" t="str">
        <f>IF(CK7="","",IF(CK7="-","【-】","【"&amp;SUBSTITUTE(TEXT(CK7,"#,##0.00"),"-","△")&amp;"】"))</f>
        <v>【167.74】</v>
      </c>
      <c r="CL6" s="22">
        <f>IF(CL7="",NA(),CL7)</f>
        <v>57.98</v>
      </c>
      <c r="CM6" s="22">
        <f t="shared" ref="CM6:CU6" si="10">IF(CM7="",NA(),CM7)</f>
        <v>58.27</v>
      </c>
      <c r="CN6" s="22">
        <f t="shared" si="10"/>
        <v>56.6</v>
      </c>
      <c r="CO6" s="22">
        <f t="shared" si="10"/>
        <v>56.39</v>
      </c>
      <c r="CP6" s="22">
        <f t="shared" si="10"/>
        <v>56.08</v>
      </c>
      <c r="CQ6" s="22">
        <f t="shared" si="10"/>
        <v>55.88</v>
      </c>
      <c r="CR6" s="22">
        <f t="shared" si="10"/>
        <v>55.03</v>
      </c>
      <c r="CS6" s="22">
        <f t="shared" si="10"/>
        <v>55.14</v>
      </c>
      <c r="CT6" s="22">
        <f t="shared" si="10"/>
        <v>55.89</v>
      </c>
      <c r="CU6" s="22">
        <f t="shared" si="10"/>
        <v>55.72</v>
      </c>
      <c r="CV6" s="21" t="str">
        <f>IF(CV7="","",IF(CV7="-","【-】","【"&amp;SUBSTITUTE(TEXT(CV7,"#,##0.00"),"-","△")&amp;"】"))</f>
        <v>【60.29】</v>
      </c>
      <c r="CW6" s="22">
        <f>IF(CW7="",NA(),CW7)</f>
        <v>82.21</v>
      </c>
      <c r="CX6" s="22">
        <f t="shared" ref="CX6:DF6" si="11">IF(CX7="",NA(),CX7)</f>
        <v>81.92</v>
      </c>
      <c r="CY6" s="22">
        <f t="shared" si="11"/>
        <v>82.43</v>
      </c>
      <c r="CZ6" s="22">
        <f t="shared" si="11"/>
        <v>82.68</v>
      </c>
      <c r="DA6" s="22">
        <f t="shared" si="11"/>
        <v>83.06</v>
      </c>
      <c r="DB6" s="22">
        <f t="shared" si="11"/>
        <v>80.989999999999995</v>
      </c>
      <c r="DC6" s="22">
        <f t="shared" si="11"/>
        <v>81.900000000000006</v>
      </c>
      <c r="DD6" s="22">
        <f t="shared" si="11"/>
        <v>81.39</v>
      </c>
      <c r="DE6" s="22">
        <f t="shared" si="11"/>
        <v>81.27</v>
      </c>
      <c r="DF6" s="22">
        <f t="shared" si="11"/>
        <v>81.260000000000005</v>
      </c>
      <c r="DG6" s="21" t="str">
        <f>IF(DG7="","",IF(DG7="-","【-】","【"&amp;SUBSTITUTE(TEXT(DG7,"#,##0.00"),"-","△")&amp;"】"))</f>
        <v>【90.12】</v>
      </c>
      <c r="DH6" s="22">
        <f>IF(DH7="",NA(),DH7)</f>
        <v>40.380000000000003</v>
      </c>
      <c r="DI6" s="22">
        <f t="shared" ref="DI6:DQ6" si="12">IF(DI7="",NA(),DI7)</f>
        <v>42.68</v>
      </c>
      <c r="DJ6" s="22">
        <f t="shared" si="12"/>
        <v>44.21</v>
      </c>
      <c r="DK6" s="22">
        <f t="shared" si="12"/>
        <v>45.8</v>
      </c>
      <c r="DL6" s="22">
        <f t="shared" si="12"/>
        <v>47.3</v>
      </c>
      <c r="DM6" s="22">
        <f t="shared" si="12"/>
        <v>46.61</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1">
        <f t="shared" si="13"/>
        <v>0</v>
      </c>
      <c r="DW6" s="21">
        <f t="shared" si="13"/>
        <v>0</v>
      </c>
      <c r="DX6" s="22">
        <f t="shared" si="13"/>
        <v>10.84</v>
      </c>
      <c r="DY6" s="22">
        <f t="shared" si="13"/>
        <v>14.85</v>
      </c>
      <c r="DZ6" s="22">
        <f t="shared" si="13"/>
        <v>16.88</v>
      </c>
      <c r="EA6" s="22">
        <f t="shared" si="13"/>
        <v>18.28</v>
      </c>
      <c r="EB6" s="22">
        <f t="shared" si="13"/>
        <v>19.61</v>
      </c>
      <c r="EC6" s="21" t="str">
        <f>IF(EC7="","",IF(EC7="-","【-】","【"&amp;SUBSTITUTE(TEXT(EC7,"#,##0.00"),"-","△")&amp;"】"))</f>
        <v>【22.30】</v>
      </c>
      <c r="ED6" s="22">
        <f>IF(ED7="",NA(),ED7)</f>
        <v>0.65</v>
      </c>
      <c r="EE6" s="22">
        <f t="shared" ref="EE6:EM6" si="14">IF(EE7="",NA(),EE7)</f>
        <v>0.63</v>
      </c>
      <c r="EF6" s="22">
        <f t="shared" si="14"/>
        <v>1.1399999999999999</v>
      </c>
      <c r="EG6" s="22">
        <f t="shared" si="14"/>
        <v>1.02</v>
      </c>
      <c r="EH6" s="22">
        <f t="shared" si="14"/>
        <v>0.3</v>
      </c>
      <c r="EI6" s="22">
        <f t="shared" si="14"/>
        <v>0.39</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452076</v>
      </c>
      <c r="D7" s="24">
        <v>46</v>
      </c>
      <c r="E7" s="24">
        <v>1</v>
      </c>
      <c r="F7" s="24">
        <v>0</v>
      </c>
      <c r="G7" s="24">
        <v>1</v>
      </c>
      <c r="H7" s="24" t="s">
        <v>93</v>
      </c>
      <c r="I7" s="24" t="s">
        <v>94</v>
      </c>
      <c r="J7" s="24" t="s">
        <v>95</v>
      </c>
      <c r="K7" s="24" t="s">
        <v>96</v>
      </c>
      <c r="L7" s="24" t="s">
        <v>97</v>
      </c>
      <c r="M7" s="24" t="s">
        <v>98</v>
      </c>
      <c r="N7" s="25" t="s">
        <v>99</v>
      </c>
      <c r="O7" s="25">
        <v>71.69</v>
      </c>
      <c r="P7" s="25">
        <v>92.27</v>
      </c>
      <c r="Q7" s="25">
        <v>3845</v>
      </c>
      <c r="R7" s="25">
        <v>17394</v>
      </c>
      <c r="S7" s="25">
        <v>294.92</v>
      </c>
      <c r="T7" s="25">
        <v>58.98</v>
      </c>
      <c r="U7" s="25">
        <v>15889</v>
      </c>
      <c r="V7" s="25">
        <v>44.72</v>
      </c>
      <c r="W7" s="25">
        <v>355.3</v>
      </c>
      <c r="X7" s="25">
        <v>120.11</v>
      </c>
      <c r="Y7" s="25">
        <v>110.59</v>
      </c>
      <c r="Z7" s="25">
        <v>111.47</v>
      </c>
      <c r="AA7" s="25">
        <v>107.72</v>
      </c>
      <c r="AB7" s="25">
        <v>111.38</v>
      </c>
      <c r="AC7" s="25">
        <v>110.02</v>
      </c>
      <c r="AD7" s="25">
        <v>108.87</v>
      </c>
      <c r="AE7" s="25">
        <v>108.61</v>
      </c>
      <c r="AF7" s="25">
        <v>108.35</v>
      </c>
      <c r="AG7" s="25">
        <v>108.84</v>
      </c>
      <c r="AH7" s="25">
        <v>111.39</v>
      </c>
      <c r="AI7" s="25">
        <v>0</v>
      </c>
      <c r="AJ7" s="25">
        <v>0</v>
      </c>
      <c r="AK7" s="25">
        <v>0</v>
      </c>
      <c r="AL7" s="25">
        <v>0</v>
      </c>
      <c r="AM7" s="25">
        <v>0</v>
      </c>
      <c r="AN7" s="25">
        <v>7.31</v>
      </c>
      <c r="AO7" s="25">
        <v>3.16</v>
      </c>
      <c r="AP7" s="25">
        <v>3.59</v>
      </c>
      <c r="AQ7" s="25">
        <v>3.98</v>
      </c>
      <c r="AR7" s="25">
        <v>6.02</v>
      </c>
      <c r="AS7" s="25">
        <v>1.3</v>
      </c>
      <c r="AT7" s="25">
        <v>309.76</v>
      </c>
      <c r="AU7" s="25">
        <v>308.79000000000002</v>
      </c>
      <c r="AV7" s="25">
        <v>265.60000000000002</v>
      </c>
      <c r="AW7" s="25">
        <v>281.14</v>
      </c>
      <c r="AX7" s="25">
        <v>280.87</v>
      </c>
      <c r="AY7" s="25">
        <v>355.27</v>
      </c>
      <c r="AZ7" s="25">
        <v>369.69</v>
      </c>
      <c r="BA7" s="25">
        <v>379.08</v>
      </c>
      <c r="BB7" s="25">
        <v>367.55</v>
      </c>
      <c r="BC7" s="25">
        <v>378.56</v>
      </c>
      <c r="BD7" s="25">
        <v>261.51</v>
      </c>
      <c r="BE7" s="25">
        <v>406.28</v>
      </c>
      <c r="BF7" s="25">
        <v>533.54999999999995</v>
      </c>
      <c r="BG7" s="25">
        <v>507.37</v>
      </c>
      <c r="BH7" s="25">
        <v>470.02</v>
      </c>
      <c r="BI7" s="25">
        <v>426.92</v>
      </c>
      <c r="BJ7" s="25">
        <v>458.27</v>
      </c>
      <c r="BK7" s="25">
        <v>402.99</v>
      </c>
      <c r="BL7" s="25">
        <v>398.98</v>
      </c>
      <c r="BM7" s="25">
        <v>418.68</v>
      </c>
      <c r="BN7" s="25">
        <v>395.68</v>
      </c>
      <c r="BO7" s="25">
        <v>265.16000000000003</v>
      </c>
      <c r="BP7" s="25">
        <v>109.7</v>
      </c>
      <c r="BQ7" s="25">
        <v>90.47</v>
      </c>
      <c r="BR7" s="25">
        <v>84.48</v>
      </c>
      <c r="BS7" s="25">
        <v>88.16</v>
      </c>
      <c r="BT7" s="25">
        <v>90.57</v>
      </c>
      <c r="BU7" s="25">
        <v>96.77</v>
      </c>
      <c r="BV7" s="25">
        <v>98.66</v>
      </c>
      <c r="BW7" s="25">
        <v>98.64</v>
      </c>
      <c r="BX7" s="25">
        <v>94.78</v>
      </c>
      <c r="BY7" s="25">
        <v>97.59</v>
      </c>
      <c r="BZ7" s="25">
        <v>102.35</v>
      </c>
      <c r="CA7" s="25">
        <v>188.22</v>
      </c>
      <c r="CB7" s="25">
        <v>227.52</v>
      </c>
      <c r="CC7" s="25">
        <v>243.2</v>
      </c>
      <c r="CD7" s="25">
        <v>233.09</v>
      </c>
      <c r="CE7" s="25">
        <v>227.9</v>
      </c>
      <c r="CF7" s="25">
        <v>187.18</v>
      </c>
      <c r="CG7" s="25">
        <v>178.59</v>
      </c>
      <c r="CH7" s="25">
        <v>178.92</v>
      </c>
      <c r="CI7" s="25">
        <v>181.3</v>
      </c>
      <c r="CJ7" s="25">
        <v>181.71</v>
      </c>
      <c r="CK7" s="25">
        <v>167.74</v>
      </c>
      <c r="CL7" s="25">
        <v>57.98</v>
      </c>
      <c r="CM7" s="25">
        <v>58.27</v>
      </c>
      <c r="CN7" s="25">
        <v>56.6</v>
      </c>
      <c r="CO7" s="25">
        <v>56.39</v>
      </c>
      <c r="CP7" s="25">
        <v>56.08</v>
      </c>
      <c r="CQ7" s="25">
        <v>55.88</v>
      </c>
      <c r="CR7" s="25">
        <v>55.03</v>
      </c>
      <c r="CS7" s="25">
        <v>55.14</v>
      </c>
      <c r="CT7" s="25">
        <v>55.89</v>
      </c>
      <c r="CU7" s="25">
        <v>55.72</v>
      </c>
      <c r="CV7" s="25">
        <v>60.29</v>
      </c>
      <c r="CW7" s="25">
        <v>82.21</v>
      </c>
      <c r="CX7" s="25">
        <v>81.92</v>
      </c>
      <c r="CY7" s="25">
        <v>82.43</v>
      </c>
      <c r="CZ7" s="25">
        <v>82.68</v>
      </c>
      <c r="DA7" s="25">
        <v>83.06</v>
      </c>
      <c r="DB7" s="25">
        <v>80.989999999999995</v>
      </c>
      <c r="DC7" s="25">
        <v>81.900000000000006</v>
      </c>
      <c r="DD7" s="25">
        <v>81.39</v>
      </c>
      <c r="DE7" s="25">
        <v>81.27</v>
      </c>
      <c r="DF7" s="25">
        <v>81.260000000000005</v>
      </c>
      <c r="DG7" s="25">
        <v>90.12</v>
      </c>
      <c r="DH7" s="25">
        <v>40.380000000000003</v>
      </c>
      <c r="DI7" s="25">
        <v>42.68</v>
      </c>
      <c r="DJ7" s="25">
        <v>44.21</v>
      </c>
      <c r="DK7" s="25">
        <v>45.8</v>
      </c>
      <c r="DL7" s="25">
        <v>47.3</v>
      </c>
      <c r="DM7" s="25">
        <v>46.61</v>
      </c>
      <c r="DN7" s="25">
        <v>48.87</v>
      </c>
      <c r="DO7" s="25">
        <v>49.92</v>
      </c>
      <c r="DP7" s="25">
        <v>50.63</v>
      </c>
      <c r="DQ7" s="25">
        <v>51.29</v>
      </c>
      <c r="DR7" s="25">
        <v>50.88</v>
      </c>
      <c r="DS7" s="25">
        <v>0</v>
      </c>
      <c r="DT7" s="25">
        <v>0</v>
      </c>
      <c r="DU7" s="25">
        <v>0</v>
      </c>
      <c r="DV7" s="25">
        <v>0</v>
      </c>
      <c r="DW7" s="25">
        <v>0</v>
      </c>
      <c r="DX7" s="25">
        <v>10.84</v>
      </c>
      <c r="DY7" s="25">
        <v>14.85</v>
      </c>
      <c r="DZ7" s="25">
        <v>16.88</v>
      </c>
      <c r="EA7" s="25">
        <v>18.28</v>
      </c>
      <c r="EB7" s="25">
        <v>19.61</v>
      </c>
      <c r="EC7" s="25">
        <v>22.3</v>
      </c>
      <c r="ED7" s="25">
        <v>0.65</v>
      </c>
      <c r="EE7" s="25">
        <v>0.63</v>
      </c>
      <c r="EF7" s="25">
        <v>1.1399999999999999</v>
      </c>
      <c r="EG7" s="25">
        <v>1.02</v>
      </c>
      <c r="EH7" s="25">
        <v>0.3</v>
      </c>
      <c r="EI7" s="25">
        <v>0.39</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2022-12-01T01:06:40Z</dcterms:created>
  <dcterms:modified xsi:type="dcterms:W3CDTF">2023-02-21T08:39:04Z</dcterms:modified>
  <cp:category/>
</cp:coreProperties>
</file>