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99760DE6-3859-4062-8504-8709740DBA57}" xr6:coauthVersionLast="47" xr6:coauthVersionMax="47" xr10:uidLastSave="{00000000-0000-0000-0000-000000000000}"/>
  <workbookProtection workbookAlgorithmName="SHA-512" workbookHashValue="Hv2dzfU126C6QVOEgA1BB4YmjAmJOnd6c2JhiroMCbeXf/cIVkHnqttwAceztaN90ToM4/d8dn6KG+S+wWCjOQ==" workbookSaltValue="k5YhbrVem+ZNcM54KcOfz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F85" i="4"/>
  <c r="BB10" i="4"/>
  <c r="AT10" i="4"/>
  <c r="AL10" i="4"/>
  <c r="W10" i="4"/>
  <c r="I10" i="4"/>
  <c r="B10" i="4"/>
  <c r="BB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<sst xmlns="http://schemas.openxmlformats.org/spreadsheetml/2006/main" count="228" uniqueCount="115">
  <si>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</si>
  <si>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</si>
  <si>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</si>
  <si>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</si>
  <si>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</si>
  <si>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</si>
  <si>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</si>
  <si>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</si>
  <si>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</si>
  <si>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</si>
  <si>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</si>
  <si>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</si>
  <si>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</si>
  <si>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</si>
  <si>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</si>
  <si>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</si>
  <si>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</si>
  <si>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</si>
  <si>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</si>
  <si>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</si>
  <si>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</si>
  <si>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</si>
  <si>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</si>
  <si>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</si>
  <si>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</si>
  <si>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</si>
  <si>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</si>
  <si>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</si>
  <si>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</si>
  <si>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</si>
  <si>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</si>
  <si>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</si>
  <si>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</si>
  <si>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</si>
  <si>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</si>
  <si>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</si>
  <si>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</si>
  <si>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</si>
  <si>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</si>
  <si>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</si>
  <si>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</si>
  <si>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</si>
  <si>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</si>
  <si>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</si>
  <si>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</si>
  <si>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</si>
  <si>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</si>
  <si>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</si>
  <si>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</si>
  <si>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</si>
  <si>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</si>
  <si>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</si>
  <si>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</si>
  <si>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</si>
  <si>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</si>
  <si>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</si>
  <si>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</si>
  <si>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</si>
  <si>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</si>
  <si>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</si>
  <si>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</si>
  <si>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</si>
  <si>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</si>
  <si>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</si>
  <si>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</si>
  <si>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</si>
  <si>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</si>
  <si>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</si>
  <si>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</si>
  <si>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</si>
  <si>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</si>
  <si>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</si>
  <si>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</si>
  <si>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</si>
  <si>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</si>
  <si>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</si>
  <si>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</si>
  <si>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</si>
  <si>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</si>
  <si>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</si>
  <si>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</si>
  <si>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</si>
  <si>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</si>
  <si>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</si>
  <si>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</si>
  <si>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</si>
  <si>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</si>
  <si>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</si>
  <si>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</si>
  <si>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</si>
  <si>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</si>
  <si>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</si>
  <si>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</si>
  <si>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</si>
  <si>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</si>
  <si>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</si>
  <si>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</si>
  <si>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</si>
  <si>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</si>
  <si>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</si>
  <si>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</si>
  <si>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</si>
  <si>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</si>
  <si>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</si>
  <si>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</si>
  <si>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</si>
  <si>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</si>
  <si>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</si>
  <si>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</si>
  <si>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</si>
  <si>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</si>
  <si>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</si>
  <si>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及び「管路経年化率」は類似団体及び全国平均と比べ低くなっていますが、昭和50年代に布設された管路が順次法定耐用年数を迎えるため、「管路経年化率」は増加していくこととなります。
　「管路更新率」は、全国平均および類似団体平均を下回っています。単独工事での布設替は財政的な負担が多大であるため、現状では、道路改良工事等に合わせ耐震管への布設替を実施しております。</t>
    <rPh sb="14" eb="15">
      <t>オヨ</t>
    </rPh>
    <rPh sb="17" eb="19">
      <t>カンロ</t>
    </rPh>
    <rPh sb="19" eb="22">
      <t>ケイネンカ</t>
    </rPh>
    <rPh sb="22" eb="23">
      <t>リツ</t>
    </rPh>
    <rPh sb="25" eb="27">
      <t>ルイジ</t>
    </rPh>
    <rPh sb="27" eb="29">
      <t>ダンタイ</t>
    </rPh>
    <rPh sb="29" eb="30">
      <t>オヨ</t>
    </rPh>
    <rPh sb="31" eb="33">
      <t>ゼンコク</t>
    </rPh>
    <rPh sb="33" eb="35">
      <t>ヘイキン</t>
    </rPh>
    <rPh sb="36" eb="37">
      <t>クラ</t>
    </rPh>
    <rPh sb="38" eb="39">
      <t>ヒク</t>
    </rPh>
    <rPh sb="48" eb="50">
      <t>ショウワ</t>
    </rPh>
    <rPh sb="52" eb="54">
      <t>ネンダイ</t>
    </rPh>
    <rPh sb="55" eb="57">
      <t>フセツ</t>
    </rPh>
    <rPh sb="60" eb="62">
      <t>カンロ</t>
    </rPh>
    <rPh sb="63" eb="65">
      <t>ジュンジ</t>
    </rPh>
    <rPh sb="65" eb="67">
      <t>ホウテイ</t>
    </rPh>
    <rPh sb="67" eb="69">
      <t>タイヨウ</t>
    </rPh>
    <rPh sb="69" eb="71">
      <t>ネンスウ</t>
    </rPh>
    <rPh sb="72" eb="73">
      <t>ムカ</t>
    </rPh>
    <rPh sb="79" eb="81">
      <t>カンロ</t>
    </rPh>
    <rPh sb="81" eb="83">
      <t>ケイネン</t>
    </rPh>
    <rPh sb="83" eb="84">
      <t>カ</t>
    </rPh>
    <rPh sb="84" eb="85">
      <t>リツ</t>
    </rPh>
    <rPh sb="87" eb="89">
      <t>ゾウカ</t>
    </rPh>
    <rPh sb="104" eb="106">
      <t>カンロ</t>
    </rPh>
    <rPh sb="106" eb="108">
      <t>コウシン</t>
    </rPh>
    <rPh sb="108" eb="109">
      <t>リツ</t>
    </rPh>
    <rPh sb="112" eb="114">
      <t>ゼンコク</t>
    </rPh>
    <rPh sb="114" eb="116">
      <t>ヘイキン</t>
    </rPh>
    <rPh sb="119" eb="121">
      <t>ルイジ</t>
    </rPh>
    <rPh sb="121" eb="123">
      <t>ダンタイ</t>
    </rPh>
    <rPh sb="136" eb="138">
      <t>コウジ</t>
    </rPh>
    <rPh sb="146" eb="147">
      <t>テキ</t>
    </rPh>
    <rPh sb="151" eb="153">
      <t>タダイ</t>
    </rPh>
    <rPh sb="159" eb="161">
      <t>ゲンジョウ</t>
    </rPh>
    <rPh sb="170" eb="171">
      <t>トウ</t>
    </rPh>
    <rPh sb="184" eb="186">
      <t>ジッシ</t>
    </rPh>
    <phoneticPr fontId="4"/>
  </si>
  <si>
    <t>「経常収支比率」は指標である100％以上でありますが、類似団体平均及び全国平均以下の状況にあります。
「料金回収率」は100％未満であり、水道使用料で給水に係る経費を賄えておらず、類似団体平均及び全国平均以下の状況にあります。
「給水原価」は全国平均及び類似団体平均以下でありますが、「流動比率」は指標である100％を超えているものの、類似団体平均を下回っております。これは,簡易水道の上水道への統合に伴い企業債償還額が増加したことによるもので、今後は償還も進み類似団体平均に近づいていくものと思われます。
「企業債残高対給水収益比率」についても、簡易水道の上水道への統合により企業債償残高が増加したもので類似団体及び全国平均を上回っていますが、平成29年度以降減少傾向にあります。
「施設利用率」は類似団体平均及び全国平均を上回り、直近の最大稼働率は約85.0％、負荷率は約81.4％であり施設規模は適正な範囲にあると思われます。
　「有収率」は、前年度より0.97％増加し、全国平均及び類似団体平均の中間にあります。
　引き続き漏水調査等による早期発見・対応により有収率の向上を図り効率性を高める必要があります。</t>
    <rPh sb="31" eb="33">
      <t>ヘイキン</t>
    </rPh>
    <rPh sb="39" eb="41">
      <t>イカ</t>
    </rPh>
    <rPh sb="42" eb="44">
      <t>ジョウキョウ</t>
    </rPh>
    <rPh sb="52" eb="54">
      <t>リョウキン</t>
    </rPh>
    <rPh sb="54" eb="57">
      <t>カイシュウリツ</t>
    </rPh>
    <rPh sb="63" eb="65">
      <t>ミマン</t>
    </rPh>
    <rPh sb="69" eb="71">
      <t>スイドウ</t>
    </rPh>
    <rPh sb="121" eb="123">
      <t>ゼンコク</t>
    </rPh>
    <rPh sb="123" eb="125">
      <t>ヘイキン</t>
    </rPh>
    <rPh sb="125" eb="126">
      <t>オヨ</t>
    </rPh>
    <rPh sb="127" eb="129">
      <t>ルイジ</t>
    </rPh>
    <rPh sb="129" eb="131">
      <t>ダンタイ</t>
    </rPh>
    <rPh sb="131" eb="133">
      <t>ヘイキン</t>
    </rPh>
    <rPh sb="133" eb="135">
      <t>イカ</t>
    </rPh>
    <rPh sb="143" eb="145">
      <t>リュウドウ</t>
    </rPh>
    <rPh sb="145" eb="147">
      <t>ヒリツ</t>
    </rPh>
    <rPh sb="149" eb="151">
      <t>シヒョウ</t>
    </rPh>
    <rPh sb="168" eb="170">
      <t>ルイジ</t>
    </rPh>
    <rPh sb="170" eb="172">
      <t>ダンタイ</t>
    </rPh>
    <rPh sb="176" eb="177">
      <t>マワ</t>
    </rPh>
    <rPh sb="223" eb="225">
      <t>コンゴ</t>
    </rPh>
    <rPh sb="226" eb="228">
      <t>ショウカン</t>
    </rPh>
    <rPh sb="229" eb="230">
      <t>スス</t>
    </rPh>
    <rPh sb="231" eb="233">
      <t>ルイジ</t>
    </rPh>
    <rPh sb="233" eb="235">
      <t>ダンタイ</t>
    </rPh>
    <rPh sb="235" eb="237">
      <t>ヘイキン</t>
    </rPh>
    <rPh sb="238" eb="240">
      <t>チカズ</t>
    </rPh>
    <rPh sb="247" eb="248">
      <t>オモ</t>
    </rPh>
    <rPh sb="289" eb="292">
      <t>キギョウサイ</t>
    </rPh>
    <rPh sb="296" eb="298">
      <t>ゾウカ</t>
    </rPh>
    <rPh sb="323" eb="325">
      <t>ヘイセイ</t>
    </rPh>
    <rPh sb="327" eb="329">
      <t>ネンド</t>
    </rPh>
    <rPh sb="329" eb="331">
      <t>イコウ</t>
    </rPh>
    <rPh sb="331" eb="333">
      <t>ゲンショウ</t>
    </rPh>
    <rPh sb="333" eb="335">
      <t>ケイコウ</t>
    </rPh>
    <rPh sb="350" eb="352">
      <t>ルイジ</t>
    </rPh>
    <rPh sb="352" eb="354">
      <t>ダンタイ</t>
    </rPh>
    <rPh sb="354" eb="356">
      <t>ヘイキン</t>
    </rPh>
    <rPh sb="356" eb="357">
      <t>オヨ</t>
    </rPh>
    <rPh sb="358" eb="360">
      <t>ゼンコク</t>
    </rPh>
    <rPh sb="360" eb="362">
      <t>ヘイキン</t>
    </rPh>
    <rPh sb="410" eb="411">
      <t>オモ</t>
    </rPh>
    <rPh sb="425" eb="428">
      <t>ゼンネンド</t>
    </rPh>
    <rPh sb="435" eb="437">
      <t>ゾウカ</t>
    </rPh>
    <rPh sb="439" eb="441">
      <t>ゼンコク</t>
    </rPh>
    <rPh sb="441" eb="443">
      <t>ヘイキン</t>
    </rPh>
    <rPh sb="443" eb="444">
      <t>オヨ</t>
    </rPh>
    <rPh sb="449" eb="451">
      <t>ヘイキン</t>
    </rPh>
    <rPh sb="452" eb="454">
      <t>チュウカン</t>
    </rPh>
    <rPh sb="462" eb="463">
      <t>ヒ</t>
    </rPh>
    <rPh sb="464" eb="465">
      <t>ツヅ</t>
    </rPh>
    <phoneticPr fontId="4"/>
  </si>
  <si>
    <t>　経営状況については、経常収支比率・給水原価のみを見ると経営は安定しているように見えますが、類似団体平均と比べ管路更新率が低く、管路経年率は増加していくことから、令和5年4月より料金改定を行い、今後の施設更新等の財源確保を図ることとしています。
　なお、施設の更新には多大な費用を要することから、国庫補助金及び企業債等の活用を含め重要度・優先度を踏まえた更新投資の平準化を図り、中長期的財政収支に基づき計画的・効率的に施設の更新を行う予定としております。
　</t>
    <rPh sb="1" eb="3">
      <t>ケイエイ</t>
    </rPh>
    <rPh sb="3" eb="5">
      <t>ジョウキョウ</t>
    </rPh>
    <rPh sb="11" eb="13">
      <t>ケイジョウ</t>
    </rPh>
    <rPh sb="13" eb="15">
      <t>シュウシ</t>
    </rPh>
    <rPh sb="15" eb="17">
      <t>ヒリツ</t>
    </rPh>
    <rPh sb="18" eb="20">
      <t>キュウスイ</t>
    </rPh>
    <rPh sb="20" eb="22">
      <t>ゲンカ</t>
    </rPh>
    <rPh sb="25" eb="26">
      <t>ミ</t>
    </rPh>
    <rPh sb="28" eb="30">
      <t>ケイエイ</t>
    </rPh>
    <rPh sb="46" eb="48">
      <t>ルイジ</t>
    </rPh>
    <rPh sb="48" eb="50">
      <t>ダンタイ</t>
    </rPh>
    <rPh sb="50" eb="52">
      <t>ヘイキン</t>
    </rPh>
    <rPh sb="53" eb="54">
      <t>クラ</t>
    </rPh>
    <rPh sb="55" eb="57">
      <t>カンロ</t>
    </rPh>
    <rPh sb="57" eb="59">
      <t>コウシン</t>
    </rPh>
    <rPh sb="59" eb="60">
      <t>リツ</t>
    </rPh>
    <rPh sb="61" eb="62">
      <t>ヒク</t>
    </rPh>
    <rPh sb="64" eb="66">
      <t>カンロ</t>
    </rPh>
    <rPh sb="66" eb="68">
      <t>ケイネン</t>
    </rPh>
    <rPh sb="81" eb="83">
      <t>レイワ</t>
    </rPh>
    <rPh sb="89" eb="91">
      <t>リョウキン</t>
    </rPh>
    <rPh sb="91" eb="93">
      <t>カイテイ</t>
    </rPh>
    <rPh sb="94" eb="95">
      <t>オコナ</t>
    </rPh>
    <rPh sb="97" eb="99">
      <t>コンゴ</t>
    </rPh>
    <rPh sb="100" eb="102">
      <t>シセツ</t>
    </rPh>
    <rPh sb="102" eb="104">
      <t>コウシン</t>
    </rPh>
    <rPh sb="104" eb="105">
      <t>トウ</t>
    </rPh>
    <rPh sb="106" eb="108">
      <t>ザイゲン</t>
    </rPh>
    <rPh sb="108" eb="110">
      <t>カクホ</t>
    </rPh>
    <rPh sb="111" eb="112">
      <t>ハカ</t>
    </rPh>
    <rPh sb="127" eb="129">
      <t>シセツ</t>
    </rPh>
    <rPh sb="130" eb="132">
      <t>コウシン</t>
    </rPh>
    <rPh sb="134" eb="136">
      <t>タダイ</t>
    </rPh>
    <rPh sb="137" eb="139">
      <t>ヒヨウ</t>
    </rPh>
    <rPh sb="140" eb="141">
      <t>ヨウ</t>
    </rPh>
    <rPh sb="186" eb="187">
      <t>ハカ</t>
    </rPh>
    <rPh sb="189" eb="192">
      <t>チュウチョウキ</t>
    </rPh>
    <rPh sb="192" eb="193">
      <t>テキ</t>
    </rPh>
    <rPh sb="193" eb="195">
      <t>ザイセイ</t>
    </rPh>
    <rPh sb="195" eb="197">
      <t>シュウシ</t>
    </rPh>
    <rPh sb="198" eb="199">
      <t>モト</t>
    </rPh>
    <rPh sb="201" eb="204">
      <t>ケイカクテキ</t>
    </rPh>
    <rPh sb="205" eb="208">
      <t>コウリツテキ</t>
    </rPh>
    <rPh sb="209" eb="211">
      <t>シセツ</t>
    </rPh>
    <rPh sb="212" eb="214">
      <t>コウシン</t>
    </rPh>
    <rPh sb="215" eb="216">
      <t>オコナ</t>
    </rPh>
    <rPh sb="217" eb="21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</si>
</sst>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0.59</c:v>
                </c:pt>
                <c:pt idx="1">
                  <c:v>0.6</c:v>
                </c:pt>
                <c:pt idx="2">
                  <c:v>0.53</c:v>
                </c:pt>
                <c:pt idx="3">
                  <c:v>0.47</c:v>
                </c:pt>
                <c:pt idx="4">
                  <c:v>0.36</c:v>
                </c:pt>
              </c:numCache>
            </c:numRef>
          </c:val>
          <c:extLst>
            <c:ext xmlns:c16="http://schemas.microsoft.com/office/drawing/2014/chart" uri="{C3380CC4-5D6E-409C-BE32-E72D297353CC}">
              <c16:uniqueId val="{00000000-0AA7-40BB-B9AF-CC2C02CB2B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0AA7-40BB-B9AF-CC2C02CB2B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107.67</c:v>
                </c:pt>
                <c:pt idx="1">
                  <c:v>110.74</c:v>
                </c:pt>
                <c:pt idx="2">
                  <c:v>109.58</c:v>
                </c:pt>
                <c:pt idx="3">
                  <c:v>110.57</c:v>
                </c:pt>
                <c:pt idx="4">
                  <c:v>104.81</c:v>
                </c:pt>
              </c:numCache>
            </c:numRef>
          </c:val>
          <c:extLst>
            <c:ext xmlns:c16="http://schemas.microsoft.com/office/drawing/2014/chart" uri="{C3380CC4-5D6E-409C-BE32-E72D297353CC}">
              <c16:uniqueId val="{00000000-7AF5-4303-8066-20312B973D8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7AF5-4303-8066-20312B973D8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38.67</c:v>
                </c:pt>
                <c:pt idx="1">
                  <c:v>40.590000000000003</c:v>
                </c:pt>
                <c:pt idx="2">
                  <c:v>42.54</c:v>
                </c:pt>
                <c:pt idx="3">
                  <c:v>44.37</c:v>
                </c:pt>
                <c:pt idx="4">
                  <c:v>46.2</c:v>
                </c:pt>
              </c:numCache>
            </c:numRef>
          </c:val>
          <c:extLst>
            <c:ext xmlns:c16="http://schemas.microsoft.com/office/drawing/2014/chart" uri="{C3380CC4-5D6E-409C-BE32-E72D297353CC}">
              <c16:uniqueId val="{00000000-0C6B-4DF4-A61D-A4CE9D5DA60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C6B-4DF4-A61D-A4CE9D5DA60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6.36</c:v>
                </c:pt>
                <c:pt idx="1">
                  <c:v>6.61</c:v>
                </c:pt>
                <c:pt idx="2">
                  <c:v>7.2</c:v>
                </c:pt>
                <c:pt idx="3">
                  <c:v>8.9</c:v>
                </c:pt>
                <c:pt idx="4">
                  <c:v>13.62</c:v>
                </c:pt>
              </c:numCache>
            </c:numRef>
          </c:val>
          <c:extLst>
            <c:ext xmlns:c16="http://schemas.microsoft.com/office/drawing/2014/chart" uri="{C3380CC4-5D6E-409C-BE32-E72D297353CC}">
              <c16:uniqueId val="{00000000-ACCA-4E9B-A2E2-AD2E3ADFCD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ACCA-4E9B-A2E2-AD2E3ADFCD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FD-4D1B-9354-740CB59F0D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E1FD-4D1B-9354-740CB59F0D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201.54</c:v>
                </c:pt>
                <c:pt idx="1">
                  <c:v>258.89</c:v>
                </c:pt>
                <c:pt idx="2">
                  <c:v>285.26</c:v>
                </c:pt>
                <c:pt idx="3">
                  <c:v>297.32</c:v>
                </c:pt>
                <c:pt idx="4">
                  <c:v>311.27999999999997</c:v>
                </c:pt>
              </c:numCache>
            </c:numRef>
          </c:val>
          <c:extLst>
            <c:ext xmlns:c16="http://schemas.microsoft.com/office/drawing/2014/chart" uri="{C3380CC4-5D6E-409C-BE32-E72D297353CC}">
              <c16:uniqueId val="{00000000-740C-4B74-88C0-AC729932AB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740C-4B74-88C0-AC729932AB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576.33000000000004</c:v>
                </c:pt>
                <c:pt idx="1">
                  <c:v>550.16</c:v>
                </c:pt>
                <c:pt idx="2">
                  <c:v>522.37</c:v>
                </c:pt>
                <c:pt idx="3">
                  <c:v>480.53</c:v>
                </c:pt>
                <c:pt idx="4">
                  <c:v>431.63</c:v>
                </c:pt>
              </c:numCache>
            </c:numRef>
          </c:val>
          <c:extLst>
            <c:ext xmlns:c16="http://schemas.microsoft.com/office/drawing/2014/chart" uri="{C3380CC4-5D6E-409C-BE32-E72D297353CC}">
              <c16:uniqueId val="{00000000-8F40-409A-8F9D-92E581C0AAE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8F40-409A-8F9D-92E581C0AAE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97.69</c:v>
                </c:pt>
                <c:pt idx="1">
                  <c:v>101.33</c:v>
                </c:pt>
                <c:pt idx="2">
                  <c:v>100.36</c:v>
                </c:pt>
                <c:pt idx="3">
                  <c:v>101.74</c:v>
                </c:pt>
                <c:pt idx="4">
                  <c:v>96.43</c:v>
                </c:pt>
              </c:numCache>
            </c:numRef>
          </c:val>
          <c:extLst>
            <c:ext xmlns:c16="http://schemas.microsoft.com/office/drawing/2014/chart" uri="{C3380CC4-5D6E-409C-BE32-E72D297353CC}">
              <c16:uniqueId val="{00000000-5AC5-4260-A7F0-3D8ACA051DA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5AC5-4260-A7F0-3D8ACA051DA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156.63</c:v>
                </c:pt>
                <c:pt idx="1">
                  <c:v>151.27000000000001</c:v>
                </c:pt>
                <c:pt idx="2">
                  <c:v>153.02000000000001</c:v>
                </c:pt>
                <c:pt idx="3">
                  <c:v>150.63999999999999</c:v>
                </c:pt>
                <c:pt idx="4">
                  <c:v>159.30000000000001</c:v>
                </c:pt>
              </c:numCache>
            </c:numRef>
          </c:val>
          <c:extLst>
            <c:ext xmlns:c16="http://schemas.microsoft.com/office/drawing/2014/chart" uri="{C3380CC4-5D6E-409C-BE32-E72D297353CC}">
              <c16:uniqueId val="{00000000-6DD5-45D5-A67C-0DEF25EF0BB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6DD5-45D5-A67C-0DEF25EF0BB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68.92</c:v>
                </c:pt>
                <c:pt idx="1">
                  <c:v>68.92</c:v>
                </c:pt>
                <c:pt idx="2">
                  <c:v>69.2</c:v>
                </c:pt>
                <c:pt idx="3">
                  <c:v>70.27</c:v>
                </c:pt>
                <c:pt idx="4">
                  <c:v>69.19</c:v>
                </c:pt>
              </c:numCache>
            </c:numRef>
          </c:val>
          <c:extLst>
            <c:ext xmlns:c16="http://schemas.microsoft.com/office/drawing/2014/chart" uri="{C3380CC4-5D6E-409C-BE32-E72D297353CC}">
              <c16:uniqueId val="{00000000-6A19-4F4F-B2D0-32858E0395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6A19-4F4F-B2D0-32858E0395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86.25</c:v>
                </c:pt>
                <c:pt idx="1">
                  <c:v>85.84</c:v>
                </c:pt>
                <c:pt idx="2">
                  <c:v>85.48</c:v>
                </c:pt>
                <c:pt idx="3">
                  <c:v>85.5</c:v>
                </c:pt>
                <c:pt idx="4">
                  <c:v>86.47</c:v>
                </c:pt>
              </c:numCache>
            </c:numRef>
          </c:val>
          <c:extLst>
            <c:ext xmlns:c16="http://schemas.microsoft.com/office/drawing/2014/chart" uri="{C3380CC4-5D6E-409C-BE32-E72D297353CC}">
              <c16:uniqueId val="{00000000-7289-45FD-BF18-4EC4F492E0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7289-45FD-BF18-4EC4F492E0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宮崎県　西都市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29190</v>
      </c>
      <c r="AM8" s="45"/>
      <c r="AN8" s="45"/>
      <c r="AO8" s="45"/>
      <c r="AP8" s="45"/>
      <c r="AQ8" s="45"/>
      <c r="AR8" s="45"/>
      <c r="AS8" s="45"/>
      <c r="AT8" s="46">
        <f>データ!$S$6</f>
        <v>438.79</v>
      </c>
      <c r="AU8" s="47"/>
      <c r="AV8" s="47"/>
      <c r="AW8" s="47"/>
      <c r="AX8" s="47"/>
      <c r="AY8" s="47"/>
      <c r="AZ8" s="47"/>
      <c r="BA8" s="47"/>
      <c r="BB8" s="48">
        <f>データ!$T$6</f>
        <v>66.52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70.209999999999994</v>
      </c>
      <c r="J10" s="47"/>
      <c r="K10" s="47"/>
      <c r="L10" s="47"/>
      <c r="M10" s="47"/>
      <c r="N10" s="47"/>
      <c r="O10" s="81"/>
      <c r="P10" s="48">
        <f>データ!$P$6</f>
        <v>84.37</v>
      </c>
      <c r="Q10" s="48"/>
      <c r="R10" s="48"/>
      <c r="S10" s="48"/>
      <c r="T10" s="48"/>
      <c r="U10" s="48"/>
      <c r="V10" s="48"/>
      <c r="W10" s="45">
        <f>データ!$Q$6</f>
        <v>3014</v>
      </c>
      <c r="X10" s="45"/>
      <c r="Y10" s="45"/>
      <c r="Z10" s="45"/>
      <c r="AA10" s="45"/>
      <c r="AB10" s="45"/>
      <c r="AC10" s="45"/>
      <c r="AD10" s="2"/>
      <c r="AE10" s="2"/>
      <c r="AF10" s="2"/>
      <c r="AG10" s="2"/>
      <c r="AH10" s="2"/>
      <c r="AI10" s="2"/>
      <c r="AJ10" s="2"/>
      <c r="AK10" s="2"/>
      <c r="AL10" s="45">
        <f>データ!$U$6</f>
        <v>23517</v>
      </c>
      <c r="AM10" s="45"/>
      <c r="AN10" s="45"/>
      <c r="AO10" s="45"/>
      <c r="AP10" s="45"/>
      <c r="AQ10" s="45"/>
      <c r="AR10" s="45"/>
      <c r="AS10" s="45"/>
      <c r="AT10" s="46">
        <f>データ!$V$6</f>
        <v>82.2</v>
      </c>
      <c r="AU10" s="47"/>
      <c r="AV10" s="47"/>
      <c r="AW10" s="47"/>
      <c r="AX10" s="47"/>
      <c r="AY10" s="47"/>
      <c r="AZ10" s="47"/>
      <c r="BA10" s="47"/>
      <c r="BB10" s="48">
        <f>データ!$W$6</f>
        <v>286.08999999999997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TFDimolVNnw+WEbKLuyrhASgHQiUQEmgcWRjgmKaVwNRKHft5bHqSwfWYlQkQTY7oucD/ZFRINrTBGmK2j77Q==" saltValue="II0SEck2wjEGvwp2h446E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452084</v>
      </c>
      <c r="D6" s="20">
        <f t="shared" si="3"/>
        <v>46</v>
      </c>
      <c r="E6" s="20">
        <f t="shared" si="3"/>
        <v>1</v>
      </c>
      <c r="F6" s="20">
        <f t="shared" si="3"/>
        <v>0</v>
      </c>
      <c r="G6" s="20">
        <f t="shared" si="3"/>
        <v>1</v>
      </c>
      <c r="H6" s="20" t="str">
        <f t="shared" si="3"/>
        <v>宮崎県　西都市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70.209999999999994</v>
      </c>
      <c r="P6" s="21">
        <f t="shared" si="3"/>
        <v>84.37</v>
      </c>
      <c r="Q6" s="21">
        <f t="shared" si="3"/>
        <v>3014</v>
      </c>
      <c r="R6" s="21">
        <f t="shared" si="3"/>
        <v>29190</v>
      </c>
      <c r="S6" s="21">
        <f t="shared" si="3"/>
        <v>438.79</v>
      </c>
      <c r="T6" s="21">
        <f t="shared" si="3"/>
        <v>66.52</v>
      </c>
      <c r="U6" s="21">
        <f t="shared" si="3"/>
        <v>23517</v>
      </c>
      <c r="V6" s="21">
        <f t="shared" si="3"/>
        <v>82.2</v>
      </c>
      <c r="W6" s="21">
        <f t="shared" si="3"/>
        <v>286.08999999999997</v>
      </c>
      <c r="X6" s="22">
        <f>IF(X7="",NA(),X7)</f>
        <v>107.67</v>
      </c>
      <c r="Y6" s="22">
        <f t="shared" ref="Y6:AG6" si="4">IF(Y7="",NA(),Y7)</f>
        <v>110.74</v>
      </c>
      <c r="Z6" s="22">
        <f t="shared" si="4"/>
        <v>109.58</v>
      </c>
      <c r="AA6" s="22">
        <f t="shared" si="4"/>
        <v>110.57</v>
      </c>
      <c r="AB6" s="22">
        <f t="shared" si="4"/>
        <v>104.81</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201.54</v>
      </c>
      <c r="AU6" s="22">
        <f t="shared" ref="AU6:BC6" si="6">IF(AU7="",NA(),AU7)</f>
        <v>258.89</v>
      </c>
      <c r="AV6" s="22">
        <f t="shared" si="6"/>
        <v>285.26</v>
      </c>
      <c r="AW6" s="22">
        <f t="shared" si="6"/>
        <v>297.32</v>
      </c>
      <c r="AX6" s="22">
        <f t="shared" si="6"/>
        <v>311.27999999999997</v>
      </c>
      <c r="AY6" s="22">
        <f t="shared" si="6"/>
        <v>359.47</v>
      </c>
      <c r="AZ6" s="22">
        <f t="shared" si="6"/>
        <v>369.69</v>
      </c>
      <c r="BA6" s="22">
        <f t="shared" si="6"/>
        <v>379.08</v>
      </c>
      <c r="BB6" s="22">
        <f t="shared" si="6"/>
        <v>367.55</v>
      </c>
      <c r="BC6" s="22">
        <f t="shared" si="6"/>
        <v>378.56</v>
      </c>
      <c r="BD6" s="21" t="str">
        <f>IF(BD7="","",IF(BD7="-","【-】","【"&amp;SUBSTITUTE(TEXT(BD7,"#,##0.00"),"-","△")&amp;"】"))</f>
        <v>【261.51】</v>
      </c>
      <c r="BE6" s="22">
        <f>IF(BE7="",NA(),BE7)</f>
        <v>576.33000000000004</v>
      </c>
      <c r="BF6" s="22">
        <f t="shared" ref="BF6:BN6" si="7">IF(BF7="",NA(),BF7)</f>
        <v>550.16</v>
      </c>
      <c r="BG6" s="22">
        <f t="shared" si="7"/>
        <v>522.37</v>
      </c>
      <c r="BH6" s="22">
        <f t="shared" si="7"/>
        <v>480.53</v>
      </c>
      <c r="BI6" s="22">
        <f t="shared" si="7"/>
        <v>431.63</v>
      </c>
      <c r="BJ6" s="22">
        <f t="shared" si="7"/>
        <v>401.79</v>
      </c>
      <c r="BK6" s="22">
        <f t="shared" si="7"/>
        <v>402.99</v>
      </c>
      <c r="BL6" s="22">
        <f t="shared" si="7"/>
        <v>398.98</v>
      </c>
      <c r="BM6" s="22">
        <f t="shared" si="7"/>
        <v>418.68</v>
      </c>
      <c r="BN6" s="22">
        <f t="shared" si="7"/>
        <v>395.68</v>
      </c>
      <c r="BO6" s="21" t="str">
        <f>IF(BO7="","",IF(BO7="-","【-】","【"&amp;SUBSTITUTE(TEXT(BO7,"#,##0.00"),"-","△")&amp;"】"))</f>
        <v>【265.16】</v>
      </c>
      <c r="BP6" s="22">
        <f>IF(BP7="",NA(),BP7)</f>
        <v>97.69</v>
      </c>
      <c r="BQ6" s="22">
        <f t="shared" ref="BQ6:BY6" si="8">IF(BQ7="",NA(),BQ7)</f>
        <v>101.33</v>
      </c>
      <c r="BR6" s="22">
        <f t="shared" si="8"/>
        <v>100.36</v>
      </c>
      <c r="BS6" s="22">
        <f t="shared" si="8"/>
        <v>101.74</v>
      </c>
      <c r="BT6" s="22">
        <f t="shared" si="8"/>
        <v>96.43</v>
      </c>
      <c r="BU6" s="22">
        <f t="shared" si="8"/>
        <v>100.12</v>
      </c>
      <c r="BV6" s="22">
        <f t="shared" si="8"/>
        <v>98.66</v>
      </c>
      <c r="BW6" s="22">
        <f t="shared" si="8"/>
        <v>98.64</v>
      </c>
      <c r="BX6" s="22">
        <f t="shared" si="8"/>
        <v>94.78</v>
      </c>
      <c r="BY6" s="22">
        <f t="shared" si="8"/>
        <v>97.59</v>
      </c>
      <c r="BZ6" s="21" t="str">
        <f>IF(BZ7="","",IF(BZ7="-","【-】","【"&amp;SUBSTITUTE(TEXT(BZ7,"#,##0.00"),"-","△")&amp;"】"))</f>
        <v>【102.35】</v>
      </c>
      <c r="CA6" s="22">
        <f>IF(CA7="",NA(),CA7)</f>
        <v>156.63</v>
      </c>
      <c r="CB6" s="22">
        <f t="shared" ref="CB6:CJ6" si="9">IF(CB7="",NA(),CB7)</f>
        <v>151.27000000000001</v>
      </c>
      <c r="CC6" s="22">
        <f t="shared" si="9"/>
        <v>153.02000000000001</v>
      </c>
      <c r="CD6" s="22">
        <f t="shared" si="9"/>
        <v>150.63999999999999</v>
      </c>
      <c r="CE6" s="22">
        <f t="shared" si="9"/>
        <v>159.30000000000001</v>
      </c>
      <c r="CF6" s="22">
        <f t="shared" si="9"/>
        <v>174.97</v>
      </c>
      <c r="CG6" s="22">
        <f t="shared" si="9"/>
        <v>178.59</v>
      </c>
      <c r="CH6" s="22">
        <f t="shared" si="9"/>
        <v>178.92</v>
      </c>
      <c r="CI6" s="22">
        <f t="shared" si="9"/>
        <v>181.3</v>
      </c>
      <c r="CJ6" s="22">
        <f t="shared" si="9"/>
        <v>181.71</v>
      </c>
      <c r="CK6" s="21" t="str">
        <f>IF(CK7="","",IF(CK7="-","【-】","【"&amp;SUBSTITUTE(TEXT(CK7,"#,##0.00"),"-","△")&amp;"】"))</f>
        <v>【167.74】</v>
      </c>
      <c r="CL6" s="22">
        <f>IF(CL7="",NA(),CL7)</f>
        <v>68.92</v>
      </c>
      <c r="CM6" s="22">
        <f t="shared" ref="CM6:CU6" si="10">IF(CM7="",NA(),CM7)</f>
        <v>68.92</v>
      </c>
      <c r="CN6" s="22">
        <f t="shared" si="10"/>
        <v>69.2</v>
      </c>
      <c r="CO6" s="22">
        <f t="shared" si="10"/>
        <v>70.27</v>
      </c>
      <c r="CP6" s="22">
        <f t="shared" si="10"/>
        <v>69.19</v>
      </c>
      <c r="CQ6" s="22">
        <f t="shared" si="10"/>
        <v>55.63</v>
      </c>
      <c r="CR6" s="22">
        <f t="shared" si="10"/>
        <v>55.03</v>
      </c>
      <c r="CS6" s="22">
        <f t="shared" si="10"/>
        <v>55.14</v>
      </c>
      <c r="CT6" s="22">
        <f t="shared" si="10"/>
        <v>55.89</v>
      </c>
      <c r="CU6" s="22">
        <f t="shared" si="10"/>
        <v>55.72</v>
      </c>
      <c r="CV6" s="21" t="str">
        <f>IF(CV7="","",IF(CV7="-","【-】","【"&amp;SUBSTITUTE(TEXT(CV7,"#,##0.00"),"-","△")&amp;"】"))</f>
        <v>【60.29】</v>
      </c>
      <c r="CW6" s="22">
        <f>IF(CW7="",NA(),CW7)</f>
        <v>86.25</v>
      </c>
      <c r="CX6" s="22">
        <f t="shared" ref="CX6:DF6" si="11">IF(CX7="",NA(),CX7)</f>
        <v>85.84</v>
      </c>
      <c r="CY6" s="22">
        <f t="shared" si="11"/>
        <v>85.48</v>
      </c>
      <c r="CZ6" s="22">
        <f t="shared" si="11"/>
        <v>85.5</v>
      </c>
      <c r="DA6" s="22">
        <f t="shared" si="11"/>
        <v>86.47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38.67</v>
      </c>
      <c r="DI6" s="22">
        <f t="shared" ref="DI6:DQ6" si="12">IF(DI7="",NA(),DI7)</f>
        <v>40.590000000000003</v>
      </c>
      <c r="DJ6" s="22">
        <f t="shared" si="12"/>
        <v>42.54</v>
      </c>
      <c r="DK6" s="22">
        <f t="shared" si="12"/>
        <v>44.37</v>
      </c>
      <c r="DL6" s="22">
        <f t="shared" si="12"/>
        <v>46.2</v>
      </c>
      <c r="DM6" s="22">
        <f t="shared" si="12"/>
        <v>48.05</v>
      </c>
      <c r="DN6" s="22">
        <f t="shared" si="12"/>
        <v>48.87</v>
      </c>
      <c r="DO6" s="22">
        <f t="shared" si="12"/>
        <v>49.92</v>
      </c>
      <c r="DP6" s="22">
        <f t="shared" si="12"/>
        <v>50.63</v>
      </c>
      <c r="DQ6" s="22">
        <f t="shared" si="12"/>
        <v>51.29</v>
      </c>
      <c r="DR6" s="21" t="str">
        <f>IF(DR7="","",IF(DR7="-","【-】","【"&amp;SUBSTITUTE(TEXT(DR7,"#,##0.00"),"-","△")&amp;"】"))</f>
        <v>【50.88】</v>
      </c>
      <c r="DS6" s="22">
        <f>IF(DS7="",NA(),DS7)</f>
        <v>6.36</v>
      </c>
      <c r="DT6" s="22">
        <f t="shared" ref="DT6:EB6" si="13">IF(DT7="",NA(),DT7)</f>
        <v>6.61</v>
      </c>
      <c r="DU6" s="22">
        <f t="shared" si="13"/>
        <v>7.2</v>
      </c>
      <c r="DV6" s="22">
        <f t="shared" si="13"/>
        <v>8.9</v>
      </c>
      <c r="DW6" s="22">
        <f t="shared" si="13"/>
        <v>13.62</v>
      </c>
      <c r="DX6" s="22">
        <f t="shared" si="13"/>
        <v>13.39</v>
      </c>
      <c r="DY6" s="22">
        <f t="shared" si="13"/>
        <v>14.85</v>
      </c>
      <c r="DZ6" s="22">
        <f t="shared" si="13"/>
        <v>16.88</v>
      </c>
      <c r="EA6" s="22">
        <f t="shared" si="13"/>
        <v>18.28</v>
      </c>
      <c r="EB6" s="22">
        <f t="shared" si="13"/>
        <v>19.61</v>
      </c>
      <c r="EC6" s="21" t="str">
        <f>IF(EC7="","",IF(EC7="-","【-】","【"&amp;SUBSTITUTE(TEXT(EC7,"#,##0.00"),"-","△")&amp;"】"))</f>
        <v>【22.30】</v>
      </c>
      <c r="ED6" s="22">
        <f>IF(ED7="",NA(),ED7)</f>
        <v>0.59</v>
      </c>
      <c r="EE6" s="22">
        <f t="shared" ref="EE6:EM6" si="14">IF(EE7="",NA(),EE7)</f>
        <v>0.6</v>
      </c>
      <c r="EF6" s="22">
        <f t="shared" si="14"/>
        <v>0.53</v>
      </c>
      <c r="EG6" s="22">
        <f t="shared" si="14"/>
        <v>0.47</v>
      </c>
      <c r="EH6" s="22">
        <f t="shared" si="14"/>
        <v>0.36</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452084</v>
      </c>
      <c r="D7" s="24">
        <v>46</v>
      </c>
      <c r="E7" s="24">
        <v>1</v>
      </c>
      <c r="F7" s="24">
        <v>0</v>
      </c>
      <c r="G7" s="24">
        <v>1</v>
      </c>
      <c r="H7" s="24" t="s">
        <v>92</v>
      </c>
      <c r="I7" s="24" t="s">
        <v>93</v>
      </c>
      <c r="J7" s="24" t="s">
        <v>94</v>
      </c>
      <c r="K7" s="24" t="s">
        <v>95</v>
      </c>
      <c r="L7" s="24" t="s">
        <v>96</v>
      </c>
      <c r="M7" s="24" t="s">
        <v>97</v>
      </c>
      <c r="N7" s="25" t="s">
        <v>98</v>
      </c>
      <c r="O7" s="25">
        <v>70.209999999999994</v>
      </c>
      <c r="P7" s="25">
        <v>84.37</v>
      </c>
      <c r="Q7" s="25">
        <v>3014</v>
      </c>
      <c r="R7" s="25">
        <v>29190</v>
      </c>
      <c r="S7" s="25">
        <v>438.79</v>
      </c>
      <c r="T7" s="25">
        <v>66.52</v>
      </c>
      <c r="U7" s="25">
        <v>23517</v>
      </c>
      <c r="V7" s="25">
        <v>82.2</v>
      </c>
      <c r="W7" s="25">
        <v>286.08999999999997</v>
      </c>
      <c r="X7" s="25">
        <v>107.67</v>
      </c>
      <c r="Y7" s="25">
        <v>110.74</v>
      </c>
      <c r="Z7" s="25">
        <v>109.58</v>
      </c>
      <c r="AA7" s="25">
        <v>110.57</v>
      </c>
      <c r="AB7" s="25">
        <v>104.81</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201.54</v>
      </c>
      <c r="AU7" s="25">
        <v>258.89</v>
      </c>
      <c r="AV7" s="25">
        <v>285.26</v>
      </c>
      <c r="AW7" s="25">
        <v>297.32</v>
      </c>
      <c r="AX7" s="25">
        <v>311.27999999999997</v>
      </c>
      <c r="AY7" s="25">
        <v>359.47</v>
      </c>
      <c r="AZ7" s="25">
        <v>369.69</v>
      </c>
      <c r="BA7" s="25">
        <v>379.08</v>
      </c>
      <c r="BB7" s="25">
        <v>367.55</v>
      </c>
      <c r="BC7" s="25">
        <v>378.56</v>
      </c>
      <c r="BD7" s="25">
        <v>261.51</v>
      </c>
      <c r="BE7" s="25">
        <v>576.33000000000004</v>
      </c>
      <c r="BF7" s="25">
        <v>550.16</v>
      </c>
      <c r="BG7" s="25">
        <v>522.37</v>
      </c>
      <c r="BH7" s="25">
        <v>480.53</v>
      </c>
      <c r="BI7" s="25">
        <v>431.63</v>
      </c>
      <c r="BJ7" s="25">
        <v>401.79</v>
      </c>
      <c r="BK7" s="25">
        <v>402.99</v>
      </c>
      <c r="BL7" s="25">
        <v>398.98</v>
      </c>
      <c r="BM7" s="25">
        <v>418.68</v>
      </c>
      <c r="BN7" s="25">
        <v>395.68</v>
      </c>
      <c r="BO7" s="25">
        <v>265.16000000000003</v>
      </c>
      <c r="BP7" s="25">
        <v>97.69</v>
      </c>
      <c r="BQ7" s="25">
        <v>101.33</v>
      </c>
      <c r="BR7" s="25">
        <v>100.36</v>
      </c>
      <c r="BS7" s="25">
        <v>101.74</v>
      </c>
      <c r="BT7" s="25">
        <v>96.43</v>
      </c>
      <c r="BU7" s="25">
        <v>100.12</v>
      </c>
      <c r="BV7" s="25">
        <v>98.66</v>
      </c>
      <c r="BW7" s="25">
        <v>98.64</v>
      </c>
      <c r="BX7" s="25">
        <v>94.78</v>
      </c>
      <c r="BY7" s="25">
        <v>97.59</v>
      </c>
      <c r="BZ7" s="25">
        <v>102.35</v>
      </c>
      <c r="CA7" s="25">
        <v>156.63</v>
      </c>
      <c r="CB7" s="25">
        <v>151.27000000000001</v>
      </c>
      <c r="CC7" s="25">
        <v>153.02000000000001</v>
      </c>
      <c r="CD7" s="25">
        <v>150.63999999999999</v>
      </c>
      <c r="CE7" s="25">
        <v>159.30000000000001</v>
      </c>
      <c r="CF7" s="25">
        <v>174.97</v>
      </c>
      <c r="CG7" s="25">
        <v>178.59</v>
      </c>
      <c r="CH7" s="25">
        <v>178.92</v>
      </c>
      <c r="CI7" s="25">
        <v>181.3</v>
      </c>
      <c r="CJ7" s="25">
        <v>181.71</v>
      </c>
      <c r="CK7" s="25">
        <v>167.74</v>
      </c>
      <c r="CL7" s="25">
        <v>68.92</v>
      </c>
      <c r="CM7" s="25">
        <v>68.92</v>
      </c>
      <c r="CN7" s="25">
        <v>69.2</v>
      </c>
      <c r="CO7" s="25">
        <v>70.27</v>
      </c>
      <c r="CP7" s="25">
        <v>69.19</v>
      </c>
      <c r="CQ7" s="25">
        <v>55.63</v>
      </c>
      <c r="CR7" s="25">
        <v>55.03</v>
      </c>
      <c r="CS7" s="25">
        <v>55.14</v>
      </c>
      <c r="CT7" s="25">
        <v>55.89</v>
      </c>
      <c r="CU7" s="25">
        <v>55.72</v>
      </c>
      <c r="CV7" s="25">
        <v>60.29</v>
      </c>
      <c r="CW7" s="25">
        <v>86.25</v>
      </c>
      <c r="CX7" s="25">
        <v>85.84</v>
      </c>
      <c r="CY7" s="25">
        <v>85.48</v>
      </c>
      <c r="CZ7" s="25">
        <v>85.5</v>
      </c>
      <c r="DA7" s="25">
        <v>86.47</v>
      </c>
      <c r="DB7" s="25">
        <v>82.04</v>
      </c>
      <c r="DC7" s="25">
        <v>81.900000000000006</v>
      </c>
      <c r="DD7" s="25">
        <v>81.39</v>
      </c>
      <c r="DE7" s="25">
        <v>81.27</v>
      </c>
      <c r="DF7" s="25">
        <v>81.260000000000005</v>
      </c>
      <c r="DG7" s="25">
        <v>90.12</v>
      </c>
      <c r="DH7" s="25">
        <v>38.67</v>
      </c>
      <c r="DI7" s="25">
        <v>40.590000000000003</v>
      </c>
      <c r="DJ7" s="25">
        <v>42.54</v>
      </c>
      <c r="DK7" s="25">
        <v>44.37</v>
      </c>
      <c r="DL7" s="25">
        <v>46.2</v>
      </c>
      <c r="DM7" s="25">
        <v>48.05</v>
      </c>
      <c r="DN7" s="25">
        <v>48.87</v>
      </c>
      <c r="DO7" s="25">
        <v>49.92</v>
      </c>
      <c r="DP7" s="25">
        <v>50.63</v>
      </c>
      <c r="DQ7" s="25">
        <v>51.29</v>
      </c>
      <c r="DR7" s="25">
        <v>50.88</v>
      </c>
      <c r="DS7" s="25">
        <v>6.36</v>
      </c>
      <c r="DT7" s="25">
        <v>6.61</v>
      </c>
      <c r="DU7" s="25">
        <v>7.2</v>
      </c>
      <c r="DV7" s="25">
        <v>8.9</v>
      </c>
      <c r="DW7" s="25">
        <v>13.62</v>
      </c>
      <c r="DX7" s="25">
        <v>13.39</v>
      </c>
      <c r="DY7" s="25">
        <v>14.85</v>
      </c>
      <c r="DZ7" s="25">
        <v>16.88</v>
      </c>
      <c r="EA7" s="25">
        <v>18.28</v>
      </c>
      <c r="EB7" s="25">
        <v>19.61</v>
      </c>
      <c r="EC7" s="25">
        <v>22.3</v>
      </c>
      <c r="ED7" s="25">
        <v>0.59</v>
      </c>
      <c r="EE7" s="25">
        <v>0.6</v>
      </c>
      <c r="EF7" s="25">
        <v>0.53</v>
      </c>
      <c r="EG7" s="25">
        <v>0.47</v>
      </c>
      <c r="EH7" s="25">
        <v>0.36</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2023-01-25T01:01:28Z</cp:lastPrinted>
  <dcterms:created xsi:type="dcterms:W3CDTF">2022-12-01T01:06:41Z</dcterms:created>
  <dcterms:modified xsi:type="dcterms:W3CDTF">2023-02-21T08:41:32Z</dcterms:modified>
  <cp:category/>
</cp:coreProperties>
</file>