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1法適用\【法適】上水道\"/>
    </mc:Choice>
  </mc:AlternateContent>
  <xr:revisionPtr revIDLastSave="0" documentId="13_ncr:1_{23A660AD-F256-4531-AC53-61F0A421B405}" xr6:coauthVersionLast="47" xr6:coauthVersionMax="47" xr10:uidLastSave="{00000000-0000-0000-0000-000000000000}"/>
  <workbookProtection workbookAlgorithmName="SHA-512" workbookHashValue="Ba2vGWW0Hpu3gxM6g3z7NJWD+EtvSX6fkTsqhSRr0I0CgOygcwuA4NWv+O2D5ESaSRQBj0ccQqE+5Vs7q1xq+Q==" workbookSaltValue="Avps/oPKmTGXl9MHV+AiSw=="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AL10" i="4"/>
  <c r="W10" i="4"/>
  <c r="P10" i="4"/>
  <c r="I10" i="4"/>
  <c r="BB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<sst xmlns="http://schemas.openxmlformats.org/spreadsheetml/2006/main" count="228" uniqueCount="114">
  <si>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</si>
  <si>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</si>
  <si>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</si>
  <si>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</si>
  <si>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</si>
  <si>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</si>
  <si>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</si>
  <si>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</si>
  <si>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</si>
  <si>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</si>
  <si>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</si>
  <si>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</si>
  <si>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</si>
  <si>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</si>
  <si>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</si>
  <si>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</si>
  <si>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</si>
  <si>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</si>
  <si>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</si>
  <si>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</si>
  <si>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</si>
  <si>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</si>
  <si>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</si>
  <si>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</si>
  <si>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</si>
  <si>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</si>
  <si>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</si>
  <si>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</si>
  <si>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</si>
  <si>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</si>
  <si>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</si>
  <si>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</si>
  <si>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</si>
  <si>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</si>
  <si>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</si>
  <si>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</si>
  <si>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</si>
  <si>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</si>
  <si>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</si>
  <si>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</si>
  <si>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</si>
  <si>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</si>
  <si>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</si>
  <si>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</si>
  <si>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</si>
  <si>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</si>
  <si>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</si>
  <si>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</si>
  <si>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</si>
  <si>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</si>
  <si>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</si>
  <si>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</si>
  <si>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</si>
  <si>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</si>
  <si>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</si>
  <si>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</si>
  <si>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</si>
  <si>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</si>
  <si>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</si>
  <si>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</si>
  <si>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</si>
  <si>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</si>
  <si>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</si>
  <si>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</si>
  <si>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</si>
  <si>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</si>
  <si>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</si>
  <si>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</si>
  <si>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</si>
  <si>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</si>
  <si>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</si>
  <si>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</si>
  <si>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</si>
  <si>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</si>
  <si>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</si>
  <si>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</si>
  <si>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</si>
  <si>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</si>
  <si>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</si>
  <si>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</si>
  <si>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</si>
  <si>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</si>
  <si>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</si>
  <si>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</si>
  <si>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</si>
  <si>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</si>
  <si>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</si>
  <si>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</si>
  <si>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</si>
  <si>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</si>
  <si>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</si>
  <si>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</si>
  <si>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</si>
  <si>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高原町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</si>
  <si>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</si>
  <si>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</si>
  <si>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</si>
  <si>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</si>
  <si>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</si>
  <si>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</si>
  <si>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</si>
  <si>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</si>
  <si>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</si>
  <si>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</si>
  <si>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</si>
  <si>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</si>
  <si>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</si>
  <si>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</si>
  <si>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</si>
  <si>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</si>
  <si>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</si>
  <si>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【経常収支比率】について、令和3年度は、給水収益の減や機構改革による人件費の増により前年度より比率は下がったが、毎年度100％を超えていることから、問題ないと考える。
 【累積欠損金比率】は０％であるため、経営の健全性に問題はない。
 【流動比率】については、全国平均値を上回っていること、令和２年度が企業債償還のピークであり流動負債は減少する見込みであることから経営の健全性が見て取れる。
 【企業債残高対給水収益比率】については、全国平均値からすると残高の規模が大きいが、将来の企業債借入れ及び償還の推移を予測していくと企業債残高が年々減少していくと考えているため、中長期的な観点から現在の数値で問題ないと考える。
　その他の項目【料金回収率、給水原価】については、毎年同程度の推移にて経営が保たれており、類似団体平均値と比較しても経営が健全であると判断できる。
 【施設利用率】についても平均値より大きく上回っていることから、本町の施設利用状況や規模は適正であるといえる。
　しかし、【有収率】については、類似団体や全国平均と比較しても改善の必要性があることから、漏水調査の結果に基づき管路の更新を進め、対応していく必要がある。</t>
    <rPh sb="26" eb="27">
      <t>ゲン</t>
    </rPh>
    <rPh sb="39" eb="40">
      <t>ゾウ</t>
    </rPh>
    <rPh sb="43" eb="46">
      <t>ゼンネンド</t>
    </rPh>
    <rPh sb="48" eb="50">
      <t>ヒリツ</t>
    </rPh>
    <rPh sb="51" eb="52">
      <t>サ</t>
    </rPh>
    <rPh sb="378" eb="380">
      <t>ハンダン</t>
    </rPh>
    <phoneticPr fontId="4"/>
  </si>
  <si>
    <t>　本町の水道事業における経営状況は、経営の健全性・効率性を比較分析すると、【有収率】を除く大部分の項目において、全国平均値や類似団体平均値より高い水準が保たれていると言えるため、数値的には問題なく健全性が保たれている状態といえる。
　しかし、高度経済成長期に集中的に整備してきた管路等に係る更新時期が近づいていることに加え、既に法定耐用年数を超過した老朽管路も増加している。
　これらの状況を踏まえ、財政面と投資面の均衡が図れる将来の水道事業を見据えた計画の必要性の認識をし、平成２８年１１月に策定して、令和４年３月に見直した「高原町水道事業経営戦略」において、令和１２年度までの中長期的な経営方針を定めている。
　アセットマネジメントの理念により継続的かつ計画的な管路及び施設の更新を実施することで、更なる経営の健全性を確保し、今後とも良質な水道水を安定的に供給していく。</t>
    <rPh sb="252" eb="254">
      <t>レイワ</t>
    </rPh>
    <phoneticPr fontId="4"/>
  </si>
  <si>
    <t xml:space="preserve"> 【有形固定資産減価償却率】については、平成３０年度から類似団体平均値を上回っており、老朽化の進む償却資産の更新に係る投資計画を実施していかなければならないと考える。
　管路については、【管路経年化率】のとおり、全国平均値より低い数値を示しているものの、類似団体平均値より高く、法定耐用年数を経過した割合が年々増加している傾向にあるため計画的にな更新を図る必要がある。
　また、【管路更新率】については、類似団体平均を超え全国平均値と同等の数値となった。引き続き、既設管路の更新に予算を傾斜配分して、計画的に工事を進める必要性がある。</t>
    <rPh sb="136" eb="137">
      <t>タカ</t>
    </rPh>
    <rPh sb="216" eb="218">
      <t>ルイジ</t>
    </rPh>
    <rPh sb="218" eb="220">
      <t>ダンタイ</t>
    </rPh>
    <rPh sb="220" eb="222">
      <t>ヘイキン</t>
    </rPh>
    <rPh sb="223" eb="224">
      <t>コ</t>
    </rPh>
    <rPh sb="231" eb="233">
      <t>ドウトウ</t>
    </rPh>
    <rPh sb="241" eb="242">
      <t>ヒ</t>
    </rPh>
    <rPh sb="243" eb="244">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</si>
</sst>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Alignment="1">
      <alignment horizontal="left" vertical="center"/>
    </xf>
    <xf numFmtId="0" fontId="16"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0.17</c:v>
                </c:pt>
                <c:pt idx="1">
                  <c:v>0.31</c:v>
                </c:pt>
                <c:pt idx="2">
                  <c:v>0.38</c:v>
                </c:pt>
                <c:pt idx="3">
                  <c:v>0.33</c:v>
                </c:pt>
                <c:pt idx="4">
                  <c:v>0.68</c:v>
                </c:pt>
              </c:numCache>
            </c:numRef>
          </c:val>
          <c:extLst>
            <c:ext xmlns:c16="http://schemas.microsoft.com/office/drawing/2014/chart" uri="{C3380CC4-5D6E-409C-BE32-E72D297353CC}">
              <c16:uniqueId val="{00000000-6B5F-4150-A657-99121EEA5F0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6B5F-4150-A657-99121EEA5F0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68.209999999999994</c:v>
                </c:pt>
                <c:pt idx="1">
                  <c:v>66.819999999999993</c:v>
                </c:pt>
                <c:pt idx="2">
                  <c:v>64.66</c:v>
                </c:pt>
                <c:pt idx="3">
                  <c:v>66.34</c:v>
                </c:pt>
                <c:pt idx="4">
                  <c:v>65.27</c:v>
                </c:pt>
              </c:numCache>
            </c:numRef>
          </c:val>
          <c:extLst>
            <c:ext xmlns:c16="http://schemas.microsoft.com/office/drawing/2014/chart" uri="{C3380CC4-5D6E-409C-BE32-E72D297353CC}">
              <c16:uniqueId val="{00000000-519E-4F33-9FBE-18474920BDE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519E-4F33-9FBE-18474920BDE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76.7</c:v>
                </c:pt>
                <c:pt idx="1">
                  <c:v>76.61</c:v>
                </c:pt>
                <c:pt idx="2">
                  <c:v>76.63</c:v>
                </c:pt>
                <c:pt idx="3">
                  <c:v>76.16</c:v>
                </c:pt>
                <c:pt idx="4">
                  <c:v>76.36</c:v>
                </c:pt>
              </c:numCache>
            </c:numRef>
          </c:val>
          <c:extLst>
            <c:ext xmlns:c16="http://schemas.microsoft.com/office/drawing/2014/chart" uri="{C3380CC4-5D6E-409C-BE32-E72D297353CC}">
              <c16:uniqueId val="{00000000-B3E7-4D52-AE7B-A2D187CF1A5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B3E7-4D52-AE7B-A2D187CF1A5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106.36</c:v>
                </c:pt>
                <c:pt idx="1">
                  <c:v>108.38</c:v>
                </c:pt>
                <c:pt idx="2">
                  <c:v>107.43</c:v>
                </c:pt>
                <c:pt idx="3">
                  <c:v>113.18</c:v>
                </c:pt>
                <c:pt idx="4">
                  <c:v>108.88</c:v>
                </c:pt>
              </c:numCache>
            </c:numRef>
          </c:val>
          <c:extLst>
            <c:ext xmlns:c16="http://schemas.microsoft.com/office/drawing/2014/chart" uri="{C3380CC4-5D6E-409C-BE32-E72D297353CC}">
              <c16:uniqueId val="{00000000-1125-46EE-93B8-FEF205E3789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1125-46EE-93B8-FEF205E3789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44.56</c:v>
                </c:pt>
                <c:pt idx="1">
                  <c:v>46.12</c:v>
                </c:pt>
                <c:pt idx="2">
                  <c:v>47.91</c:v>
                </c:pt>
                <c:pt idx="3">
                  <c:v>49.7</c:v>
                </c:pt>
                <c:pt idx="4">
                  <c:v>51.43</c:v>
                </c:pt>
              </c:numCache>
            </c:numRef>
          </c:val>
          <c:extLst>
            <c:ext xmlns:c16="http://schemas.microsoft.com/office/drawing/2014/chart" uri="{C3380CC4-5D6E-409C-BE32-E72D297353CC}">
              <c16:uniqueId val="{00000000-4B73-44C9-B907-AA28A834F25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4B73-44C9-B907-AA28A834F25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12.82</c:v>
                </c:pt>
                <c:pt idx="1">
                  <c:v>13.56</c:v>
                </c:pt>
                <c:pt idx="2">
                  <c:v>15.07</c:v>
                </c:pt>
                <c:pt idx="3">
                  <c:v>16.670000000000002</c:v>
                </c:pt>
                <c:pt idx="4">
                  <c:v>20.239999999999998</c:v>
                </c:pt>
              </c:numCache>
            </c:numRef>
          </c:val>
          <c:extLst>
            <c:ext xmlns:c16="http://schemas.microsoft.com/office/drawing/2014/chart" uri="{C3380CC4-5D6E-409C-BE32-E72D297353CC}">
              <c16:uniqueId val="{00000000-D16F-4F7C-8C2B-3B70DA23C55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D16F-4F7C-8C2B-3B70DA23C55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2B-4BD6-BE4E-F4B0EC48246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462B-4BD6-BE4E-F4B0EC48246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333.39</c:v>
                </c:pt>
                <c:pt idx="1">
                  <c:v>366.01</c:v>
                </c:pt>
                <c:pt idx="2">
                  <c:v>345.96</c:v>
                </c:pt>
                <c:pt idx="3">
                  <c:v>296.67</c:v>
                </c:pt>
                <c:pt idx="4">
                  <c:v>388.72</c:v>
                </c:pt>
              </c:numCache>
            </c:numRef>
          </c:val>
          <c:extLst>
            <c:ext xmlns:c16="http://schemas.microsoft.com/office/drawing/2014/chart" uri="{C3380CC4-5D6E-409C-BE32-E72D297353CC}">
              <c16:uniqueId val="{00000000-AFFC-4436-9D46-40C5A729F23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AFFC-4436-9D46-40C5A729F23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486.25</c:v>
                </c:pt>
                <c:pt idx="1">
                  <c:v>501.72</c:v>
                </c:pt>
                <c:pt idx="2">
                  <c:v>495.6</c:v>
                </c:pt>
                <c:pt idx="3">
                  <c:v>463.48</c:v>
                </c:pt>
                <c:pt idx="4">
                  <c:v>445.75</c:v>
                </c:pt>
              </c:numCache>
            </c:numRef>
          </c:val>
          <c:extLst>
            <c:ext xmlns:c16="http://schemas.microsoft.com/office/drawing/2014/chart" uri="{C3380CC4-5D6E-409C-BE32-E72D297353CC}">
              <c16:uniqueId val="{00000000-732E-4C61-B317-10B2FE97524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732E-4C61-B317-10B2FE97524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105.34</c:v>
                </c:pt>
                <c:pt idx="1">
                  <c:v>107.79</c:v>
                </c:pt>
                <c:pt idx="2">
                  <c:v>106.69</c:v>
                </c:pt>
                <c:pt idx="3">
                  <c:v>113.01</c:v>
                </c:pt>
                <c:pt idx="4">
                  <c:v>108.4</c:v>
                </c:pt>
              </c:numCache>
            </c:numRef>
          </c:val>
          <c:extLst>
            <c:ext xmlns:c16="http://schemas.microsoft.com/office/drawing/2014/chart" uri="{C3380CC4-5D6E-409C-BE32-E72D297353CC}">
              <c16:uniqueId val="{00000000-62D0-4963-8704-675C4B15E0C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62D0-4963-8704-675C4B15E0C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132.05000000000001</c:v>
                </c:pt>
                <c:pt idx="1">
                  <c:v>129.09</c:v>
                </c:pt>
                <c:pt idx="2">
                  <c:v>130.5</c:v>
                </c:pt>
                <c:pt idx="3">
                  <c:v>123.29</c:v>
                </c:pt>
                <c:pt idx="4">
                  <c:v>128.75</c:v>
                </c:pt>
              </c:numCache>
            </c:numRef>
          </c:val>
          <c:extLst>
            <c:ext xmlns:c16="http://schemas.microsoft.com/office/drawing/2014/chart" uri="{C3380CC4-5D6E-409C-BE32-E72D297353CC}">
              <c16:uniqueId val="{00000000-A7DE-41AB-B479-08803A1E253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A7DE-41AB-B479-08803A1E253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9" sqref="B9:H9"/>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2">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2">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6" t="str">
        <f>データ!H6</f>
        <v>宮崎県　高原町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2"/>
      <c r="D7" s="52"/>
      <c r="E7" s="52"/>
      <c r="F7" s="52"/>
      <c r="G7" s="52"/>
      <c r="H7" s="52"/>
      <c r="I7" s="51" t="s">
        <v>2</v>
      </c>
      <c r="J7" s="52"/>
      <c r="K7" s="52"/>
      <c r="L7" s="52"/>
      <c r="M7" s="52"/>
      <c r="N7" s="52"/>
      <c r="O7" s="76"/>
      <c r="P7" s="53" t="s">
        <v>3</v>
      </c>
      <c r="Q7" s="53"/>
      <c r="R7" s="53"/>
      <c r="S7" s="53"/>
      <c r="T7" s="53"/>
      <c r="U7" s="53"/>
      <c r="V7" s="53"/>
      <c r="W7" s="53" t="s">
        <v>4</v>
      </c>
      <c r="X7" s="53"/>
      <c r="Y7" s="53"/>
      <c r="Z7" s="53"/>
      <c r="AA7" s="53"/>
      <c r="AB7" s="53"/>
      <c r="AC7" s="53"/>
      <c r="AD7" s="53" t="s">
        <v>5</v>
      </c>
      <c r="AE7" s="53"/>
      <c r="AF7" s="53"/>
      <c r="AG7" s="53"/>
      <c r="AH7" s="53"/>
      <c r="AI7" s="53"/>
      <c r="AJ7" s="53"/>
      <c r="AK7" s="2"/>
      <c r="AL7" s="53" t="s">
        <v>6</v>
      </c>
      <c r="AM7" s="53"/>
      <c r="AN7" s="53"/>
      <c r="AO7" s="53"/>
      <c r="AP7" s="53"/>
      <c r="AQ7" s="53"/>
      <c r="AR7" s="53"/>
      <c r="AS7" s="53"/>
      <c r="AT7" s="51" t="s">
        <v>7</v>
      </c>
      <c r="AU7" s="52"/>
      <c r="AV7" s="52"/>
      <c r="AW7" s="52"/>
      <c r="AX7" s="52"/>
      <c r="AY7" s="52"/>
      <c r="AZ7" s="52"/>
      <c r="BA7" s="52"/>
      <c r="BB7" s="53" t="s">
        <v>8</v>
      </c>
      <c r="BC7" s="53"/>
      <c r="BD7" s="53"/>
      <c r="BE7" s="53"/>
      <c r="BF7" s="53"/>
      <c r="BG7" s="53"/>
      <c r="BH7" s="53"/>
      <c r="BI7" s="53"/>
      <c r="BJ7" s="3"/>
      <c r="BK7" s="3"/>
      <c r="BL7" s="88" t="s">
        <v>9</v>
      </c>
      <c r="BM7" s="89"/>
      <c r="BN7" s="89"/>
      <c r="BO7" s="89"/>
      <c r="BP7" s="89"/>
      <c r="BQ7" s="89"/>
      <c r="BR7" s="89"/>
      <c r="BS7" s="89"/>
      <c r="BT7" s="89"/>
      <c r="BU7" s="89"/>
      <c r="BV7" s="89"/>
      <c r="BW7" s="89"/>
      <c r="BX7" s="89"/>
      <c r="BY7" s="90"/>
    </row>
    <row r="8" spans="1:78" ht="18.75" customHeight="1" x14ac:dyDescent="0.2">
      <c r="A8" s="2"/>
      <c r="B8" s="81" t="str">
        <f>データ!$I$6</f>
        <v>法適用</v>
      </c>
      <c r="C8" s="82"/>
      <c r="D8" s="82"/>
      <c r="E8" s="82"/>
      <c r="F8" s="82"/>
      <c r="G8" s="82"/>
      <c r="H8" s="82"/>
      <c r="I8" s="81" t="str">
        <f>データ!$J$6</f>
        <v>水道事業</v>
      </c>
      <c r="J8" s="82"/>
      <c r="K8" s="82"/>
      <c r="L8" s="82"/>
      <c r="M8" s="82"/>
      <c r="N8" s="82"/>
      <c r="O8" s="83"/>
      <c r="P8" s="84" t="str">
        <f>データ!$K$6</f>
        <v>末端給水事業</v>
      </c>
      <c r="Q8" s="84"/>
      <c r="R8" s="84"/>
      <c r="S8" s="84"/>
      <c r="T8" s="84"/>
      <c r="U8" s="84"/>
      <c r="V8" s="84"/>
      <c r="W8" s="84" t="str">
        <f>データ!$L$6</f>
        <v>A8</v>
      </c>
      <c r="X8" s="84"/>
      <c r="Y8" s="84"/>
      <c r="Z8" s="84"/>
      <c r="AA8" s="84"/>
      <c r="AB8" s="84"/>
      <c r="AC8" s="84"/>
      <c r="AD8" s="84" t="str">
        <f>データ!$M$6</f>
        <v>非設置</v>
      </c>
      <c r="AE8" s="84"/>
      <c r="AF8" s="84"/>
      <c r="AG8" s="84"/>
      <c r="AH8" s="84"/>
      <c r="AI8" s="84"/>
      <c r="AJ8" s="84"/>
      <c r="AK8" s="2"/>
      <c r="AL8" s="75">
        <f>データ!$R$6</f>
        <v>9009</v>
      </c>
      <c r="AM8" s="75"/>
      <c r="AN8" s="75"/>
      <c r="AO8" s="75"/>
      <c r="AP8" s="75"/>
      <c r="AQ8" s="75"/>
      <c r="AR8" s="75"/>
      <c r="AS8" s="75"/>
      <c r="AT8" s="37">
        <f>データ!$S$6</f>
        <v>85.39</v>
      </c>
      <c r="AU8" s="38"/>
      <c r="AV8" s="38"/>
      <c r="AW8" s="38"/>
      <c r="AX8" s="38"/>
      <c r="AY8" s="38"/>
      <c r="AZ8" s="38"/>
      <c r="BA8" s="38"/>
      <c r="BB8" s="64">
        <f>データ!$T$6</f>
        <v>105.5</v>
      </c>
      <c r="BC8" s="64"/>
      <c r="BD8" s="64"/>
      <c r="BE8" s="64"/>
      <c r="BF8" s="64"/>
      <c r="BG8" s="64"/>
      <c r="BH8" s="64"/>
      <c r="BI8" s="64"/>
      <c r="BJ8" s="3"/>
      <c r="BK8" s="3"/>
      <c r="BL8" s="77" t="s">
        <v>10</v>
      </c>
      <c r="BM8" s="78"/>
      <c r="BN8" s="79" t="s">
        <v>11</v>
      </c>
      <c r="BO8" s="79"/>
      <c r="BP8" s="79"/>
      <c r="BQ8" s="79"/>
      <c r="BR8" s="79"/>
      <c r="BS8" s="79"/>
      <c r="BT8" s="79"/>
      <c r="BU8" s="79"/>
      <c r="BV8" s="79"/>
      <c r="BW8" s="79"/>
      <c r="BX8" s="79"/>
      <c r="BY8" s="80"/>
    </row>
    <row r="9" spans="1:78" ht="18.75" customHeight="1" x14ac:dyDescent="0.2">
      <c r="A9" s="2"/>
      <c r="B9" s="51" t="s">
        <v>12</v>
      </c>
      <c r="C9" s="52"/>
      <c r="D9" s="52"/>
      <c r="E9" s="52"/>
      <c r="F9" s="52"/>
      <c r="G9" s="52"/>
      <c r="H9" s="52"/>
      <c r="I9" s="51" t="s">
        <v>13</v>
      </c>
      <c r="J9" s="52"/>
      <c r="K9" s="52"/>
      <c r="L9" s="52"/>
      <c r="M9" s="52"/>
      <c r="N9" s="52"/>
      <c r="O9" s="76"/>
      <c r="P9" s="53" t="s">
        <v>14</v>
      </c>
      <c r="Q9" s="53"/>
      <c r="R9" s="53"/>
      <c r="S9" s="53"/>
      <c r="T9" s="53"/>
      <c r="U9" s="53"/>
      <c r="V9" s="53"/>
      <c r="W9" s="53" t="s">
        <v>15</v>
      </c>
      <c r="X9" s="53"/>
      <c r="Y9" s="53"/>
      <c r="Z9" s="53"/>
      <c r="AA9" s="53"/>
      <c r="AB9" s="53"/>
      <c r="AC9" s="53"/>
      <c r="AD9" s="2"/>
      <c r="AE9" s="2"/>
      <c r="AF9" s="2"/>
      <c r="AG9" s="2"/>
      <c r="AH9" s="2"/>
      <c r="AI9" s="2"/>
      <c r="AJ9" s="2"/>
      <c r="AK9" s="2"/>
      <c r="AL9" s="53" t="s">
        <v>16</v>
      </c>
      <c r="AM9" s="53"/>
      <c r="AN9" s="53"/>
      <c r="AO9" s="53"/>
      <c r="AP9" s="53"/>
      <c r="AQ9" s="53"/>
      <c r="AR9" s="53"/>
      <c r="AS9" s="53"/>
      <c r="AT9" s="51" t="s">
        <v>17</v>
      </c>
      <c r="AU9" s="52"/>
      <c r="AV9" s="52"/>
      <c r="AW9" s="52"/>
      <c r="AX9" s="52"/>
      <c r="AY9" s="52"/>
      <c r="AZ9" s="52"/>
      <c r="BA9" s="52"/>
      <c r="BB9" s="53" t="s">
        <v>18</v>
      </c>
      <c r="BC9" s="53"/>
      <c r="BD9" s="53"/>
      <c r="BE9" s="53"/>
      <c r="BF9" s="53"/>
      <c r="BG9" s="53"/>
      <c r="BH9" s="53"/>
      <c r="BI9" s="53"/>
      <c r="BJ9" s="3"/>
      <c r="BK9" s="3"/>
      <c r="BL9" s="54" t="s">
        <v>19</v>
      </c>
      <c r="BM9" s="55"/>
      <c r="BN9" s="56" t="s">
        <v>20</v>
      </c>
      <c r="BO9" s="56"/>
      <c r="BP9" s="56"/>
      <c r="BQ9" s="56"/>
      <c r="BR9" s="56"/>
      <c r="BS9" s="56"/>
      <c r="BT9" s="56"/>
      <c r="BU9" s="56"/>
      <c r="BV9" s="56"/>
      <c r="BW9" s="56"/>
      <c r="BX9" s="56"/>
      <c r="BY9" s="57"/>
    </row>
    <row r="10" spans="1:78" ht="18.75" customHeight="1" x14ac:dyDescent="0.2">
      <c r="A10" s="2"/>
      <c r="B10" s="37" t="str">
        <f>データ!$N$6</f>
        <v>-</v>
      </c>
      <c r="C10" s="38"/>
      <c r="D10" s="38"/>
      <c r="E10" s="38"/>
      <c r="F10" s="38"/>
      <c r="G10" s="38"/>
      <c r="H10" s="38"/>
      <c r="I10" s="37">
        <f>データ!$O$6</f>
        <v>62.32</v>
      </c>
      <c r="J10" s="38"/>
      <c r="K10" s="38"/>
      <c r="L10" s="38"/>
      <c r="M10" s="38"/>
      <c r="N10" s="38"/>
      <c r="O10" s="74"/>
      <c r="P10" s="64">
        <f>データ!$P$6</f>
        <v>99.24</v>
      </c>
      <c r="Q10" s="64"/>
      <c r="R10" s="64"/>
      <c r="S10" s="64"/>
      <c r="T10" s="64"/>
      <c r="U10" s="64"/>
      <c r="V10" s="64"/>
      <c r="W10" s="75">
        <f>データ!$Q$6</f>
        <v>2893</v>
      </c>
      <c r="X10" s="75"/>
      <c r="Y10" s="75"/>
      <c r="Z10" s="75"/>
      <c r="AA10" s="75"/>
      <c r="AB10" s="75"/>
      <c r="AC10" s="75"/>
      <c r="AD10" s="2"/>
      <c r="AE10" s="2"/>
      <c r="AF10" s="2"/>
      <c r="AG10" s="2"/>
      <c r="AH10" s="2"/>
      <c r="AI10" s="2"/>
      <c r="AJ10" s="2"/>
      <c r="AK10" s="2"/>
      <c r="AL10" s="75">
        <f>データ!$U$6</f>
        <v>8852</v>
      </c>
      <c r="AM10" s="75"/>
      <c r="AN10" s="75"/>
      <c r="AO10" s="75"/>
      <c r="AP10" s="75"/>
      <c r="AQ10" s="75"/>
      <c r="AR10" s="75"/>
      <c r="AS10" s="75"/>
      <c r="AT10" s="37">
        <f>データ!$V$6</f>
        <v>51.6</v>
      </c>
      <c r="AU10" s="38"/>
      <c r="AV10" s="38"/>
      <c r="AW10" s="38"/>
      <c r="AX10" s="38"/>
      <c r="AY10" s="38"/>
      <c r="AZ10" s="38"/>
      <c r="BA10" s="38"/>
      <c r="BB10" s="64">
        <f>データ!$W$6</f>
        <v>171.55</v>
      </c>
      <c r="BC10" s="64"/>
      <c r="BD10" s="64"/>
      <c r="BE10" s="64"/>
      <c r="BF10" s="64"/>
      <c r="BG10" s="64"/>
      <c r="BH10" s="64"/>
      <c r="BI10" s="64"/>
      <c r="BJ10" s="2"/>
      <c r="BK10" s="2"/>
      <c r="BL10" s="65" t="s">
        <v>21</v>
      </c>
      <c r="BM10" s="66"/>
      <c r="BN10" s="67" t="s">
        <v>22</v>
      </c>
      <c r="BO10" s="67"/>
      <c r="BP10" s="67"/>
      <c r="BQ10" s="67"/>
      <c r="BR10" s="67"/>
      <c r="BS10" s="67"/>
      <c r="BT10" s="67"/>
      <c r="BU10" s="67"/>
      <c r="BV10" s="67"/>
      <c r="BW10" s="67"/>
      <c r="BX10" s="67"/>
      <c r="BY10" s="6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9" t="s">
        <v>23</v>
      </c>
      <c r="BM11" s="69"/>
      <c r="BN11" s="69"/>
      <c r="BO11" s="69"/>
      <c r="BP11" s="69"/>
      <c r="BQ11" s="69"/>
      <c r="BR11" s="69"/>
      <c r="BS11" s="69"/>
      <c r="BT11" s="69"/>
      <c r="BU11" s="69"/>
      <c r="BV11" s="69"/>
      <c r="BW11" s="69"/>
      <c r="BX11" s="69"/>
      <c r="BY11" s="69"/>
      <c r="BZ11" s="6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9"/>
      <c r="BM12" s="69"/>
      <c r="BN12" s="69"/>
      <c r="BO12" s="69"/>
      <c r="BP12" s="69"/>
      <c r="BQ12" s="69"/>
      <c r="BR12" s="69"/>
      <c r="BS12" s="69"/>
      <c r="BT12" s="69"/>
      <c r="BU12" s="69"/>
      <c r="BV12" s="69"/>
      <c r="BW12" s="69"/>
      <c r="BX12" s="69"/>
      <c r="BY12" s="69"/>
      <c r="BZ12" s="6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0"/>
      <c r="BM13" s="70"/>
      <c r="BN13" s="70"/>
      <c r="BO13" s="70"/>
      <c r="BP13" s="70"/>
      <c r="BQ13" s="70"/>
      <c r="BR13" s="70"/>
      <c r="BS13" s="70"/>
      <c r="BT13" s="70"/>
      <c r="BU13" s="70"/>
      <c r="BV13" s="70"/>
      <c r="BW13" s="70"/>
      <c r="BX13" s="70"/>
      <c r="BY13" s="70"/>
      <c r="BZ13" s="70"/>
    </row>
    <row r="14" spans="1:78" ht="13.5" customHeight="1" x14ac:dyDescent="0.2">
      <c r="A14" s="2"/>
      <c r="B14" s="71" t="s">
        <v>24</v>
      </c>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3"/>
      <c r="BK14" s="2"/>
      <c r="BL14" s="31" t="s">
        <v>25</v>
      </c>
      <c r="BM14" s="32"/>
      <c r="BN14" s="32"/>
      <c r="BO14" s="32"/>
      <c r="BP14" s="32"/>
      <c r="BQ14" s="32"/>
      <c r="BR14" s="32"/>
      <c r="BS14" s="32"/>
      <c r="BT14" s="32"/>
      <c r="BU14" s="32"/>
      <c r="BV14" s="32"/>
      <c r="BW14" s="32"/>
      <c r="BX14" s="32"/>
      <c r="BY14" s="32"/>
      <c r="BZ14" s="3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2" t="s">
        <v>26</v>
      </c>
      <c r="BM45" s="43"/>
      <c r="BN45" s="43"/>
      <c r="BO45" s="43"/>
      <c r="BP45" s="43"/>
      <c r="BQ45" s="43"/>
      <c r="BR45" s="43"/>
      <c r="BS45" s="43"/>
      <c r="BT45" s="43"/>
      <c r="BU45" s="43"/>
      <c r="BV45" s="43"/>
      <c r="BW45" s="43"/>
      <c r="BX45" s="43"/>
      <c r="BY45" s="43"/>
      <c r="BZ45" s="44"/>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5"/>
      <c r="BM46" s="46"/>
      <c r="BN46" s="46"/>
      <c r="BO46" s="46"/>
      <c r="BP46" s="46"/>
      <c r="BQ46" s="46"/>
      <c r="BR46" s="46"/>
      <c r="BS46" s="46"/>
      <c r="BT46" s="46"/>
      <c r="BU46" s="46"/>
      <c r="BV46" s="46"/>
      <c r="BW46" s="46"/>
      <c r="BX46" s="46"/>
      <c r="BY46" s="46"/>
      <c r="BZ46" s="47"/>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8" t="s">
        <v>27</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39"/>
      <c r="BM60" s="40"/>
      <c r="BN60" s="40"/>
      <c r="BO60" s="40"/>
      <c r="BP60" s="40"/>
      <c r="BQ60" s="40"/>
      <c r="BR60" s="40"/>
      <c r="BS60" s="40"/>
      <c r="BT60" s="40"/>
      <c r="BU60" s="40"/>
      <c r="BV60" s="40"/>
      <c r="BW60" s="40"/>
      <c r="BX60" s="40"/>
      <c r="BY60" s="40"/>
      <c r="BZ60" s="41"/>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8" t="s">
        <v>112</v>
      </c>
      <c r="BM66" s="59"/>
      <c r="BN66" s="59"/>
      <c r="BO66" s="59"/>
      <c r="BP66" s="59"/>
      <c r="BQ66" s="59"/>
      <c r="BR66" s="59"/>
      <c r="BS66" s="59"/>
      <c r="BT66" s="59"/>
      <c r="BU66" s="59"/>
      <c r="BV66" s="59"/>
      <c r="BW66" s="59"/>
      <c r="BX66" s="59"/>
      <c r="BY66" s="59"/>
      <c r="BZ66" s="6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8"/>
      <c r="BM67" s="59"/>
      <c r="BN67" s="59"/>
      <c r="BO67" s="59"/>
      <c r="BP67" s="59"/>
      <c r="BQ67" s="59"/>
      <c r="BR67" s="59"/>
      <c r="BS67" s="59"/>
      <c r="BT67" s="59"/>
      <c r="BU67" s="59"/>
      <c r="BV67" s="59"/>
      <c r="BW67" s="59"/>
      <c r="BX67" s="59"/>
      <c r="BY67" s="59"/>
      <c r="BZ67" s="6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8"/>
      <c r="BM68" s="59"/>
      <c r="BN68" s="59"/>
      <c r="BO68" s="59"/>
      <c r="BP68" s="59"/>
      <c r="BQ68" s="59"/>
      <c r="BR68" s="59"/>
      <c r="BS68" s="59"/>
      <c r="BT68" s="59"/>
      <c r="BU68" s="59"/>
      <c r="BV68" s="59"/>
      <c r="BW68" s="59"/>
      <c r="BX68" s="59"/>
      <c r="BY68" s="59"/>
      <c r="BZ68" s="6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8"/>
      <c r="BM69" s="59"/>
      <c r="BN69" s="59"/>
      <c r="BO69" s="59"/>
      <c r="BP69" s="59"/>
      <c r="BQ69" s="59"/>
      <c r="BR69" s="59"/>
      <c r="BS69" s="59"/>
      <c r="BT69" s="59"/>
      <c r="BU69" s="59"/>
      <c r="BV69" s="59"/>
      <c r="BW69" s="59"/>
      <c r="BX69" s="59"/>
      <c r="BY69" s="59"/>
      <c r="BZ69" s="6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8"/>
      <c r="BM70" s="59"/>
      <c r="BN70" s="59"/>
      <c r="BO70" s="59"/>
      <c r="BP70" s="59"/>
      <c r="BQ70" s="59"/>
      <c r="BR70" s="59"/>
      <c r="BS70" s="59"/>
      <c r="BT70" s="59"/>
      <c r="BU70" s="59"/>
      <c r="BV70" s="59"/>
      <c r="BW70" s="59"/>
      <c r="BX70" s="59"/>
      <c r="BY70" s="59"/>
      <c r="BZ70" s="6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8"/>
      <c r="BM71" s="59"/>
      <c r="BN71" s="59"/>
      <c r="BO71" s="59"/>
      <c r="BP71" s="59"/>
      <c r="BQ71" s="59"/>
      <c r="BR71" s="59"/>
      <c r="BS71" s="59"/>
      <c r="BT71" s="59"/>
      <c r="BU71" s="59"/>
      <c r="BV71" s="59"/>
      <c r="BW71" s="59"/>
      <c r="BX71" s="59"/>
      <c r="BY71" s="59"/>
      <c r="BZ71" s="6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8"/>
      <c r="BM72" s="59"/>
      <c r="BN72" s="59"/>
      <c r="BO72" s="59"/>
      <c r="BP72" s="59"/>
      <c r="BQ72" s="59"/>
      <c r="BR72" s="59"/>
      <c r="BS72" s="59"/>
      <c r="BT72" s="59"/>
      <c r="BU72" s="59"/>
      <c r="BV72" s="59"/>
      <c r="BW72" s="59"/>
      <c r="BX72" s="59"/>
      <c r="BY72" s="59"/>
      <c r="BZ72" s="6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8"/>
      <c r="BM73" s="59"/>
      <c r="BN73" s="59"/>
      <c r="BO73" s="59"/>
      <c r="BP73" s="59"/>
      <c r="BQ73" s="59"/>
      <c r="BR73" s="59"/>
      <c r="BS73" s="59"/>
      <c r="BT73" s="59"/>
      <c r="BU73" s="59"/>
      <c r="BV73" s="59"/>
      <c r="BW73" s="59"/>
      <c r="BX73" s="59"/>
      <c r="BY73" s="59"/>
      <c r="BZ73" s="6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8"/>
      <c r="BM74" s="59"/>
      <c r="BN74" s="59"/>
      <c r="BO74" s="59"/>
      <c r="BP74" s="59"/>
      <c r="BQ74" s="59"/>
      <c r="BR74" s="59"/>
      <c r="BS74" s="59"/>
      <c r="BT74" s="59"/>
      <c r="BU74" s="59"/>
      <c r="BV74" s="59"/>
      <c r="BW74" s="59"/>
      <c r="BX74" s="59"/>
      <c r="BY74" s="59"/>
      <c r="BZ74" s="6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8"/>
      <c r="BM75" s="59"/>
      <c r="BN75" s="59"/>
      <c r="BO75" s="59"/>
      <c r="BP75" s="59"/>
      <c r="BQ75" s="59"/>
      <c r="BR75" s="59"/>
      <c r="BS75" s="59"/>
      <c r="BT75" s="59"/>
      <c r="BU75" s="59"/>
      <c r="BV75" s="59"/>
      <c r="BW75" s="59"/>
      <c r="BX75" s="59"/>
      <c r="BY75" s="59"/>
      <c r="BZ75" s="6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8"/>
      <c r="BM76" s="59"/>
      <c r="BN76" s="59"/>
      <c r="BO76" s="59"/>
      <c r="BP76" s="59"/>
      <c r="BQ76" s="59"/>
      <c r="BR76" s="59"/>
      <c r="BS76" s="59"/>
      <c r="BT76" s="59"/>
      <c r="BU76" s="59"/>
      <c r="BV76" s="59"/>
      <c r="BW76" s="59"/>
      <c r="BX76" s="59"/>
      <c r="BY76" s="59"/>
      <c r="BZ76" s="6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8"/>
      <c r="BM77" s="59"/>
      <c r="BN77" s="59"/>
      <c r="BO77" s="59"/>
      <c r="BP77" s="59"/>
      <c r="BQ77" s="59"/>
      <c r="BR77" s="59"/>
      <c r="BS77" s="59"/>
      <c r="BT77" s="59"/>
      <c r="BU77" s="59"/>
      <c r="BV77" s="59"/>
      <c r="BW77" s="59"/>
      <c r="BX77" s="59"/>
      <c r="BY77" s="59"/>
      <c r="BZ77" s="6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8"/>
      <c r="BM78" s="59"/>
      <c r="BN78" s="59"/>
      <c r="BO78" s="59"/>
      <c r="BP78" s="59"/>
      <c r="BQ78" s="59"/>
      <c r="BR78" s="59"/>
      <c r="BS78" s="59"/>
      <c r="BT78" s="59"/>
      <c r="BU78" s="59"/>
      <c r="BV78" s="59"/>
      <c r="BW78" s="59"/>
      <c r="BX78" s="59"/>
      <c r="BY78" s="59"/>
      <c r="BZ78" s="6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8"/>
      <c r="BM79" s="59"/>
      <c r="BN79" s="59"/>
      <c r="BO79" s="59"/>
      <c r="BP79" s="59"/>
      <c r="BQ79" s="59"/>
      <c r="BR79" s="59"/>
      <c r="BS79" s="59"/>
      <c r="BT79" s="59"/>
      <c r="BU79" s="59"/>
      <c r="BV79" s="59"/>
      <c r="BW79" s="59"/>
      <c r="BX79" s="59"/>
      <c r="BY79" s="59"/>
      <c r="BZ79" s="6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8"/>
      <c r="BM80" s="59"/>
      <c r="BN80" s="59"/>
      <c r="BO80" s="59"/>
      <c r="BP80" s="59"/>
      <c r="BQ80" s="59"/>
      <c r="BR80" s="59"/>
      <c r="BS80" s="59"/>
      <c r="BT80" s="59"/>
      <c r="BU80" s="59"/>
      <c r="BV80" s="59"/>
      <c r="BW80" s="59"/>
      <c r="BX80" s="59"/>
      <c r="BY80" s="59"/>
      <c r="BZ80" s="6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8"/>
      <c r="BM81" s="59"/>
      <c r="BN81" s="59"/>
      <c r="BO81" s="59"/>
      <c r="BP81" s="59"/>
      <c r="BQ81" s="59"/>
      <c r="BR81" s="59"/>
      <c r="BS81" s="59"/>
      <c r="BT81" s="59"/>
      <c r="BU81" s="59"/>
      <c r="BV81" s="59"/>
      <c r="BW81" s="59"/>
      <c r="BX81" s="59"/>
      <c r="BY81" s="59"/>
      <c r="BZ81" s="60"/>
    </row>
    <row r="82" spans="1:78" ht="42.6"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1"/>
      <c r="BM82" s="62"/>
      <c r="BN82" s="62"/>
      <c r="BO82" s="62"/>
      <c r="BP82" s="62"/>
      <c r="BQ82" s="62"/>
      <c r="BR82" s="62"/>
      <c r="BS82" s="62"/>
      <c r="BT82" s="62"/>
      <c r="BU82" s="62"/>
      <c r="BV82" s="62"/>
      <c r="BW82" s="62"/>
      <c r="BX82" s="62"/>
      <c r="BY82" s="62"/>
      <c r="BZ82" s="6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k/ND6WI5if2CoLbwCPQhNycauXJX7ql81rDRKzPtjvlK3rkvFRpHLjx4GUvfB+ODtWpAvZxZmgcNEK13UG338g==" saltValue="CIe/A+CTcRFHZAu+hEwPl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92" t="s">
        <v>50</v>
      </c>
      <c r="I3" s="93"/>
      <c r="J3" s="93"/>
      <c r="K3" s="93"/>
      <c r="L3" s="93"/>
      <c r="M3" s="93"/>
      <c r="N3" s="93"/>
      <c r="O3" s="93"/>
      <c r="P3" s="93"/>
      <c r="Q3" s="93"/>
      <c r="R3" s="93"/>
      <c r="S3" s="93"/>
      <c r="T3" s="93"/>
      <c r="U3" s="93"/>
      <c r="V3" s="93"/>
      <c r="W3" s="94"/>
      <c r="X3" s="98" t="s">
        <v>51</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52</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2">
      <c r="A4" s="15" t="s">
        <v>53</v>
      </c>
      <c r="B4" s="17"/>
      <c r="C4" s="17"/>
      <c r="D4" s="17"/>
      <c r="E4" s="17"/>
      <c r="F4" s="17"/>
      <c r="G4" s="17"/>
      <c r="H4" s="95"/>
      <c r="I4" s="96"/>
      <c r="J4" s="96"/>
      <c r="K4" s="96"/>
      <c r="L4" s="96"/>
      <c r="M4" s="96"/>
      <c r="N4" s="96"/>
      <c r="O4" s="96"/>
      <c r="P4" s="96"/>
      <c r="Q4" s="96"/>
      <c r="R4" s="96"/>
      <c r="S4" s="96"/>
      <c r="T4" s="96"/>
      <c r="U4" s="96"/>
      <c r="V4" s="96"/>
      <c r="W4" s="97"/>
      <c r="X4" s="91" t="s">
        <v>54</v>
      </c>
      <c r="Y4" s="91"/>
      <c r="Z4" s="91"/>
      <c r="AA4" s="91"/>
      <c r="AB4" s="91"/>
      <c r="AC4" s="91"/>
      <c r="AD4" s="91"/>
      <c r="AE4" s="91"/>
      <c r="AF4" s="91"/>
      <c r="AG4" s="91"/>
      <c r="AH4" s="91"/>
      <c r="AI4" s="91" t="s">
        <v>55</v>
      </c>
      <c r="AJ4" s="91"/>
      <c r="AK4" s="91"/>
      <c r="AL4" s="91"/>
      <c r="AM4" s="91"/>
      <c r="AN4" s="91"/>
      <c r="AO4" s="91"/>
      <c r="AP4" s="91"/>
      <c r="AQ4" s="91"/>
      <c r="AR4" s="91"/>
      <c r="AS4" s="91"/>
      <c r="AT4" s="91" t="s">
        <v>56</v>
      </c>
      <c r="AU4" s="91"/>
      <c r="AV4" s="91"/>
      <c r="AW4" s="91"/>
      <c r="AX4" s="91"/>
      <c r="AY4" s="91"/>
      <c r="AZ4" s="91"/>
      <c r="BA4" s="91"/>
      <c r="BB4" s="91"/>
      <c r="BC4" s="91"/>
      <c r="BD4" s="91"/>
      <c r="BE4" s="91" t="s">
        <v>57</v>
      </c>
      <c r="BF4" s="91"/>
      <c r="BG4" s="91"/>
      <c r="BH4" s="91"/>
      <c r="BI4" s="91"/>
      <c r="BJ4" s="91"/>
      <c r="BK4" s="91"/>
      <c r="BL4" s="91"/>
      <c r="BM4" s="91"/>
      <c r="BN4" s="91"/>
      <c r="BO4" s="91"/>
      <c r="BP4" s="91" t="s">
        <v>58</v>
      </c>
      <c r="BQ4" s="91"/>
      <c r="BR4" s="91"/>
      <c r="BS4" s="91"/>
      <c r="BT4" s="91"/>
      <c r="BU4" s="91"/>
      <c r="BV4" s="91"/>
      <c r="BW4" s="91"/>
      <c r="BX4" s="91"/>
      <c r="BY4" s="91"/>
      <c r="BZ4" s="91"/>
      <c r="CA4" s="91" t="s">
        <v>59</v>
      </c>
      <c r="CB4" s="91"/>
      <c r="CC4" s="91"/>
      <c r="CD4" s="91"/>
      <c r="CE4" s="91"/>
      <c r="CF4" s="91"/>
      <c r="CG4" s="91"/>
      <c r="CH4" s="91"/>
      <c r="CI4" s="91"/>
      <c r="CJ4" s="91"/>
      <c r="CK4" s="91"/>
      <c r="CL4" s="91" t="s">
        <v>60</v>
      </c>
      <c r="CM4" s="91"/>
      <c r="CN4" s="91"/>
      <c r="CO4" s="91"/>
      <c r="CP4" s="91"/>
      <c r="CQ4" s="91"/>
      <c r="CR4" s="91"/>
      <c r="CS4" s="91"/>
      <c r="CT4" s="91"/>
      <c r="CU4" s="91"/>
      <c r="CV4" s="91"/>
      <c r="CW4" s="91" t="s">
        <v>61</v>
      </c>
      <c r="CX4" s="91"/>
      <c r="CY4" s="91"/>
      <c r="CZ4" s="91"/>
      <c r="DA4" s="91"/>
      <c r="DB4" s="91"/>
      <c r="DC4" s="91"/>
      <c r="DD4" s="91"/>
      <c r="DE4" s="91"/>
      <c r="DF4" s="91"/>
      <c r="DG4" s="91"/>
      <c r="DH4" s="91" t="s">
        <v>62</v>
      </c>
      <c r="DI4" s="91"/>
      <c r="DJ4" s="91"/>
      <c r="DK4" s="91"/>
      <c r="DL4" s="91"/>
      <c r="DM4" s="91"/>
      <c r="DN4" s="91"/>
      <c r="DO4" s="91"/>
      <c r="DP4" s="91"/>
      <c r="DQ4" s="91"/>
      <c r="DR4" s="91"/>
      <c r="DS4" s="91" t="s">
        <v>63</v>
      </c>
      <c r="DT4" s="91"/>
      <c r="DU4" s="91"/>
      <c r="DV4" s="91"/>
      <c r="DW4" s="91"/>
      <c r="DX4" s="91"/>
      <c r="DY4" s="91"/>
      <c r="DZ4" s="91"/>
      <c r="EA4" s="91"/>
      <c r="EB4" s="91"/>
      <c r="EC4" s="91"/>
      <c r="ED4" s="91" t="s">
        <v>64</v>
      </c>
      <c r="EE4" s="91"/>
      <c r="EF4" s="91"/>
      <c r="EG4" s="91"/>
      <c r="EH4" s="91"/>
      <c r="EI4" s="91"/>
      <c r="EJ4" s="91"/>
      <c r="EK4" s="91"/>
      <c r="EL4" s="91"/>
      <c r="EM4" s="91"/>
      <c r="EN4" s="9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453617</v>
      </c>
      <c r="D6" s="20">
        <f t="shared" si="3"/>
        <v>46</v>
      </c>
      <c r="E6" s="20">
        <f t="shared" si="3"/>
        <v>1</v>
      </c>
      <c r="F6" s="20">
        <f t="shared" si="3"/>
        <v>0</v>
      </c>
      <c r="G6" s="20">
        <f t="shared" si="3"/>
        <v>1</v>
      </c>
      <c r="H6" s="20" t="str">
        <f t="shared" si="3"/>
        <v>宮崎県　高原町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62.32</v>
      </c>
      <c r="P6" s="21">
        <f t="shared" si="3"/>
        <v>99.24</v>
      </c>
      <c r="Q6" s="21">
        <f t="shared" si="3"/>
        <v>2893</v>
      </c>
      <c r="R6" s="21">
        <f t="shared" si="3"/>
        <v>9009</v>
      </c>
      <c r="S6" s="21">
        <f t="shared" si="3"/>
        <v>85.39</v>
      </c>
      <c r="T6" s="21">
        <f t="shared" si="3"/>
        <v>105.5</v>
      </c>
      <c r="U6" s="21">
        <f t="shared" si="3"/>
        <v>8852</v>
      </c>
      <c r="V6" s="21">
        <f t="shared" si="3"/>
        <v>51.6</v>
      </c>
      <c r="W6" s="21">
        <f t="shared" si="3"/>
        <v>171.55</v>
      </c>
      <c r="X6" s="22">
        <f>IF(X7="",NA(),X7)</f>
        <v>106.36</v>
      </c>
      <c r="Y6" s="22">
        <f t="shared" ref="Y6:AG6" si="4">IF(Y7="",NA(),Y7)</f>
        <v>108.38</v>
      </c>
      <c r="Z6" s="22">
        <f t="shared" si="4"/>
        <v>107.43</v>
      </c>
      <c r="AA6" s="22">
        <f t="shared" si="4"/>
        <v>113.18</v>
      </c>
      <c r="AB6" s="22">
        <f t="shared" si="4"/>
        <v>108.88</v>
      </c>
      <c r="AC6" s="22">
        <f t="shared" si="4"/>
        <v>104.47</v>
      </c>
      <c r="AD6" s="22">
        <f t="shared" si="4"/>
        <v>103.81</v>
      </c>
      <c r="AE6" s="22">
        <f t="shared" si="4"/>
        <v>104.35</v>
      </c>
      <c r="AF6" s="22">
        <f t="shared" si="4"/>
        <v>105.34</v>
      </c>
      <c r="AG6" s="22">
        <f t="shared" si="4"/>
        <v>105.77</v>
      </c>
      <c r="AH6" s="21" t="str">
        <f>IF(AH7="","",IF(AH7="-","【-】","【"&amp;SUBSTITUTE(TEXT(AH7,"#,##0.00"),"-","△")&amp;"】"))</f>
        <v>【111.39】</v>
      </c>
      <c r="AI6" s="21">
        <f>IF(AI7="",NA(),AI7)</f>
        <v>0</v>
      </c>
      <c r="AJ6" s="21">
        <f t="shared" ref="AJ6:AR6" si="5">IF(AJ7="",NA(),AJ7)</f>
        <v>0</v>
      </c>
      <c r="AK6" s="21">
        <f t="shared" si="5"/>
        <v>0</v>
      </c>
      <c r="AL6" s="21">
        <f t="shared" si="5"/>
        <v>0</v>
      </c>
      <c r="AM6" s="21">
        <f t="shared" si="5"/>
        <v>0</v>
      </c>
      <c r="AN6" s="22">
        <f t="shared" si="5"/>
        <v>16.399999999999999</v>
      </c>
      <c r="AO6" s="22">
        <f t="shared" si="5"/>
        <v>25.66</v>
      </c>
      <c r="AP6" s="22">
        <f t="shared" si="5"/>
        <v>21.69</v>
      </c>
      <c r="AQ6" s="22">
        <f t="shared" si="5"/>
        <v>24.04</v>
      </c>
      <c r="AR6" s="22">
        <f t="shared" si="5"/>
        <v>28.03</v>
      </c>
      <c r="AS6" s="21" t="str">
        <f>IF(AS7="","",IF(AS7="-","【-】","【"&amp;SUBSTITUTE(TEXT(AS7,"#,##0.00"),"-","△")&amp;"】"))</f>
        <v>【1.30】</v>
      </c>
      <c r="AT6" s="22">
        <f>IF(AT7="",NA(),AT7)</f>
        <v>333.39</v>
      </c>
      <c r="AU6" s="22">
        <f t="shared" ref="AU6:BC6" si="6">IF(AU7="",NA(),AU7)</f>
        <v>366.01</v>
      </c>
      <c r="AV6" s="22">
        <f t="shared" si="6"/>
        <v>345.96</v>
      </c>
      <c r="AW6" s="22">
        <f t="shared" si="6"/>
        <v>296.67</v>
      </c>
      <c r="AX6" s="22">
        <f t="shared" si="6"/>
        <v>388.72</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486.25</v>
      </c>
      <c r="BF6" s="22">
        <f t="shared" ref="BF6:BN6" si="7">IF(BF7="",NA(),BF7)</f>
        <v>501.72</v>
      </c>
      <c r="BG6" s="22">
        <f t="shared" si="7"/>
        <v>495.6</v>
      </c>
      <c r="BH6" s="22">
        <f t="shared" si="7"/>
        <v>463.48</v>
      </c>
      <c r="BI6" s="22">
        <f t="shared" si="7"/>
        <v>445.75</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105.34</v>
      </c>
      <c r="BQ6" s="22">
        <f t="shared" ref="BQ6:BY6" si="8">IF(BQ7="",NA(),BQ7)</f>
        <v>107.79</v>
      </c>
      <c r="BR6" s="22">
        <f t="shared" si="8"/>
        <v>106.69</v>
      </c>
      <c r="BS6" s="22">
        <f t="shared" si="8"/>
        <v>113.01</v>
      </c>
      <c r="BT6" s="22">
        <f t="shared" si="8"/>
        <v>108.4</v>
      </c>
      <c r="BU6" s="22">
        <f t="shared" si="8"/>
        <v>87.51</v>
      </c>
      <c r="BV6" s="22">
        <f t="shared" si="8"/>
        <v>84.77</v>
      </c>
      <c r="BW6" s="22">
        <f t="shared" si="8"/>
        <v>87.11</v>
      </c>
      <c r="BX6" s="22">
        <f t="shared" si="8"/>
        <v>82.78</v>
      </c>
      <c r="BY6" s="22">
        <f t="shared" si="8"/>
        <v>84.82</v>
      </c>
      <c r="BZ6" s="21" t="str">
        <f>IF(BZ7="","",IF(BZ7="-","【-】","【"&amp;SUBSTITUTE(TEXT(BZ7,"#,##0.00"),"-","△")&amp;"】"))</f>
        <v>【102.35】</v>
      </c>
      <c r="CA6" s="22">
        <f>IF(CA7="",NA(),CA7)</f>
        <v>132.05000000000001</v>
      </c>
      <c r="CB6" s="22">
        <f t="shared" ref="CB6:CJ6" si="9">IF(CB7="",NA(),CB7)</f>
        <v>129.09</v>
      </c>
      <c r="CC6" s="22">
        <f t="shared" si="9"/>
        <v>130.5</v>
      </c>
      <c r="CD6" s="22">
        <f t="shared" si="9"/>
        <v>123.29</v>
      </c>
      <c r="CE6" s="22">
        <f t="shared" si="9"/>
        <v>128.75</v>
      </c>
      <c r="CF6" s="22">
        <f t="shared" si="9"/>
        <v>218.42</v>
      </c>
      <c r="CG6" s="22">
        <f t="shared" si="9"/>
        <v>227.27</v>
      </c>
      <c r="CH6" s="22">
        <f t="shared" si="9"/>
        <v>223.98</v>
      </c>
      <c r="CI6" s="22">
        <f t="shared" si="9"/>
        <v>225.09</v>
      </c>
      <c r="CJ6" s="22">
        <f t="shared" si="9"/>
        <v>224.82</v>
      </c>
      <c r="CK6" s="21" t="str">
        <f>IF(CK7="","",IF(CK7="-","【-】","【"&amp;SUBSTITUTE(TEXT(CK7,"#,##0.00"),"-","△")&amp;"】"))</f>
        <v>【167.74】</v>
      </c>
      <c r="CL6" s="22">
        <f>IF(CL7="",NA(),CL7)</f>
        <v>68.209999999999994</v>
      </c>
      <c r="CM6" s="22">
        <f t="shared" ref="CM6:CU6" si="10">IF(CM7="",NA(),CM7)</f>
        <v>66.819999999999993</v>
      </c>
      <c r="CN6" s="22">
        <f t="shared" si="10"/>
        <v>64.66</v>
      </c>
      <c r="CO6" s="22">
        <f t="shared" si="10"/>
        <v>66.34</v>
      </c>
      <c r="CP6" s="22">
        <f t="shared" si="10"/>
        <v>65.27</v>
      </c>
      <c r="CQ6" s="22">
        <f t="shared" si="10"/>
        <v>50.24</v>
      </c>
      <c r="CR6" s="22">
        <f t="shared" si="10"/>
        <v>50.29</v>
      </c>
      <c r="CS6" s="22">
        <f t="shared" si="10"/>
        <v>49.64</v>
      </c>
      <c r="CT6" s="22">
        <f t="shared" si="10"/>
        <v>49.38</v>
      </c>
      <c r="CU6" s="22">
        <f t="shared" si="10"/>
        <v>50.09</v>
      </c>
      <c r="CV6" s="21" t="str">
        <f>IF(CV7="","",IF(CV7="-","【-】","【"&amp;SUBSTITUTE(TEXT(CV7,"#,##0.00"),"-","△")&amp;"】"))</f>
        <v>【60.29】</v>
      </c>
      <c r="CW6" s="22">
        <f>IF(CW7="",NA(),CW7)</f>
        <v>76.7</v>
      </c>
      <c r="CX6" s="22">
        <f t="shared" ref="CX6:DF6" si="11">IF(CX7="",NA(),CX7)</f>
        <v>76.61</v>
      </c>
      <c r="CY6" s="22">
        <f t="shared" si="11"/>
        <v>76.63</v>
      </c>
      <c r="CZ6" s="22">
        <f t="shared" si="11"/>
        <v>76.16</v>
      </c>
      <c r="DA6" s="22">
        <f t="shared" si="11"/>
        <v>76.36</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44.56</v>
      </c>
      <c r="DI6" s="22">
        <f t="shared" ref="DI6:DQ6" si="12">IF(DI7="",NA(),DI7)</f>
        <v>46.12</v>
      </c>
      <c r="DJ6" s="22">
        <f t="shared" si="12"/>
        <v>47.91</v>
      </c>
      <c r="DK6" s="22">
        <f t="shared" si="12"/>
        <v>49.7</v>
      </c>
      <c r="DL6" s="22">
        <f t="shared" si="12"/>
        <v>51.43</v>
      </c>
      <c r="DM6" s="22">
        <f t="shared" si="12"/>
        <v>45.14</v>
      </c>
      <c r="DN6" s="22">
        <f t="shared" si="12"/>
        <v>45.85</v>
      </c>
      <c r="DO6" s="22">
        <f t="shared" si="12"/>
        <v>47.31</v>
      </c>
      <c r="DP6" s="22">
        <f t="shared" si="12"/>
        <v>47.5</v>
      </c>
      <c r="DQ6" s="22">
        <f t="shared" si="12"/>
        <v>48.41</v>
      </c>
      <c r="DR6" s="21" t="str">
        <f>IF(DR7="","",IF(DR7="-","【-】","【"&amp;SUBSTITUTE(TEXT(DR7,"#,##0.00"),"-","△")&amp;"】"))</f>
        <v>【50.88】</v>
      </c>
      <c r="DS6" s="22">
        <f>IF(DS7="",NA(),DS7)</f>
        <v>12.82</v>
      </c>
      <c r="DT6" s="22">
        <f t="shared" ref="DT6:EB6" si="13">IF(DT7="",NA(),DT7)</f>
        <v>13.56</v>
      </c>
      <c r="DU6" s="22">
        <f t="shared" si="13"/>
        <v>15.07</v>
      </c>
      <c r="DV6" s="22">
        <f t="shared" si="13"/>
        <v>16.670000000000002</v>
      </c>
      <c r="DW6" s="22">
        <f t="shared" si="13"/>
        <v>20.239999999999998</v>
      </c>
      <c r="DX6" s="22">
        <f t="shared" si="13"/>
        <v>13.58</v>
      </c>
      <c r="DY6" s="22">
        <f t="shared" si="13"/>
        <v>14.13</v>
      </c>
      <c r="DZ6" s="22">
        <f t="shared" si="13"/>
        <v>16.77</v>
      </c>
      <c r="EA6" s="22">
        <f t="shared" si="13"/>
        <v>17.399999999999999</v>
      </c>
      <c r="EB6" s="22">
        <f t="shared" si="13"/>
        <v>18.64</v>
      </c>
      <c r="EC6" s="21" t="str">
        <f>IF(EC7="","",IF(EC7="-","【-】","【"&amp;SUBSTITUTE(TEXT(EC7,"#,##0.00"),"-","△")&amp;"】"))</f>
        <v>【22.30】</v>
      </c>
      <c r="ED6" s="22">
        <f>IF(ED7="",NA(),ED7)</f>
        <v>0.17</v>
      </c>
      <c r="EE6" s="22">
        <f t="shared" ref="EE6:EM6" si="14">IF(EE7="",NA(),EE7)</f>
        <v>0.31</v>
      </c>
      <c r="EF6" s="22">
        <f t="shared" si="14"/>
        <v>0.38</v>
      </c>
      <c r="EG6" s="22">
        <f t="shared" si="14"/>
        <v>0.33</v>
      </c>
      <c r="EH6" s="22">
        <f t="shared" si="14"/>
        <v>0.68</v>
      </c>
      <c r="EI6" s="22">
        <f t="shared" si="14"/>
        <v>0.44</v>
      </c>
      <c r="EJ6" s="22">
        <f t="shared" si="14"/>
        <v>0.52</v>
      </c>
      <c r="EK6" s="22">
        <f t="shared" si="14"/>
        <v>0.47</v>
      </c>
      <c r="EL6" s="22">
        <f t="shared" si="14"/>
        <v>0.4</v>
      </c>
      <c r="EM6" s="22">
        <f t="shared" si="14"/>
        <v>0.36</v>
      </c>
      <c r="EN6" s="21" t="str">
        <f>IF(EN7="","",IF(EN7="-","【-】","【"&amp;SUBSTITUTE(TEXT(EN7,"#,##0.00"),"-","△")&amp;"】"))</f>
        <v>【0.66】</v>
      </c>
    </row>
    <row r="7" spans="1:144" s="23" customFormat="1" x14ac:dyDescent="0.2">
      <c r="A7" s="15"/>
      <c r="B7" s="24">
        <v>2021</v>
      </c>
      <c r="C7" s="24">
        <v>453617</v>
      </c>
      <c r="D7" s="24">
        <v>46</v>
      </c>
      <c r="E7" s="24">
        <v>1</v>
      </c>
      <c r="F7" s="24">
        <v>0</v>
      </c>
      <c r="G7" s="24">
        <v>1</v>
      </c>
      <c r="H7" s="24" t="s">
        <v>93</v>
      </c>
      <c r="I7" s="24" t="s">
        <v>94</v>
      </c>
      <c r="J7" s="24" t="s">
        <v>95</v>
      </c>
      <c r="K7" s="24" t="s">
        <v>96</v>
      </c>
      <c r="L7" s="24" t="s">
        <v>97</v>
      </c>
      <c r="M7" s="24" t="s">
        <v>98</v>
      </c>
      <c r="N7" s="25" t="s">
        <v>99</v>
      </c>
      <c r="O7" s="25">
        <v>62.32</v>
      </c>
      <c r="P7" s="25">
        <v>99.24</v>
      </c>
      <c r="Q7" s="25">
        <v>2893</v>
      </c>
      <c r="R7" s="25">
        <v>9009</v>
      </c>
      <c r="S7" s="25">
        <v>85.39</v>
      </c>
      <c r="T7" s="25">
        <v>105.5</v>
      </c>
      <c r="U7" s="25">
        <v>8852</v>
      </c>
      <c r="V7" s="25">
        <v>51.6</v>
      </c>
      <c r="W7" s="25">
        <v>171.55</v>
      </c>
      <c r="X7" s="25">
        <v>106.36</v>
      </c>
      <c r="Y7" s="25">
        <v>108.38</v>
      </c>
      <c r="Z7" s="25">
        <v>107.43</v>
      </c>
      <c r="AA7" s="25">
        <v>113.18</v>
      </c>
      <c r="AB7" s="25">
        <v>108.88</v>
      </c>
      <c r="AC7" s="25">
        <v>104.47</v>
      </c>
      <c r="AD7" s="25">
        <v>103.81</v>
      </c>
      <c r="AE7" s="25">
        <v>104.35</v>
      </c>
      <c r="AF7" s="25">
        <v>105.34</v>
      </c>
      <c r="AG7" s="25">
        <v>105.77</v>
      </c>
      <c r="AH7" s="25">
        <v>111.39</v>
      </c>
      <c r="AI7" s="25">
        <v>0</v>
      </c>
      <c r="AJ7" s="25">
        <v>0</v>
      </c>
      <c r="AK7" s="25">
        <v>0</v>
      </c>
      <c r="AL7" s="25">
        <v>0</v>
      </c>
      <c r="AM7" s="25">
        <v>0</v>
      </c>
      <c r="AN7" s="25">
        <v>16.399999999999999</v>
      </c>
      <c r="AO7" s="25">
        <v>25.66</v>
      </c>
      <c r="AP7" s="25">
        <v>21.69</v>
      </c>
      <c r="AQ7" s="25">
        <v>24.04</v>
      </c>
      <c r="AR7" s="25">
        <v>28.03</v>
      </c>
      <c r="AS7" s="25">
        <v>1.3</v>
      </c>
      <c r="AT7" s="25">
        <v>333.39</v>
      </c>
      <c r="AU7" s="25">
        <v>366.01</v>
      </c>
      <c r="AV7" s="25">
        <v>345.96</v>
      </c>
      <c r="AW7" s="25">
        <v>296.67</v>
      </c>
      <c r="AX7" s="25">
        <v>388.72</v>
      </c>
      <c r="AY7" s="25">
        <v>293.23</v>
      </c>
      <c r="AZ7" s="25">
        <v>300.14</v>
      </c>
      <c r="BA7" s="25">
        <v>301.04000000000002</v>
      </c>
      <c r="BB7" s="25">
        <v>305.08</v>
      </c>
      <c r="BC7" s="25">
        <v>305.33999999999997</v>
      </c>
      <c r="BD7" s="25">
        <v>261.51</v>
      </c>
      <c r="BE7" s="25">
        <v>486.25</v>
      </c>
      <c r="BF7" s="25">
        <v>501.72</v>
      </c>
      <c r="BG7" s="25">
        <v>495.6</v>
      </c>
      <c r="BH7" s="25">
        <v>463.48</v>
      </c>
      <c r="BI7" s="25">
        <v>445.75</v>
      </c>
      <c r="BJ7" s="25">
        <v>542.29999999999995</v>
      </c>
      <c r="BK7" s="25">
        <v>566.65</v>
      </c>
      <c r="BL7" s="25">
        <v>551.62</v>
      </c>
      <c r="BM7" s="25">
        <v>585.59</v>
      </c>
      <c r="BN7" s="25">
        <v>561.34</v>
      </c>
      <c r="BO7" s="25">
        <v>265.16000000000003</v>
      </c>
      <c r="BP7" s="25">
        <v>105.34</v>
      </c>
      <c r="BQ7" s="25">
        <v>107.79</v>
      </c>
      <c r="BR7" s="25">
        <v>106.69</v>
      </c>
      <c r="BS7" s="25">
        <v>113.01</v>
      </c>
      <c r="BT7" s="25">
        <v>108.4</v>
      </c>
      <c r="BU7" s="25">
        <v>87.51</v>
      </c>
      <c r="BV7" s="25">
        <v>84.77</v>
      </c>
      <c r="BW7" s="25">
        <v>87.11</v>
      </c>
      <c r="BX7" s="25">
        <v>82.78</v>
      </c>
      <c r="BY7" s="25">
        <v>84.82</v>
      </c>
      <c r="BZ7" s="25">
        <v>102.35</v>
      </c>
      <c r="CA7" s="25">
        <v>132.05000000000001</v>
      </c>
      <c r="CB7" s="25">
        <v>129.09</v>
      </c>
      <c r="CC7" s="25">
        <v>130.5</v>
      </c>
      <c r="CD7" s="25">
        <v>123.29</v>
      </c>
      <c r="CE7" s="25">
        <v>128.75</v>
      </c>
      <c r="CF7" s="25">
        <v>218.42</v>
      </c>
      <c r="CG7" s="25">
        <v>227.27</v>
      </c>
      <c r="CH7" s="25">
        <v>223.98</v>
      </c>
      <c r="CI7" s="25">
        <v>225.09</v>
      </c>
      <c r="CJ7" s="25">
        <v>224.82</v>
      </c>
      <c r="CK7" s="25">
        <v>167.74</v>
      </c>
      <c r="CL7" s="25">
        <v>68.209999999999994</v>
      </c>
      <c r="CM7" s="25">
        <v>66.819999999999993</v>
      </c>
      <c r="CN7" s="25">
        <v>64.66</v>
      </c>
      <c r="CO7" s="25">
        <v>66.34</v>
      </c>
      <c r="CP7" s="25">
        <v>65.27</v>
      </c>
      <c r="CQ7" s="25">
        <v>50.24</v>
      </c>
      <c r="CR7" s="25">
        <v>50.29</v>
      </c>
      <c r="CS7" s="25">
        <v>49.64</v>
      </c>
      <c r="CT7" s="25">
        <v>49.38</v>
      </c>
      <c r="CU7" s="25">
        <v>50.09</v>
      </c>
      <c r="CV7" s="25">
        <v>60.29</v>
      </c>
      <c r="CW7" s="25">
        <v>76.7</v>
      </c>
      <c r="CX7" s="25">
        <v>76.61</v>
      </c>
      <c r="CY7" s="25">
        <v>76.63</v>
      </c>
      <c r="CZ7" s="25">
        <v>76.16</v>
      </c>
      <c r="DA7" s="25">
        <v>76.36</v>
      </c>
      <c r="DB7" s="25">
        <v>78.650000000000006</v>
      </c>
      <c r="DC7" s="25">
        <v>77.73</v>
      </c>
      <c r="DD7" s="25">
        <v>78.09</v>
      </c>
      <c r="DE7" s="25">
        <v>78.010000000000005</v>
      </c>
      <c r="DF7" s="25">
        <v>77.599999999999994</v>
      </c>
      <c r="DG7" s="25">
        <v>90.12</v>
      </c>
      <c r="DH7" s="25">
        <v>44.56</v>
      </c>
      <c r="DI7" s="25">
        <v>46.12</v>
      </c>
      <c r="DJ7" s="25">
        <v>47.91</v>
      </c>
      <c r="DK7" s="25">
        <v>49.7</v>
      </c>
      <c r="DL7" s="25">
        <v>51.43</v>
      </c>
      <c r="DM7" s="25">
        <v>45.14</v>
      </c>
      <c r="DN7" s="25">
        <v>45.85</v>
      </c>
      <c r="DO7" s="25">
        <v>47.31</v>
      </c>
      <c r="DP7" s="25">
        <v>47.5</v>
      </c>
      <c r="DQ7" s="25">
        <v>48.41</v>
      </c>
      <c r="DR7" s="25">
        <v>50.88</v>
      </c>
      <c r="DS7" s="25">
        <v>12.82</v>
      </c>
      <c r="DT7" s="25">
        <v>13.56</v>
      </c>
      <c r="DU7" s="25">
        <v>15.07</v>
      </c>
      <c r="DV7" s="25">
        <v>16.670000000000002</v>
      </c>
      <c r="DW7" s="25">
        <v>20.239999999999998</v>
      </c>
      <c r="DX7" s="25">
        <v>13.58</v>
      </c>
      <c r="DY7" s="25">
        <v>14.13</v>
      </c>
      <c r="DZ7" s="25">
        <v>16.77</v>
      </c>
      <c r="EA7" s="25">
        <v>17.399999999999999</v>
      </c>
      <c r="EB7" s="25">
        <v>18.64</v>
      </c>
      <c r="EC7" s="25">
        <v>22.3</v>
      </c>
      <c r="ED7" s="25">
        <v>0.17</v>
      </c>
      <c r="EE7" s="25">
        <v>0.31</v>
      </c>
      <c r="EF7" s="25">
        <v>0.38</v>
      </c>
      <c r="EG7" s="25">
        <v>0.33</v>
      </c>
      <c r="EH7" s="25">
        <v>0.68</v>
      </c>
      <c r="EI7" s="25">
        <v>0.44</v>
      </c>
      <c r="EJ7" s="25">
        <v>0.52</v>
      </c>
      <c r="EK7" s="25">
        <v>0.47</v>
      </c>
      <c r="EL7" s="25">
        <v>0.4</v>
      </c>
      <c r="EM7" s="25">
        <v>0.36</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2023-02-21T04:47:39Z</cp:lastPrinted>
  <dcterms:created xsi:type="dcterms:W3CDTF">2022-12-01T01:06:44Z</dcterms:created>
  <dcterms:modified xsi:type="dcterms:W3CDTF">2023-02-21T08:42:04Z</dcterms:modified>
  <cp:category/>
</cp:coreProperties>
</file>