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AB9DE4C6-64FC-4514-9283-9B469DF0D556}" xr6:coauthVersionLast="47" xr6:coauthVersionMax="47" xr10:uidLastSave="{00000000-0000-0000-0000-000000000000}"/>
  <workbookProtection workbookAlgorithmName="SHA-512" workbookHashValue="IMQMt+9GV9dkitOSCsAoMSRpREdDQdoQjP/mXRV/ggzdGfe+ibXCvMSanCJP1OGjghCeZK3EpG5D1LfQAyKWbw==" workbookSaltValue="O/7znsWYNiEXJbuclX/w9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H85" i="4"/>
  <c r="F85" i="4"/>
  <c r="AL10" i="4"/>
  <c r="W10" i="4"/>
  <c r="I10" i="4"/>
  <c r="BB8" i="4"/>
  <c r="AT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<sst xmlns="http://schemas.openxmlformats.org/spreadsheetml/2006/main" count="228" uniqueCount="114">
  <si>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</si>
  <si>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</si>
  <si>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</si>
  <si>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</si>
  <si>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</si>
  <si>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</si>
  <si>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</si>
  <si>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</si>
  <si>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</si>
  <si>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</si>
  <si>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</si>
  <si>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</si>
  <si>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</si>
  <si>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</si>
  <si>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</si>
  <si>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</si>
  <si>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</si>
  <si>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</si>
  <si>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</si>
  <si>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</si>
  <si>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</si>
  <si>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</si>
  <si>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</si>
  <si>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</si>
  <si>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</si>
  <si>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</si>
  <si>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</si>
  <si>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</si>
  <si>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</si>
  <si>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</si>
  <si>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</si>
  <si>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</si>
  <si>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</si>
  <si>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</si>
  <si>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</si>
  <si>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</si>
  <si>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</si>
  <si>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</si>
  <si>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</si>
  <si>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</si>
  <si>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</si>
  <si>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</si>
  <si>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</si>
  <si>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</si>
  <si>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</si>
  <si>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</si>
  <si>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</si>
  <si>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</si>
  <si>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</si>
  <si>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</si>
  <si>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</si>
  <si>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</si>
  <si>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</si>
  <si>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</si>
  <si>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</si>
  <si>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</si>
  <si>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</si>
  <si>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</si>
  <si>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</si>
  <si>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</si>
  <si>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</si>
  <si>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</si>
  <si>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</si>
  <si>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</si>
  <si>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</si>
  <si>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</si>
  <si>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</si>
  <si>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</si>
  <si>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</si>
  <si>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</si>
  <si>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</si>
  <si>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</si>
  <si>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</si>
  <si>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</si>
  <si>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</si>
  <si>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</si>
  <si>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</si>
  <si>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</si>
  <si>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</si>
  <si>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</si>
  <si>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</si>
  <si>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</si>
  <si>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</si>
  <si>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</si>
  <si>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</si>
  <si>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</si>
  <si>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</si>
  <si>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</si>
  <si>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</si>
  <si>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</si>
  <si>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</si>
  <si>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</si>
  <si>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</si>
  <si>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</si>
  <si>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</si>
  <si>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</si>
  <si>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</si>
  <si>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</si>
  <si>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</si>
  <si>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</si>
  <si>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</si>
  <si>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</si>
  <si>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</si>
  <si>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</si>
  <si>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</si>
  <si>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</si>
  <si>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</si>
  <si>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</si>
  <si>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</si>
  <si>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</si>
  <si>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</si>
  <si>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②管路経年化率は類似団体と比べて低い状態ではありますが、③管路更新率に示しているとおり、今後も年々上昇していきます。有効な資金を活用し、今後も計画的に管路の更新を行っていく必要があります。</t>
    <rPh sb="49" eb="50">
      <t>シメ</t>
    </rPh>
    <rPh sb="58" eb="60">
      <t>コンゴ</t>
    </rPh>
    <rPh sb="61" eb="63">
      <t>ネンネン</t>
    </rPh>
    <rPh sb="63" eb="65">
      <t>ジョウショウ</t>
    </rPh>
    <rPh sb="72" eb="74">
      <t>ユウコウ</t>
    </rPh>
    <rPh sb="75" eb="77">
      <t>シキン</t>
    </rPh>
    <rPh sb="78" eb="80">
      <t>カツヨウ</t>
    </rPh>
    <rPh sb="82" eb="84">
      <t>コンゴ</t>
    </rPh>
    <phoneticPr fontId="4"/>
  </si>
  <si>
    <t>　①経常収支比率は、100％を超えています。コロナ渦におけるステイホームが起因し、減収予測が緩やかになっていることと、人員配置等の見直しにより経費節減がなされたことによるものです。
　②累積欠損金は発生していません。
　③流動比率は類似団体の平均を下回っているものの、指標である100％は超えているため、健全な経営に努めていると考えられます。
　④企業債残高対給水収益比率については、平成19年度から平成23年度に大規模事業が完了し、企業債残高は減少傾向にあります。
　⑤料金回収率は、指標となる100％を上回っており、給水に係る費用を給水収益で賄えているため、適正な規模であると考えられます。
　⑥給水原価は類似団体と比べて低い水準にあり、適正な規模であると考えられます。
　⑦施設利用率は、適正な規模にありますが、⑧有収率が低い状況にあります。そのため、漏水の多発している地域の全面的な配水管の布設替えを行っているところです。</t>
    <rPh sb="2" eb="4">
      <t>ケイジョウ</t>
    </rPh>
    <rPh sb="4" eb="6">
      <t>シュウシ</t>
    </rPh>
    <rPh sb="6" eb="8">
      <t>ヒリツ</t>
    </rPh>
    <rPh sb="15" eb="16">
      <t>コ</t>
    </rPh>
    <rPh sb="25" eb="26">
      <t>ウズ</t>
    </rPh>
    <rPh sb="37" eb="39">
      <t>キイン</t>
    </rPh>
    <rPh sb="41" eb="45">
      <t>ゲンシュウヨソク</t>
    </rPh>
    <rPh sb="46" eb="47">
      <t>ユル</t>
    </rPh>
    <rPh sb="59" eb="61">
      <t>ジンイン</t>
    </rPh>
    <rPh sb="61" eb="64">
      <t>ハイチトウ</t>
    </rPh>
    <rPh sb="65" eb="67">
      <t>ミナオ</t>
    </rPh>
    <rPh sb="71" eb="73">
      <t>ケイヒ</t>
    </rPh>
    <rPh sb="73" eb="75">
      <t>セツゲン</t>
    </rPh>
    <rPh sb="93" eb="95">
      <t>ルイセキ</t>
    </rPh>
    <rPh sb="95" eb="97">
      <t>ケッソン</t>
    </rPh>
    <rPh sb="97" eb="98">
      <t>キン</t>
    </rPh>
    <rPh sb="99" eb="101">
      <t>ハッセイ</t>
    </rPh>
    <rPh sb="111" eb="113">
      <t>リュウドウ</t>
    </rPh>
    <rPh sb="113" eb="115">
      <t>ヒリツ</t>
    </rPh>
    <rPh sb="116" eb="120">
      <t>ルイジダンタイ</t>
    </rPh>
    <rPh sb="121" eb="123">
      <t>ヘイキン</t>
    </rPh>
    <rPh sb="124" eb="126">
      <t>シタマワ</t>
    </rPh>
    <rPh sb="134" eb="136">
      <t>シヒョウ</t>
    </rPh>
    <rPh sb="144" eb="145">
      <t>コ</t>
    </rPh>
    <rPh sb="152" eb="154">
      <t>ケンゼン</t>
    </rPh>
    <rPh sb="155" eb="157">
      <t>ケイエイ</t>
    </rPh>
    <rPh sb="158" eb="159">
      <t>ツト</t>
    </rPh>
    <rPh sb="164" eb="165">
      <t>カンガ</t>
    </rPh>
    <phoneticPr fontId="4"/>
  </si>
  <si>
    <t xml:space="preserve"> 経営の健全性・効率性は比較的良好であるといえます。しかしながら、有収率の低さが緊急の課題です。平成30年度策定の経営戦略を活用し、計画的な管路更新や漏水調査を行い、有収率の向上を目指します。</t>
    <rPh sb="48" eb="50">
      <t>ヘイセイ</t>
    </rPh>
    <rPh sb="52" eb="54">
      <t>ネンド</t>
    </rPh>
    <rPh sb="54" eb="5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</si>
</sst>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0.28000000000000003</c:v>
                </c:pt>
                <c:pt idx="1">
                  <c:v>0.56999999999999995</c:v>
                </c:pt>
                <c:pt idx="2">
                  <c:v>0.39</c:v>
                </c:pt>
                <c:pt idx="3">
                  <c:v>0.49</c:v>
                </c:pt>
                <c:pt idx="4">
                  <c:v>0.87</c:v>
                </c:pt>
              </c:numCache>
            </c:numRef>
          </c:val>
          <c:extLst>
            <c:ext xmlns:c16="http://schemas.microsoft.com/office/drawing/2014/chart" uri="{C3380CC4-5D6E-409C-BE32-E72D297353CC}">
              <c16:uniqueId val="{00000000-FF14-4D69-998B-896F193036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FF14-4D69-998B-896F193036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110.68</c:v>
                </c:pt>
                <c:pt idx="1">
                  <c:v>109.23</c:v>
                </c:pt>
                <c:pt idx="2">
                  <c:v>110.54</c:v>
                </c:pt>
                <c:pt idx="3">
                  <c:v>123</c:v>
                </c:pt>
                <c:pt idx="4">
                  <c:v>119.07</c:v>
                </c:pt>
              </c:numCache>
            </c:numRef>
          </c:val>
          <c:extLst>
            <c:ext xmlns:c16="http://schemas.microsoft.com/office/drawing/2014/chart" uri="{C3380CC4-5D6E-409C-BE32-E72D297353CC}">
              <c16:uniqueId val="{00000000-DD00-46F2-A2EC-09CB8909E5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DD00-46F2-A2EC-09CB8909E5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39.74</c:v>
                </c:pt>
                <c:pt idx="1">
                  <c:v>41.87</c:v>
                </c:pt>
                <c:pt idx="2">
                  <c:v>43.86</c:v>
                </c:pt>
                <c:pt idx="3">
                  <c:v>45.66</c:v>
                </c:pt>
                <c:pt idx="4">
                  <c:v>47.62</c:v>
                </c:pt>
              </c:numCache>
            </c:numRef>
          </c:val>
          <c:extLst>
            <c:ext xmlns:c16="http://schemas.microsoft.com/office/drawing/2014/chart" uri="{C3380CC4-5D6E-409C-BE32-E72D297353CC}">
              <c16:uniqueId val="{00000000-8B38-4AA2-A21E-AC023FF7C6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B38-4AA2-A21E-AC023FF7C6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6.95</c:v>
                </c:pt>
                <c:pt idx="1">
                  <c:v>6.39</c:v>
                </c:pt>
                <c:pt idx="2">
                  <c:v>7.08</c:v>
                </c:pt>
                <c:pt idx="3">
                  <c:v>15.47</c:v>
                </c:pt>
                <c:pt idx="4">
                  <c:v>16.829999999999998</c:v>
                </c:pt>
              </c:numCache>
            </c:numRef>
          </c:val>
          <c:extLst>
            <c:ext xmlns:c16="http://schemas.microsoft.com/office/drawing/2014/chart" uri="{C3380CC4-5D6E-409C-BE32-E72D297353CC}">
              <c16:uniqueId val="{00000000-1D6B-454A-A017-E1D9D4F302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1D6B-454A-A017-E1D9D4F302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4-4A2D-A47A-1FB298ED38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C8A4-4A2D-A47A-1FB298ED38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101.9</c:v>
                </c:pt>
                <c:pt idx="1">
                  <c:v>107.62</c:v>
                </c:pt>
                <c:pt idx="2">
                  <c:v>111.06</c:v>
                </c:pt>
                <c:pt idx="3">
                  <c:v>128.38</c:v>
                </c:pt>
                <c:pt idx="4">
                  <c:v>155.07</c:v>
                </c:pt>
              </c:numCache>
            </c:numRef>
          </c:val>
          <c:extLst>
            <c:ext xmlns:c16="http://schemas.microsoft.com/office/drawing/2014/chart" uri="{C3380CC4-5D6E-409C-BE32-E72D297353CC}">
              <c16:uniqueId val="{00000000-4102-4278-A9D1-CB34F88220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102-4278-A9D1-CB34F88220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794.72</c:v>
                </c:pt>
                <c:pt idx="1">
                  <c:v>800.81</c:v>
                </c:pt>
                <c:pt idx="2">
                  <c:v>774.5</c:v>
                </c:pt>
                <c:pt idx="3">
                  <c:v>735.5</c:v>
                </c:pt>
                <c:pt idx="4">
                  <c:v>711.26</c:v>
                </c:pt>
              </c:numCache>
            </c:numRef>
          </c:val>
          <c:extLst>
            <c:ext xmlns:c16="http://schemas.microsoft.com/office/drawing/2014/chart" uri="{C3380CC4-5D6E-409C-BE32-E72D297353CC}">
              <c16:uniqueId val="{00000000-39CB-4C78-A9CA-EB9F5A1BAB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39CB-4C78-A9CA-EB9F5A1BAB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102.12</c:v>
                </c:pt>
                <c:pt idx="1">
                  <c:v>100.82</c:v>
                </c:pt>
                <c:pt idx="2">
                  <c:v>102.76</c:v>
                </c:pt>
                <c:pt idx="3">
                  <c:v>115.51</c:v>
                </c:pt>
                <c:pt idx="4">
                  <c:v>114.21</c:v>
                </c:pt>
              </c:numCache>
            </c:numRef>
          </c:val>
          <c:extLst>
            <c:ext xmlns:c16="http://schemas.microsoft.com/office/drawing/2014/chart" uri="{C3380CC4-5D6E-409C-BE32-E72D297353CC}">
              <c16:uniqueId val="{00000000-A3E8-49C0-BDB6-BDFF83A488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3E8-49C0-BDB6-BDFF83A488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164.05</c:v>
                </c:pt>
                <c:pt idx="1">
                  <c:v>166.39</c:v>
                </c:pt>
                <c:pt idx="2">
                  <c:v>163.13</c:v>
                </c:pt>
                <c:pt idx="3">
                  <c:v>144.97999999999999</c:v>
                </c:pt>
                <c:pt idx="4">
                  <c:v>146.77000000000001</c:v>
                </c:pt>
              </c:numCache>
            </c:numRef>
          </c:val>
          <c:extLst>
            <c:ext xmlns:c16="http://schemas.microsoft.com/office/drawing/2014/chart" uri="{C3380CC4-5D6E-409C-BE32-E72D297353CC}">
              <c16:uniqueId val="{00000000-9F52-4C1B-9235-17C7FE431A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F52-4C1B-9235-17C7FE431A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85.79</c:v>
                </c:pt>
                <c:pt idx="1">
                  <c:v>84.92</c:v>
                </c:pt>
                <c:pt idx="2">
                  <c:v>77.62</c:v>
                </c:pt>
                <c:pt idx="3">
                  <c:v>79.62</c:v>
                </c:pt>
                <c:pt idx="4">
                  <c:v>78.150000000000006</c:v>
                </c:pt>
              </c:numCache>
            </c:numRef>
          </c:val>
          <c:extLst>
            <c:ext xmlns:c16="http://schemas.microsoft.com/office/drawing/2014/chart" uri="{C3380CC4-5D6E-409C-BE32-E72D297353CC}">
              <c16:uniqueId val="{00000000-82A5-4253-B0FB-9734E2E3E0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2A5-4253-B0FB-9734E2E3E0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68.849999999999994</c:v>
                </c:pt>
                <c:pt idx="1">
                  <c:v>66.459999999999994</c:v>
                </c:pt>
                <c:pt idx="2">
                  <c:v>72.33</c:v>
                </c:pt>
                <c:pt idx="3">
                  <c:v>71.75</c:v>
                </c:pt>
                <c:pt idx="4">
                  <c:v>72.63</c:v>
                </c:pt>
              </c:numCache>
            </c:numRef>
          </c:val>
          <c:extLst>
            <c:ext xmlns:c16="http://schemas.microsoft.com/office/drawing/2014/chart" uri="{C3380CC4-5D6E-409C-BE32-E72D297353CC}">
              <c16:uniqueId val="{00000000-5C8F-490F-9F84-617DF69EFC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C8F-490F-9F84-617DF69EFC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国富町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18923</v>
      </c>
      <c r="AM8" s="45"/>
      <c r="AN8" s="45"/>
      <c r="AO8" s="45"/>
      <c r="AP8" s="45"/>
      <c r="AQ8" s="45"/>
      <c r="AR8" s="45"/>
      <c r="AS8" s="45"/>
      <c r="AT8" s="46">
        <f>データ!$S$6</f>
        <v>130.63</v>
      </c>
      <c r="AU8" s="47"/>
      <c r="AV8" s="47"/>
      <c r="AW8" s="47"/>
      <c r="AX8" s="47"/>
      <c r="AY8" s="47"/>
      <c r="AZ8" s="47"/>
      <c r="BA8" s="47"/>
      <c r="BB8" s="48">
        <f>データ!$T$6</f>
        <v>144.86000000000001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37.11</v>
      </c>
      <c r="J10" s="47"/>
      <c r="K10" s="47"/>
      <c r="L10" s="47"/>
      <c r="M10" s="47"/>
      <c r="N10" s="47"/>
      <c r="O10" s="81"/>
      <c r="P10" s="48">
        <f>データ!$P$6</f>
        <v>98.43</v>
      </c>
      <c r="Q10" s="48"/>
      <c r="R10" s="48"/>
      <c r="S10" s="48"/>
      <c r="T10" s="48"/>
      <c r="U10" s="48"/>
      <c r="V10" s="48"/>
      <c r="W10" s="45">
        <f>データ!$Q$6</f>
        <v>3353</v>
      </c>
      <c r="X10" s="45"/>
      <c r="Y10" s="45"/>
      <c r="Z10" s="45"/>
      <c r="AA10" s="45"/>
      <c r="AB10" s="45"/>
      <c r="AC10" s="45"/>
      <c r="AD10" s="2"/>
      <c r="AE10" s="2"/>
      <c r="AF10" s="2"/>
      <c r="AG10" s="2"/>
      <c r="AH10" s="2"/>
      <c r="AI10" s="2"/>
      <c r="AJ10" s="2"/>
      <c r="AK10" s="2"/>
      <c r="AL10" s="45">
        <f>データ!$U$6</f>
        <v>18523</v>
      </c>
      <c r="AM10" s="45"/>
      <c r="AN10" s="45"/>
      <c r="AO10" s="45"/>
      <c r="AP10" s="45"/>
      <c r="AQ10" s="45"/>
      <c r="AR10" s="45"/>
      <c r="AS10" s="45"/>
      <c r="AT10" s="46">
        <f>データ!$V$6</f>
        <v>34.450000000000003</v>
      </c>
      <c r="AU10" s="47"/>
      <c r="AV10" s="47"/>
      <c r="AW10" s="47"/>
      <c r="AX10" s="47"/>
      <c r="AY10" s="47"/>
      <c r="AZ10" s="47"/>
      <c r="BA10" s="47"/>
      <c r="BB10" s="48">
        <f>データ!$W$6</f>
        <v>537.67999999999995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112</v>
      </c>
      <c r="BM16" s="89"/>
      <c r="BN16" s="89"/>
      <c r="BO16" s="89"/>
      <c r="BP16" s="89"/>
      <c r="BQ16" s="89"/>
      <c r="BR16" s="89"/>
      <c r="BS16" s="89"/>
      <c r="BT16" s="89"/>
      <c r="BU16" s="89"/>
      <c r="BV16" s="89"/>
      <c r="BW16" s="89"/>
      <c r="BX16" s="89"/>
      <c r="BY16" s="89"/>
      <c r="BZ16" s="9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y3bnlIvTOydYY18oqMCUg/yXDKoFwnCEtjx7vZffh/F6I830mepaYwkpZNe4eb3k56MpULAmporz/veE81OPQ==" saltValue="X5/9iyS5CIEiOeZXTLw7h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453820</v>
      </c>
      <c r="D6" s="20">
        <f t="shared" si="3"/>
        <v>46</v>
      </c>
      <c r="E6" s="20">
        <f t="shared" si="3"/>
        <v>1</v>
      </c>
      <c r="F6" s="20">
        <f t="shared" si="3"/>
        <v>0</v>
      </c>
      <c r="G6" s="20">
        <f t="shared" si="3"/>
        <v>1</v>
      </c>
      <c r="H6" s="20" t="str">
        <f t="shared" si="3"/>
        <v>宮崎県　国富町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37.11</v>
      </c>
      <c r="P6" s="21">
        <f t="shared" si="3"/>
        <v>98.43</v>
      </c>
      <c r="Q6" s="21">
        <f t="shared" si="3"/>
        <v>3353</v>
      </c>
      <c r="R6" s="21">
        <f t="shared" si="3"/>
        <v>18923</v>
      </c>
      <c r="S6" s="21">
        <f t="shared" si="3"/>
        <v>130.63</v>
      </c>
      <c r="T6" s="21">
        <f t="shared" si="3"/>
        <v>144.86000000000001</v>
      </c>
      <c r="U6" s="21">
        <f t="shared" si="3"/>
        <v>18523</v>
      </c>
      <c r="V6" s="21">
        <f t="shared" si="3"/>
        <v>34.450000000000003</v>
      </c>
      <c r="W6" s="21">
        <f t="shared" si="3"/>
        <v>537.67999999999995</v>
      </c>
      <c r="X6" s="22">
        <f>IF(X7="",NA(),X7)</f>
        <v>110.68</v>
      </c>
      <c r="Y6" s="22">
        <f t="shared" ref="Y6:AG6" si="4">IF(Y7="",NA(),Y7)</f>
        <v>109.23</v>
      </c>
      <c r="Z6" s="22">
        <f t="shared" si="4"/>
        <v>110.54</v>
      </c>
      <c r="AA6" s="22">
        <f t="shared" si="4"/>
        <v>123</v>
      </c>
      <c r="AB6" s="22">
        <f t="shared" si="4"/>
        <v>119.07</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101.9</v>
      </c>
      <c r="AU6" s="22">
        <f t="shared" ref="AU6:BC6" si="6">IF(AU7="",NA(),AU7)</f>
        <v>107.62</v>
      </c>
      <c r="AV6" s="22">
        <f t="shared" si="6"/>
        <v>111.06</v>
      </c>
      <c r="AW6" s="22">
        <f t="shared" si="6"/>
        <v>128.38</v>
      </c>
      <c r="AX6" s="22">
        <f t="shared" si="6"/>
        <v>155.07</v>
      </c>
      <c r="AY6" s="22">
        <f t="shared" si="6"/>
        <v>359.47</v>
      </c>
      <c r="AZ6" s="22">
        <f t="shared" si="6"/>
        <v>369.69</v>
      </c>
      <c r="BA6" s="22">
        <f t="shared" si="6"/>
        <v>379.08</v>
      </c>
      <c r="BB6" s="22">
        <f t="shared" si="6"/>
        <v>367.55</v>
      </c>
      <c r="BC6" s="22">
        <f t="shared" si="6"/>
        <v>378.56</v>
      </c>
      <c r="BD6" s="21" t="str">
        <f>IF(BD7="","",IF(BD7="-","【-】","【"&amp;SUBSTITUTE(TEXT(BD7,"#,##0.00"),"-","△")&amp;"】"))</f>
        <v>【261.51】</v>
      </c>
      <c r="BE6" s="22">
        <f>IF(BE7="",NA(),BE7)</f>
        <v>794.72</v>
      </c>
      <c r="BF6" s="22">
        <f t="shared" ref="BF6:BN6" si="7">IF(BF7="",NA(),BF7)</f>
        <v>800.81</v>
      </c>
      <c r="BG6" s="22">
        <f t="shared" si="7"/>
        <v>774.5</v>
      </c>
      <c r="BH6" s="22">
        <f t="shared" si="7"/>
        <v>735.5</v>
      </c>
      <c r="BI6" s="22">
        <f t="shared" si="7"/>
        <v>711.26</v>
      </c>
      <c r="BJ6" s="22">
        <f t="shared" si="7"/>
        <v>401.79</v>
      </c>
      <c r="BK6" s="22">
        <f t="shared" si="7"/>
        <v>402.99</v>
      </c>
      <c r="BL6" s="22">
        <f t="shared" si="7"/>
        <v>398.98</v>
      </c>
      <c r="BM6" s="22">
        <f t="shared" si="7"/>
        <v>418.68</v>
      </c>
      <c r="BN6" s="22">
        <f t="shared" si="7"/>
        <v>395.68</v>
      </c>
      <c r="BO6" s="21" t="str">
        <f>IF(BO7="","",IF(BO7="-","【-】","【"&amp;SUBSTITUTE(TEXT(BO7,"#,##0.00"),"-","△")&amp;"】"))</f>
        <v>【265.16】</v>
      </c>
      <c r="BP6" s="22">
        <f>IF(BP7="",NA(),BP7)</f>
        <v>102.12</v>
      </c>
      <c r="BQ6" s="22">
        <f t="shared" ref="BQ6:BY6" si="8">IF(BQ7="",NA(),BQ7)</f>
        <v>100.82</v>
      </c>
      <c r="BR6" s="22">
        <f t="shared" si="8"/>
        <v>102.76</v>
      </c>
      <c r="BS6" s="22">
        <f t="shared" si="8"/>
        <v>115.51</v>
      </c>
      <c r="BT6" s="22">
        <f t="shared" si="8"/>
        <v>114.21</v>
      </c>
      <c r="BU6" s="22">
        <f t="shared" si="8"/>
        <v>100.12</v>
      </c>
      <c r="BV6" s="22">
        <f t="shared" si="8"/>
        <v>98.66</v>
      </c>
      <c r="BW6" s="22">
        <f t="shared" si="8"/>
        <v>98.64</v>
      </c>
      <c r="BX6" s="22">
        <f t="shared" si="8"/>
        <v>94.78</v>
      </c>
      <c r="BY6" s="22">
        <f t="shared" si="8"/>
        <v>97.59</v>
      </c>
      <c r="BZ6" s="21" t="str">
        <f>IF(BZ7="","",IF(BZ7="-","【-】","【"&amp;SUBSTITUTE(TEXT(BZ7,"#,##0.00"),"-","△")&amp;"】"))</f>
        <v>【102.35】</v>
      </c>
      <c r="CA6" s="22">
        <f>IF(CA7="",NA(),CA7)</f>
        <v>164.05</v>
      </c>
      <c r="CB6" s="22">
        <f t="shared" ref="CB6:CJ6" si="9">IF(CB7="",NA(),CB7)</f>
        <v>166.39</v>
      </c>
      <c r="CC6" s="22">
        <f t="shared" si="9"/>
        <v>163.13</v>
      </c>
      <c r="CD6" s="22">
        <f t="shared" si="9"/>
        <v>144.97999999999999</v>
      </c>
      <c r="CE6" s="22">
        <f t="shared" si="9"/>
        <v>146.77000000000001</v>
      </c>
      <c r="CF6" s="22">
        <f t="shared" si="9"/>
        <v>174.97</v>
      </c>
      <c r="CG6" s="22">
        <f t="shared" si="9"/>
        <v>178.59</v>
      </c>
      <c r="CH6" s="22">
        <f t="shared" si="9"/>
        <v>178.92</v>
      </c>
      <c r="CI6" s="22">
        <f t="shared" si="9"/>
        <v>181.3</v>
      </c>
      <c r="CJ6" s="22">
        <f t="shared" si="9"/>
        <v>181.71</v>
      </c>
      <c r="CK6" s="21" t="str">
        <f>IF(CK7="","",IF(CK7="-","【-】","【"&amp;SUBSTITUTE(TEXT(CK7,"#,##0.00"),"-","△")&amp;"】"))</f>
        <v>【167.74】</v>
      </c>
      <c r="CL6" s="22">
        <f>IF(CL7="",NA(),CL7)</f>
        <v>85.79</v>
      </c>
      <c r="CM6" s="22">
        <f t="shared" ref="CM6:CU6" si="10">IF(CM7="",NA(),CM7)</f>
        <v>84.92</v>
      </c>
      <c r="CN6" s="22">
        <f t="shared" si="10"/>
        <v>77.62</v>
      </c>
      <c r="CO6" s="22">
        <f t="shared" si="10"/>
        <v>79.62</v>
      </c>
      <c r="CP6" s="22">
        <f t="shared" si="10"/>
        <v>78.150000000000006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68.849999999999994</v>
      </c>
      <c r="CX6" s="22">
        <f t="shared" ref="CX6:DF6" si="11">IF(CX7="",NA(),CX7)</f>
        <v>66.459999999999994</v>
      </c>
      <c r="CY6" s="22">
        <f t="shared" si="11"/>
        <v>72.33</v>
      </c>
      <c r="CZ6" s="22">
        <f t="shared" si="11"/>
        <v>71.75</v>
      </c>
      <c r="DA6" s="22">
        <f t="shared" si="11"/>
        <v>72.63</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39.74</v>
      </c>
      <c r="DI6" s="22">
        <f t="shared" ref="DI6:DQ6" si="12">IF(DI7="",NA(),DI7)</f>
        <v>41.87</v>
      </c>
      <c r="DJ6" s="22">
        <f t="shared" si="12"/>
        <v>43.86</v>
      </c>
      <c r="DK6" s="22">
        <f t="shared" si="12"/>
        <v>45.66</v>
      </c>
      <c r="DL6" s="22">
        <f t="shared" si="12"/>
        <v>47.62</v>
      </c>
      <c r="DM6" s="22">
        <f t="shared" si="12"/>
        <v>48.05</v>
      </c>
      <c r="DN6" s="22">
        <f t="shared" si="12"/>
        <v>48.87</v>
      </c>
      <c r="DO6" s="22">
        <f t="shared" si="12"/>
        <v>49.92</v>
      </c>
      <c r="DP6" s="22">
        <f t="shared" si="12"/>
        <v>50.63</v>
      </c>
      <c r="DQ6" s="22">
        <f t="shared" si="12"/>
        <v>51.29</v>
      </c>
      <c r="DR6" s="21" t="str">
        <f>IF(DR7="","",IF(DR7="-","【-】","【"&amp;SUBSTITUTE(TEXT(DR7,"#,##0.00"),"-","△")&amp;"】"))</f>
        <v>【50.88】</v>
      </c>
      <c r="DS6" s="22">
        <f>IF(DS7="",NA(),DS7)</f>
        <v>6.95</v>
      </c>
      <c r="DT6" s="22">
        <f t="shared" ref="DT6:EB6" si="13">IF(DT7="",NA(),DT7)</f>
        <v>6.39</v>
      </c>
      <c r="DU6" s="22">
        <f t="shared" si="13"/>
        <v>7.08</v>
      </c>
      <c r="DV6" s="22">
        <f t="shared" si="13"/>
        <v>15.47</v>
      </c>
      <c r="DW6" s="22">
        <f t="shared" si="13"/>
        <v>16.829999999999998</v>
      </c>
      <c r="DX6" s="22">
        <f t="shared" si="13"/>
        <v>13.39</v>
      </c>
      <c r="DY6" s="22">
        <f t="shared" si="13"/>
        <v>14.85</v>
      </c>
      <c r="DZ6" s="22">
        <f t="shared" si="13"/>
        <v>16.88</v>
      </c>
      <c r="EA6" s="22">
        <f t="shared" si="13"/>
        <v>18.28</v>
      </c>
      <c r="EB6" s="22">
        <f t="shared" si="13"/>
        <v>19.61</v>
      </c>
      <c r="EC6" s="21" t="str">
        <f>IF(EC7="","",IF(EC7="-","【-】","【"&amp;SUBSTITUTE(TEXT(EC7,"#,##0.00"),"-","△")&amp;"】"))</f>
        <v>【22.30】</v>
      </c>
      <c r="ED6" s="22">
        <f>IF(ED7="",NA(),ED7)</f>
        <v>0.28000000000000003</v>
      </c>
      <c r="EE6" s="22">
        <f t="shared" ref="EE6:EM6" si="14">IF(EE7="",NA(),EE7)</f>
        <v>0.56999999999999995</v>
      </c>
      <c r="EF6" s="22">
        <f t="shared" si="14"/>
        <v>0.39</v>
      </c>
      <c r="EG6" s="22">
        <f t="shared" si="14"/>
        <v>0.49</v>
      </c>
      <c r="EH6" s="22">
        <f t="shared" si="14"/>
        <v>0.87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453820</v>
      </c>
      <c r="D7" s="24">
        <v>46</v>
      </c>
      <c r="E7" s="24">
        <v>1</v>
      </c>
      <c r="F7" s="24">
        <v>0</v>
      </c>
      <c r="G7" s="24">
        <v>1</v>
      </c>
      <c r="H7" s="24" t="s">
        <v>93</v>
      </c>
      <c r="I7" s="24" t="s">
        <v>94</v>
      </c>
      <c r="J7" s="24" t="s">
        <v>95</v>
      </c>
      <c r="K7" s="24" t="s">
        <v>96</v>
      </c>
      <c r="L7" s="24" t="s">
        <v>97</v>
      </c>
      <c r="M7" s="24" t="s">
        <v>98</v>
      </c>
      <c r="N7" s="25" t="s">
        <v>99</v>
      </c>
      <c r="O7" s="25">
        <v>37.11</v>
      </c>
      <c r="P7" s="25">
        <v>98.43</v>
      </c>
      <c r="Q7" s="25">
        <v>3353</v>
      </c>
      <c r="R7" s="25">
        <v>18923</v>
      </c>
      <c r="S7" s="25">
        <v>130.63</v>
      </c>
      <c r="T7" s="25">
        <v>144.86000000000001</v>
      </c>
      <c r="U7" s="25">
        <v>18523</v>
      </c>
      <c r="V7" s="25">
        <v>34.450000000000003</v>
      </c>
      <c r="W7" s="25">
        <v>537.67999999999995</v>
      </c>
      <c r="X7" s="25">
        <v>110.68</v>
      </c>
      <c r="Y7" s="25">
        <v>109.23</v>
      </c>
      <c r="Z7" s="25">
        <v>110.54</v>
      </c>
      <c r="AA7" s="25">
        <v>123</v>
      </c>
      <c r="AB7" s="25">
        <v>119.07</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101.9</v>
      </c>
      <c r="AU7" s="25">
        <v>107.62</v>
      </c>
      <c r="AV7" s="25">
        <v>111.06</v>
      </c>
      <c r="AW7" s="25">
        <v>128.38</v>
      </c>
      <c r="AX7" s="25">
        <v>155.07</v>
      </c>
      <c r="AY7" s="25">
        <v>359.47</v>
      </c>
      <c r="AZ7" s="25">
        <v>369.69</v>
      </c>
      <c r="BA7" s="25">
        <v>379.08</v>
      </c>
      <c r="BB7" s="25">
        <v>367.55</v>
      </c>
      <c r="BC7" s="25">
        <v>378.56</v>
      </c>
      <c r="BD7" s="25">
        <v>261.51</v>
      </c>
      <c r="BE7" s="25">
        <v>794.72</v>
      </c>
      <c r="BF7" s="25">
        <v>800.81</v>
      </c>
      <c r="BG7" s="25">
        <v>774.5</v>
      </c>
      <c r="BH7" s="25">
        <v>735.5</v>
      </c>
      <c r="BI7" s="25">
        <v>711.26</v>
      </c>
      <c r="BJ7" s="25">
        <v>401.79</v>
      </c>
      <c r="BK7" s="25">
        <v>402.99</v>
      </c>
      <c r="BL7" s="25">
        <v>398.98</v>
      </c>
      <c r="BM7" s="25">
        <v>418.68</v>
      </c>
      <c r="BN7" s="25">
        <v>395.68</v>
      </c>
      <c r="BO7" s="25">
        <v>265.16000000000003</v>
      </c>
      <c r="BP7" s="25">
        <v>102.12</v>
      </c>
      <c r="BQ7" s="25">
        <v>100.82</v>
      </c>
      <c r="BR7" s="25">
        <v>102.76</v>
      </c>
      <c r="BS7" s="25">
        <v>115.51</v>
      </c>
      <c r="BT7" s="25">
        <v>114.21</v>
      </c>
      <c r="BU7" s="25">
        <v>100.12</v>
      </c>
      <c r="BV7" s="25">
        <v>98.66</v>
      </c>
      <c r="BW7" s="25">
        <v>98.64</v>
      </c>
      <c r="BX7" s="25">
        <v>94.78</v>
      </c>
      <c r="BY7" s="25">
        <v>97.59</v>
      </c>
      <c r="BZ7" s="25">
        <v>102.35</v>
      </c>
      <c r="CA7" s="25">
        <v>164.05</v>
      </c>
      <c r="CB7" s="25">
        <v>166.39</v>
      </c>
      <c r="CC7" s="25">
        <v>163.13</v>
      </c>
      <c r="CD7" s="25">
        <v>144.97999999999999</v>
      </c>
      <c r="CE7" s="25">
        <v>146.77000000000001</v>
      </c>
      <c r="CF7" s="25">
        <v>174.97</v>
      </c>
      <c r="CG7" s="25">
        <v>178.59</v>
      </c>
      <c r="CH7" s="25">
        <v>178.92</v>
      </c>
      <c r="CI7" s="25">
        <v>181.3</v>
      </c>
      <c r="CJ7" s="25">
        <v>181.71</v>
      </c>
      <c r="CK7" s="25">
        <v>167.74</v>
      </c>
      <c r="CL7" s="25">
        <v>85.79</v>
      </c>
      <c r="CM7" s="25">
        <v>84.92</v>
      </c>
      <c r="CN7" s="25">
        <v>77.62</v>
      </c>
      <c r="CO7" s="25">
        <v>79.62</v>
      </c>
      <c r="CP7" s="25">
        <v>78.150000000000006</v>
      </c>
      <c r="CQ7" s="25">
        <v>55.63</v>
      </c>
      <c r="CR7" s="25">
        <v>55.03</v>
      </c>
      <c r="CS7" s="25">
        <v>55.14</v>
      </c>
      <c r="CT7" s="25">
        <v>55.89</v>
      </c>
      <c r="CU7" s="25">
        <v>55.72</v>
      </c>
      <c r="CV7" s="25">
        <v>60.29</v>
      </c>
      <c r="CW7" s="25">
        <v>68.849999999999994</v>
      </c>
      <c r="CX7" s="25">
        <v>66.459999999999994</v>
      </c>
      <c r="CY7" s="25">
        <v>72.33</v>
      </c>
      <c r="CZ7" s="25">
        <v>71.75</v>
      </c>
      <c r="DA7" s="25">
        <v>72.63</v>
      </c>
      <c r="DB7" s="25">
        <v>82.04</v>
      </c>
      <c r="DC7" s="25">
        <v>81.900000000000006</v>
      </c>
      <c r="DD7" s="25">
        <v>81.39</v>
      </c>
      <c r="DE7" s="25">
        <v>81.27</v>
      </c>
      <c r="DF7" s="25">
        <v>81.260000000000005</v>
      </c>
      <c r="DG7" s="25">
        <v>90.12</v>
      </c>
      <c r="DH7" s="25">
        <v>39.74</v>
      </c>
      <c r="DI7" s="25">
        <v>41.87</v>
      </c>
      <c r="DJ7" s="25">
        <v>43.86</v>
      </c>
      <c r="DK7" s="25">
        <v>45.66</v>
      </c>
      <c r="DL7" s="25">
        <v>47.62</v>
      </c>
      <c r="DM7" s="25">
        <v>48.05</v>
      </c>
      <c r="DN7" s="25">
        <v>48.87</v>
      </c>
      <c r="DO7" s="25">
        <v>49.92</v>
      </c>
      <c r="DP7" s="25">
        <v>50.63</v>
      </c>
      <c r="DQ7" s="25">
        <v>51.29</v>
      </c>
      <c r="DR7" s="25">
        <v>50.88</v>
      </c>
      <c r="DS7" s="25">
        <v>6.95</v>
      </c>
      <c r="DT7" s="25">
        <v>6.39</v>
      </c>
      <c r="DU7" s="25">
        <v>7.08</v>
      </c>
      <c r="DV7" s="25">
        <v>15.47</v>
      </c>
      <c r="DW7" s="25">
        <v>16.829999999999998</v>
      </c>
      <c r="DX7" s="25">
        <v>13.39</v>
      </c>
      <c r="DY7" s="25">
        <v>14.85</v>
      </c>
      <c r="DZ7" s="25">
        <v>16.88</v>
      </c>
      <c r="EA7" s="25">
        <v>18.28</v>
      </c>
      <c r="EB7" s="25">
        <v>19.61</v>
      </c>
      <c r="EC7" s="25">
        <v>22.3</v>
      </c>
      <c r="ED7" s="25">
        <v>0.28000000000000003</v>
      </c>
      <c r="EE7" s="25">
        <v>0.56999999999999995</v>
      </c>
      <c r="EF7" s="25">
        <v>0.39</v>
      </c>
      <c r="EG7" s="25">
        <v>0.49</v>
      </c>
      <c r="EH7" s="25">
        <v>0.87</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2023-01-25T04:57:12Z</cp:lastPrinted>
  <dcterms:created xsi:type="dcterms:W3CDTF">2022-12-01T01:06:44Z</dcterms:created>
  <dcterms:modified xsi:type="dcterms:W3CDTF">2023-02-21T08:42:26Z</dcterms:modified>
  <cp:category/>
</cp:coreProperties>
</file>