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BFB84DD5-16C0-4F35-89F0-38139C0075CC}" xr6:coauthVersionLast="47" xr6:coauthVersionMax="47" xr10:uidLastSave="{00000000-0000-0000-0000-000000000000}"/>
  <workbookProtection workbookAlgorithmName="SHA-512" workbookHashValue="ED4qAf+SBw9SnHOGCq3bX8yamuhV4D9VgDkcCgJTV+b0fea8M7UuJzJLyFuXIIOxTLSBQd67YjvdmsA7Erlmhw==" workbookSaltValue="u46/lOUOQJXUzWUIWLtnh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<sst xmlns="http://schemas.openxmlformats.org/spreadsheetml/2006/main" count="228" uniqueCount="114">
  <si>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</si>
  <si>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</si>
  <si>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</si>
  <si>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</si>
  <si>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</si>
  <si>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</si>
  <si>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</si>
  <si>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</si>
  <si>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</si>
  <si>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</si>
  <si>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</si>
  <si>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</si>
  <si>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</si>
  <si>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</si>
  <si>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</si>
  <si>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</si>
  <si>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</si>
  <si>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</si>
  <si>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</si>
  <si>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</si>
  <si>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</si>
  <si>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</si>
  <si>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</si>
  <si>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</si>
  <si>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</si>
  <si>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</si>
  <si>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</si>
  <si>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</si>
  <si>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</si>
  <si>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</si>
  <si>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</si>
  <si>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</si>
  <si>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</si>
  <si>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</si>
  <si>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</si>
  <si>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</si>
  <si>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</si>
  <si>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</si>
  <si>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</si>
  <si>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</si>
  <si>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</si>
  <si>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</si>
  <si>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</si>
  <si>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</si>
  <si>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</si>
  <si>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</si>
  <si>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</si>
  <si>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</si>
  <si>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</si>
  <si>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</si>
  <si>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</si>
  <si>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</si>
  <si>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</si>
  <si>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</si>
  <si>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</si>
  <si>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</si>
  <si>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</si>
  <si>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</si>
  <si>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</si>
  <si>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</si>
  <si>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</si>
  <si>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</si>
  <si>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</si>
  <si>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</si>
  <si>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</si>
  <si>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</si>
  <si>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</si>
  <si>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</si>
  <si>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</si>
  <si>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</si>
  <si>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</si>
  <si>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</si>
  <si>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</si>
  <si>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</si>
  <si>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</si>
  <si>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</si>
  <si>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</si>
  <si>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</si>
  <si>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</si>
  <si>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</si>
  <si>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</si>
  <si>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</si>
  <si>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</si>
  <si>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</si>
  <si>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</si>
  <si>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</si>
  <si>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</si>
  <si>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</si>
  <si>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</si>
  <si>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</si>
  <si>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</si>
  <si>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</si>
  <si>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</si>
  <si>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</si>
  <si>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</si>
  <si>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</si>
  <si>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</si>
  <si>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</si>
  <si>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</si>
  <si>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</si>
  <si>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</si>
  <si>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</si>
  <si>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</si>
  <si>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</si>
  <si>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</si>
  <si>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</si>
  <si>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</si>
  <si>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</si>
  <si>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</si>
  <si>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</si>
  <si>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</si>
  <si>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水道事業を取り巻く環境は、年々厳しさを増してきており、今後は、給水人口の減少に伴う収益の減少と、過去に建設した施設等が大量に更新時期を迎えることによる改修費用の確保をどうするかという課題に直面することが予想される。引き続き経費の節減に努め、経営の健全・円滑化を図り、公営企業の使命に沿って、努力を重ねていかなければならない。今後も安定的に水道事業を継続していくため、中長期における新富町水道事業基本計画及び経営戦略に基づき、施設の更新及び老朽管の布設替等を計画的に進めたい。また、近隣事業体との経営統合等広域化についても検討を進めながら、より安定した事業継続に努めたい。</t>
    <phoneticPr fontId="4"/>
  </si>
  <si>
    <t>①給水収益等で施設の維持管理費や支払利息等の費用をどの程度賄えているかを表す経常収支比率は、過去5年間すべて100％を上回っており、収支が黒字であることを示している。令和3年度は経常収益が前年度比2.9％減少したものの、電気料金の契約見直しに伴う動力費の減少や、災害による濁水の減少に伴う薬品費の減少等により経常費用が大幅に減少したため、過去5年間で最も高い比率となった。
③1年以内に支払うべき債務に対して、支払うことができる現金等がいくらあるかを示す流動比率は、過去5年間、理想的な企業といわれる200％以上を優に上回っている。
④給水収益に対する企業債残高の割合を示す企業債残高対給水収益比率は、平成30年度以降新規の借入れがないため年々減少しているが、施設の更新投資や経営状態を踏まえ、令和3年度には借入れを行っている。
⑤給水に係る費用（給水原価⑥）が、どの程度給水収益（供給単価）で賄えるかを示す料金回収率は、過去5年間ですべて100％以上で、給水に係る費用がすべて給水収益のみで賄われていることを示している。
⑥給水原価は水道水を1㎥作るのにかかる費用のことで、過去5年間で初めて130円を切った。経常費用及び耐用年数を迎える施設の国庫補助金長期前受金戻入額の大幅な減少が要因である。類似団体の平均値を優に下回っており、費用削減等の取組による健全経営であることを示している。
⑦施設利用率は、1日の配水能力に対する平均配水量の割合である。近年、50％から60％代を推移しており、令和3年度は、類似団体と比較しても差はほとんど見られない。しかし、今後給水人口の減少やこれに伴う収益の減少、施設更新投資費用の確保等の課題が見込まれる本町において、施設規模の見直しや周辺団体との広域化等の検討が必要である。
⑧有収率においては、近年下降傾向にあったが、令和元年度に直営での漏水調査を行い早期に対策を講じたことで、漏水量の減少に繋がり有収率は向上した。今後も漏水対策を随時講じ、有収率の向上に努めたい。</t>
    <rPh sb="83" eb="85">
      <t>レイワ</t>
    </rPh>
    <rPh sb="86" eb="88">
      <t>ネンド</t>
    </rPh>
    <rPh sb="89" eb="93">
      <t>ケイジョウシュウエキ</t>
    </rPh>
    <rPh sb="94" eb="98">
      <t>ゼンネンドヒ</t>
    </rPh>
    <rPh sb="102" eb="104">
      <t>ゲンショウ</t>
    </rPh>
    <rPh sb="154" eb="158">
      <t>ケイジョウヒヨウ</t>
    </rPh>
    <rPh sb="159" eb="161">
      <t>オオハバ</t>
    </rPh>
    <rPh sb="162" eb="164">
      <t>ゲンショウ</t>
    </rPh>
    <rPh sb="169" eb="171">
      <t>カコ</t>
    </rPh>
    <rPh sb="172" eb="174">
      <t>ネンカン</t>
    </rPh>
    <rPh sb="175" eb="176">
      <t>モット</t>
    </rPh>
    <rPh sb="177" eb="178">
      <t>タカ</t>
    </rPh>
    <rPh sb="179" eb="181">
      <t>ヒリツ</t>
    </rPh>
    <rPh sb="347" eb="349">
      <t>レイワ</t>
    </rPh>
    <rPh sb="350" eb="352">
      <t>ネンド</t>
    </rPh>
    <rPh sb="358" eb="359">
      <t>オコナ</t>
    </rPh>
    <rPh sb="494" eb="495">
      <t>ハジ</t>
    </rPh>
    <rPh sb="500" eb="501">
      <t>エン</t>
    </rPh>
    <rPh sb="502" eb="503">
      <t>キ</t>
    </rPh>
    <rPh sb="506" eb="510">
      <t>ケイジョウヒヨウ</t>
    </rPh>
    <rPh sb="510" eb="511">
      <t>オヨ</t>
    </rPh>
    <rPh sb="512" eb="516">
      <t>タイヨウネンスウ</t>
    </rPh>
    <rPh sb="517" eb="518">
      <t>ムカ</t>
    </rPh>
    <rPh sb="520" eb="522">
      <t>シセツ</t>
    </rPh>
    <rPh sb="523" eb="532">
      <t>コッコホジョキンチョウキマエウ</t>
    </rPh>
    <rPh sb="532" eb="536">
      <t>キンレイニュウガク</t>
    </rPh>
    <rPh sb="537" eb="539">
      <t>オオハバ</t>
    </rPh>
    <rPh sb="540" eb="542">
      <t>ゲンショウ</t>
    </rPh>
    <rPh sb="543" eb="545">
      <t>ヨウイン</t>
    </rPh>
    <phoneticPr fontId="4"/>
  </si>
  <si>
    <t>①有形固定資産減価償却率においては、昭和50年代前半から大規模な管路整備等を行い、その時に布設した管路等が耐用年数を迎える時期となっている。
②管路経年化率は、法定耐用年数を超えた管路延長の割合を示す指標である。令和元年度のマッピングシステム導入に伴い令和3年度から法定耐用年数を超えた管路延長の把握が可能となったことにより、本町の数値が明確となった。類似団体及び全国平均を上回っているが、昭和50年代前半からの大規模な管路整備によるものである。事業費の平準化を図り、計画的かつ効率的な更新に取り組む必要がある。
③管路更新率においては、類似団体及び全国平均を上回っている。令和3年度は、道路改良工事等に併せた配水管の布設替えや老朽化した配水管の布設替えを行っている。</t>
    <rPh sb="72" eb="78">
      <t>カンロケイネンカリツ</t>
    </rPh>
    <rPh sb="80" eb="82">
      <t>ホウテイ</t>
    </rPh>
    <rPh sb="82" eb="84">
      <t>タイヨウ</t>
    </rPh>
    <rPh sb="84" eb="86">
      <t>ネンスウ</t>
    </rPh>
    <rPh sb="106" eb="108">
      <t>レイワ</t>
    </rPh>
    <rPh sb="108" eb="109">
      <t>ガン</t>
    </rPh>
    <rPh sb="109" eb="111">
      <t>ネンド</t>
    </rPh>
    <rPh sb="121" eb="123">
      <t>ドウニュウ</t>
    </rPh>
    <rPh sb="124" eb="125">
      <t>トモナ</t>
    </rPh>
    <rPh sb="126" eb="128">
      <t>レイワ</t>
    </rPh>
    <rPh sb="129" eb="131">
      <t>ネンド</t>
    </rPh>
    <rPh sb="140" eb="141">
      <t>コ</t>
    </rPh>
    <rPh sb="148" eb="150">
      <t>ハアク</t>
    </rPh>
    <rPh sb="151" eb="153">
      <t>カノウ</t>
    </rPh>
    <rPh sb="163" eb="165">
      <t>ホンチョウ</t>
    </rPh>
    <rPh sb="166" eb="168">
      <t>スウチ</t>
    </rPh>
    <rPh sb="169" eb="171">
      <t>メイカク</t>
    </rPh>
    <rPh sb="248" eb="249">
      <t>ク</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</si>
</sst>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0.92</c:v>
                </c:pt>
                <c:pt idx="1">
                  <c:v>0.76</c:v>
                </c:pt>
                <c:pt idx="2">
                  <c:v>0.71</c:v>
                </c:pt>
                <c:pt idx="3">
                  <c:v>1.37</c:v>
                </c:pt>
                <c:pt idx="4">
                  <c:v>1</c:v>
                </c:pt>
              </c:numCache>
            </c:numRef>
          </c:val>
          <c:extLst>
            <c:ext xmlns:c16="http://schemas.microsoft.com/office/drawing/2014/chart" uri="{C3380CC4-5D6E-409C-BE32-E72D297353CC}">
              <c16:uniqueId val="{00000000-C93D-4ECC-B994-E1D12C4413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93D-4ECC-B994-E1D12C4413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59.63</c:v>
                </c:pt>
                <c:pt idx="1">
                  <c:v>60.45</c:v>
                </c:pt>
                <c:pt idx="2">
                  <c:v>53.13</c:v>
                </c:pt>
                <c:pt idx="3">
                  <c:v>56.22</c:v>
                </c:pt>
                <c:pt idx="4">
                  <c:v>53.58</c:v>
                </c:pt>
              </c:numCache>
            </c:numRef>
          </c:val>
          <c:extLst>
            <c:ext xmlns:c16="http://schemas.microsoft.com/office/drawing/2014/chart" uri="{C3380CC4-5D6E-409C-BE32-E72D297353CC}">
              <c16:uniqueId val="{00000000-6482-45C6-B05D-1A11FBB069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6482-45C6-B05D-1A11FBB069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82.84</c:v>
                </c:pt>
                <c:pt idx="1">
                  <c:v>81.77</c:v>
                </c:pt>
                <c:pt idx="2">
                  <c:v>90.65</c:v>
                </c:pt>
                <c:pt idx="3">
                  <c:v>88.61</c:v>
                </c:pt>
                <c:pt idx="4">
                  <c:v>90.22</c:v>
                </c:pt>
              </c:numCache>
            </c:numRef>
          </c:val>
          <c:extLst>
            <c:ext xmlns:c16="http://schemas.microsoft.com/office/drawing/2014/chart" uri="{C3380CC4-5D6E-409C-BE32-E72D297353CC}">
              <c16:uniqueId val="{00000000-5311-40EF-AE73-86BEF7FF3C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5311-40EF-AE73-86BEF7FF3C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114.91</c:v>
                </c:pt>
                <c:pt idx="1">
                  <c:v>110.15</c:v>
                </c:pt>
                <c:pt idx="2">
                  <c:v>108.26</c:v>
                </c:pt>
                <c:pt idx="3">
                  <c:v>109.79</c:v>
                </c:pt>
                <c:pt idx="4">
                  <c:v>118.61</c:v>
                </c:pt>
              </c:numCache>
            </c:numRef>
          </c:val>
          <c:extLst>
            <c:ext xmlns:c16="http://schemas.microsoft.com/office/drawing/2014/chart" uri="{C3380CC4-5D6E-409C-BE32-E72D297353CC}">
              <c16:uniqueId val="{00000000-AAAA-440A-9A14-B884FB1CA8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AAAA-440A-9A14-B884FB1CA8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48.33</c:v>
                </c:pt>
                <c:pt idx="1">
                  <c:v>50.93</c:v>
                </c:pt>
                <c:pt idx="2">
                  <c:v>53.2</c:v>
                </c:pt>
                <c:pt idx="3">
                  <c:v>55.3</c:v>
                </c:pt>
                <c:pt idx="4">
                  <c:v>57.05</c:v>
                </c:pt>
              </c:numCache>
            </c:numRef>
          </c:val>
          <c:extLst>
            <c:ext xmlns:c16="http://schemas.microsoft.com/office/drawing/2014/chart" uri="{C3380CC4-5D6E-409C-BE32-E72D297353CC}">
              <c16:uniqueId val="{00000000-A2EA-43A0-AE42-93E13076CC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2EA-43A0-AE42-93E13076CC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32.25</c:v>
                </c:pt>
              </c:numCache>
            </c:numRef>
          </c:val>
          <c:extLst>
            <c:ext xmlns:c16="http://schemas.microsoft.com/office/drawing/2014/chart" uri="{C3380CC4-5D6E-409C-BE32-E72D297353CC}">
              <c16:uniqueId val="{00000000-A6DA-4C52-8EA5-92C1D83FDF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A6DA-4C52-8EA5-92C1D83FDF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D7-4431-A6EC-2ED1C89587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2DD7-4431-A6EC-2ED1C89587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1203.4000000000001</c:v>
                </c:pt>
                <c:pt idx="1">
                  <c:v>1019.27</c:v>
                </c:pt>
                <c:pt idx="2">
                  <c:v>1009.71</c:v>
                </c:pt>
                <c:pt idx="3">
                  <c:v>892.46</c:v>
                </c:pt>
                <c:pt idx="4">
                  <c:v>1002.56</c:v>
                </c:pt>
              </c:numCache>
            </c:numRef>
          </c:val>
          <c:extLst>
            <c:ext xmlns:c16="http://schemas.microsoft.com/office/drawing/2014/chart" uri="{C3380CC4-5D6E-409C-BE32-E72D297353CC}">
              <c16:uniqueId val="{00000000-7197-4618-81D3-082A67A4B3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7197-4618-81D3-082A67A4B3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219.24</c:v>
                </c:pt>
                <c:pt idx="1">
                  <c:v>203</c:v>
                </c:pt>
                <c:pt idx="2">
                  <c:v>189.74</c:v>
                </c:pt>
                <c:pt idx="3">
                  <c:v>167.49</c:v>
                </c:pt>
                <c:pt idx="4">
                  <c:v>166.75</c:v>
                </c:pt>
              </c:numCache>
            </c:numRef>
          </c:val>
          <c:extLst>
            <c:ext xmlns:c16="http://schemas.microsoft.com/office/drawing/2014/chart" uri="{C3380CC4-5D6E-409C-BE32-E72D297353CC}">
              <c16:uniqueId val="{00000000-0D80-421D-8476-9916266EC9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0D80-421D-8476-9916266EC9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116.37</c:v>
                </c:pt>
                <c:pt idx="1">
                  <c:v>108.61</c:v>
                </c:pt>
                <c:pt idx="2">
                  <c:v>108.22</c:v>
                </c:pt>
                <c:pt idx="3">
                  <c:v>110.04</c:v>
                </c:pt>
                <c:pt idx="4">
                  <c:v>119.17</c:v>
                </c:pt>
              </c:numCache>
            </c:numRef>
          </c:val>
          <c:extLst>
            <c:ext xmlns:c16="http://schemas.microsoft.com/office/drawing/2014/chart" uri="{C3380CC4-5D6E-409C-BE32-E72D297353CC}">
              <c16:uniqueId val="{00000000-93E3-4AFD-B675-F6F6C4D2AA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93E3-4AFD-B675-F6F6C4D2AA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131.16</c:v>
                </c:pt>
                <c:pt idx="1">
                  <c:v>141.1</c:v>
                </c:pt>
                <c:pt idx="2">
                  <c:v>141.87</c:v>
                </c:pt>
                <c:pt idx="3">
                  <c:v>139.1</c:v>
                </c:pt>
                <c:pt idx="4">
                  <c:v>129.09</c:v>
                </c:pt>
              </c:numCache>
            </c:numRef>
          </c:val>
          <c:extLst>
            <c:ext xmlns:c16="http://schemas.microsoft.com/office/drawing/2014/chart" uri="{C3380CC4-5D6E-409C-BE32-E72D297353CC}">
              <c16:uniqueId val="{00000000-8769-45A3-BA8F-FAAB4EFC37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8769-45A3-BA8F-FAAB4EFC37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新富町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17048</v>
      </c>
      <c r="AM8" s="45"/>
      <c r="AN8" s="45"/>
      <c r="AO8" s="45"/>
      <c r="AP8" s="45"/>
      <c r="AQ8" s="45"/>
      <c r="AR8" s="45"/>
      <c r="AS8" s="45"/>
      <c r="AT8" s="46">
        <f>データ!$S$6</f>
        <v>61.48</v>
      </c>
      <c r="AU8" s="47"/>
      <c r="AV8" s="47"/>
      <c r="AW8" s="47"/>
      <c r="AX8" s="47"/>
      <c r="AY8" s="47"/>
      <c r="AZ8" s="47"/>
      <c r="BA8" s="47"/>
      <c r="BB8" s="48">
        <f>データ!$T$6</f>
        <v>277.29000000000002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84.65</v>
      </c>
      <c r="J10" s="47"/>
      <c r="K10" s="47"/>
      <c r="L10" s="47"/>
      <c r="M10" s="47"/>
      <c r="N10" s="47"/>
      <c r="O10" s="81"/>
      <c r="P10" s="48">
        <f>データ!$P$6</f>
        <v>81.040000000000006</v>
      </c>
      <c r="Q10" s="48"/>
      <c r="R10" s="48"/>
      <c r="S10" s="48"/>
      <c r="T10" s="48"/>
      <c r="U10" s="48"/>
      <c r="V10" s="48"/>
      <c r="W10" s="45">
        <f>データ!$Q$6</f>
        <v>3036</v>
      </c>
      <c r="X10" s="45"/>
      <c r="Y10" s="45"/>
      <c r="Z10" s="45"/>
      <c r="AA10" s="45"/>
      <c r="AB10" s="45"/>
      <c r="AC10" s="45"/>
      <c r="AD10" s="2"/>
      <c r="AE10" s="2"/>
      <c r="AF10" s="2"/>
      <c r="AG10" s="2"/>
      <c r="AH10" s="2"/>
      <c r="AI10" s="2"/>
      <c r="AJ10" s="2"/>
      <c r="AK10" s="2"/>
      <c r="AL10" s="45">
        <f>データ!$U$6</f>
        <v>13729</v>
      </c>
      <c r="AM10" s="45"/>
      <c r="AN10" s="45"/>
      <c r="AO10" s="45"/>
      <c r="AP10" s="45"/>
      <c r="AQ10" s="45"/>
      <c r="AR10" s="45"/>
      <c r="AS10" s="45"/>
      <c r="AT10" s="46">
        <f>データ!$V$6</f>
        <v>24.04</v>
      </c>
      <c r="AU10" s="47"/>
      <c r="AV10" s="47"/>
      <c r="AW10" s="47"/>
      <c r="AX10" s="47"/>
      <c r="AY10" s="47"/>
      <c r="AZ10" s="47"/>
      <c r="BA10" s="47"/>
      <c r="BB10" s="48">
        <f>データ!$W$6</f>
        <v>571.09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28.2"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ZkpQwwl2aI2qaaTUG0ikGyeCnDYvFGyvDsCJGynth6Q7M8oStzIGDXjFkB+YN/OzTm0+2Gca3Bbq2HA3zdvPw==" saltValue="Cvfp3a98FXkyxPhoAqfx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454028</v>
      </c>
      <c r="D6" s="20">
        <f t="shared" si="3"/>
        <v>46</v>
      </c>
      <c r="E6" s="20">
        <f t="shared" si="3"/>
        <v>1</v>
      </c>
      <c r="F6" s="20">
        <f t="shared" si="3"/>
        <v>0</v>
      </c>
      <c r="G6" s="20">
        <f t="shared" si="3"/>
        <v>1</v>
      </c>
      <c r="H6" s="20" t="str">
        <f t="shared" si="3"/>
        <v>宮崎県　新富町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84.65</v>
      </c>
      <c r="P6" s="21">
        <f t="shared" si="3"/>
        <v>81.040000000000006</v>
      </c>
      <c r="Q6" s="21">
        <f t="shared" si="3"/>
        <v>3036</v>
      </c>
      <c r="R6" s="21">
        <f t="shared" si="3"/>
        <v>17048</v>
      </c>
      <c r="S6" s="21">
        <f t="shared" si="3"/>
        <v>61.48</v>
      </c>
      <c r="T6" s="21">
        <f t="shared" si="3"/>
        <v>277.29000000000002</v>
      </c>
      <c r="U6" s="21">
        <f t="shared" si="3"/>
        <v>13729</v>
      </c>
      <c r="V6" s="21">
        <f t="shared" si="3"/>
        <v>24.04</v>
      </c>
      <c r="W6" s="21">
        <f t="shared" si="3"/>
        <v>571.09</v>
      </c>
      <c r="X6" s="22">
        <f>IF(X7="",NA(),X7)</f>
        <v>114.91</v>
      </c>
      <c r="Y6" s="22">
        <f t="shared" ref="Y6:AG6" si="4">IF(Y7="",NA(),Y7)</f>
        <v>110.15</v>
      </c>
      <c r="Z6" s="22">
        <f t="shared" si="4"/>
        <v>108.26</v>
      </c>
      <c r="AA6" s="22">
        <f t="shared" si="4"/>
        <v>109.79</v>
      </c>
      <c r="AB6" s="22">
        <f t="shared" si="4"/>
        <v>118.61</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1203.4000000000001</v>
      </c>
      <c r="AU6" s="22">
        <f t="shared" ref="AU6:BC6" si="6">IF(AU7="",NA(),AU7)</f>
        <v>1019.27</v>
      </c>
      <c r="AV6" s="22">
        <f t="shared" si="6"/>
        <v>1009.71</v>
      </c>
      <c r="AW6" s="22">
        <f t="shared" si="6"/>
        <v>892.46</v>
      </c>
      <c r="AX6" s="22">
        <f t="shared" si="6"/>
        <v>1002.56</v>
      </c>
      <c r="AY6" s="22">
        <f t="shared" si="6"/>
        <v>355.27</v>
      </c>
      <c r="AZ6" s="22">
        <f t="shared" si="6"/>
        <v>359.7</v>
      </c>
      <c r="BA6" s="22">
        <f t="shared" si="6"/>
        <v>362.93</v>
      </c>
      <c r="BB6" s="22">
        <f t="shared" si="6"/>
        <v>371.81</v>
      </c>
      <c r="BC6" s="22">
        <f t="shared" si="6"/>
        <v>384.23</v>
      </c>
      <c r="BD6" s="21" t="str">
        <f>IF(BD7="","",IF(BD7="-","【-】","【"&amp;SUBSTITUTE(TEXT(BD7,"#,##0.00"),"-","△")&amp;"】"))</f>
        <v>【261.51】</v>
      </c>
      <c r="BE6" s="22">
        <f>IF(BE7="",NA(),BE7)</f>
        <v>219.24</v>
      </c>
      <c r="BF6" s="22">
        <f t="shared" ref="BF6:BN6" si="7">IF(BF7="",NA(),BF7)</f>
        <v>203</v>
      </c>
      <c r="BG6" s="22">
        <f t="shared" si="7"/>
        <v>189.74</v>
      </c>
      <c r="BH6" s="22">
        <f t="shared" si="7"/>
        <v>167.49</v>
      </c>
      <c r="BI6" s="22">
        <f t="shared" si="7"/>
        <v>166.75</v>
      </c>
      <c r="BJ6" s="22">
        <f t="shared" si="7"/>
        <v>458.27</v>
      </c>
      <c r="BK6" s="22">
        <f t="shared" si="7"/>
        <v>447.01</v>
      </c>
      <c r="BL6" s="22">
        <f t="shared" si="7"/>
        <v>439.05</v>
      </c>
      <c r="BM6" s="22">
        <f t="shared" si="7"/>
        <v>465.85</v>
      </c>
      <c r="BN6" s="22">
        <f t="shared" si="7"/>
        <v>439.43</v>
      </c>
      <c r="BO6" s="21" t="str">
        <f>IF(BO7="","",IF(BO7="-","【-】","【"&amp;SUBSTITUTE(TEXT(BO7,"#,##0.00"),"-","△")&amp;"】"))</f>
        <v>【265.16】</v>
      </c>
      <c r="BP6" s="22">
        <f>IF(BP7="",NA(),BP7)</f>
        <v>116.37</v>
      </c>
      <c r="BQ6" s="22">
        <f t="shared" ref="BQ6:BY6" si="8">IF(BQ7="",NA(),BQ7)</f>
        <v>108.61</v>
      </c>
      <c r="BR6" s="22">
        <f t="shared" si="8"/>
        <v>108.22</v>
      </c>
      <c r="BS6" s="22">
        <f t="shared" si="8"/>
        <v>110.04</v>
      </c>
      <c r="BT6" s="22">
        <f t="shared" si="8"/>
        <v>119.17</v>
      </c>
      <c r="BU6" s="22">
        <f t="shared" si="8"/>
        <v>96.77</v>
      </c>
      <c r="BV6" s="22">
        <f t="shared" si="8"/>
        <v>95.81</v>
      </c>
      <c r="BW6" s="22">
        <f t="shared" si="8"/>
        <v>95.26</v>
      </c>
      <c r="BX6" s="22">
        <f t="shared" si="8"/>
        <v>92.39</v>
      </c>
      <c r="BY6" s="22">
        <f t="shared" si="8"/>
        <v>94.41</v>
      </c>
      <c r="BZ6" s="21" t="str">
        <f>IF(BZ7="","",IF(BZ7="-","【-】","【"&amp;SUBSTITUTE(TEXT(BZ7,"#,##0.00"),"-","△")&amp;"】"))</f>
        <v>【102.35】</v>
      </c>
      <c r="CA6" s="22">
        <f>IF(CA7="",NA(),CA7)</f>
        <v>131.16</v>
      </c>
      <c r="CB6" s="22">
        <f t="shared" ref="CB6:CJ6" si="9">IF(CB7="",NA(),CB7)</f>
        <v>141.1</v>
      </c>
      <c r="CC6" s="22">
        <f t="shared" si="9"/>
        <v>141.87</v>
      </c>
      <c r="CD6" s="22">
        <f t="shared" si="9"/>
        <v>139.1</v>
      </c>
      <c r="CE6" s="22">
        <f t="shared" si="9"/>
        <v>129.09</v>
      </c>
      <c r="CF6" s="22">
        <f t="shared" si="9"/>
        <v>187.18</v>
      </c>
      <c r="CG6" s="22">
        <f t="shared" si="9"/>
        <v>189.58</v>
      </c>
      <c r="CH6" s="22">
        <f t="shared" si="9"/>
        <v>192.82</v>
      </c>
      <c r="CI6" s="22">
        <f t="shared" si="9"/>
        <v>192.98</v>
      </c>
      <c r="CJ6" s="22">
        <f t="shared" si="9"/>
        <v>192.13</v>
      </c>
      <c r="CK6" s="21" t="str">
        <f>IF(CK7="","",IF(CK7="-","【-】","【"&amp;SUBSTITUTE(TEXT(CK7,"#,##0.00"),"-","△")&amp;"】"))</f>
        <v>【167.74】</v>
      </c>
      <c r="CL6" s="22">
        <f>IF(CL7="",NA(),CL7)</f>
        <v>59.63</v>
      </c>
      <c r="CM6" s="22">
        <f t="shared" ref="CM6:CU6" si="10">IF(CM7="",NA(),CM7)</f>
        <v>60.45</v>
      </c>
      <c r="CN6" s="22">
        <f t="shared" si="10"/>
        <v>53.13</v>
      </c>
      <c r="CO6" s="22">
        <f t="shared" si="10"/>
        <v>56.22</v>
      </c>
      <c r="CP6" s="22">
        <f t="shared" si="10"/>
        <v>53.58</v>
      </c>
      <c r="CQ6" s="22">
        <f t="shared" si="10"/>
        <v>55.88</v>
      </c>
      <c r="CR6" s="22">
        <f t="shared" si="10"/>
        <v>55.22</v>
      </c>
      <c r="CS6" s="22">
        <f t="shared" si="10"/>
        <v>54.05</v>
      </c>
      <c r="CT6" s="22">
        <f t="shared" si="10"/>
        <v>54.43</v>
      </c>
      <c r="CU6" s="22">
        <f t="shared" si="10"/>
        <v>53.87</v>
      </c>
      <c r="CV6" s="21" t="str">
        <f>IF(CV7="","",IF(CV7="-","【-】","【"&amp;SUBSTITUTE(TEXT(CV7,"#,##0.00"),"-","△")&amp;"】"))</f>
        <v>【60.29】</v>
      </c>
      <c r="CW6" s="22">
        <f>IF(CW7="",NA(),CW7)</f>
        <v>82.84</v>
      </c>
      <c r="CX6" s="22">
        <f t="shared" ref="CX6:DF6" si="11">IF(CX7="",NA(),CX7)</f>
        <v>81.77</v>
      </c>
      <c r="CY6" s="22">
        <f t="shared" si="11"/>
        <v>90.65</v>
      </c>
      <c r="CZ6" s="22">
        <f t="shared" si="11"/>
        <v>88.61</v>
      </c>
      <c r="DA6" s="22">
        <f t="shared" si="11"/>
        <v>90.22</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48.33</v>
      </c>
      <c r="DI6" s="22">
        <f t="shared" ref="DI6:DQ6" si="12">IF(DI7="",NA(),DI7)</f>
        <v>50.93</v>
      </c>
      <c r="DJ6" s="22">
        <f t="shared" si="12"/>
        <v>53.2</v>
      </c>
      <c r="DK6" s="22">
        <f t="shared" si="12"/>
        <v>55.3</v>
      </c>
      <c r="DL6" s="22">
        <f t="shared" si="12"/>
        <v>57.05</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2">
        <f t="shared" si="13"/>
        <v>32.25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0.92</v>
      </c>
      <c r="EE6" s="22">
        <f t="shared" ref="EE6:EM6" si="14">IF(EE7="",NA(),EE7)</f>
        <v>0.76</v>
      </c>
      <c r="EF6" s="22">
        <f t="shared" si="14"/>
        <v>0.71</v>
      </c>
      <c r="EG6" s="22">
        <f t="shared" si="14"/>
        <v>1.37</v>
      </c>
      <c r="EH6" s="22">
        <f t="shared" si="14"/>
        <v>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454028</v>
      </c>
      <c r="D7" s="24">
        <v>46</v>
      </c>
      <c r="E7" s="24">
        <v>1</v>
      </c>
      <c r="F7" s="24">
        <v>0</v>
      </c>
      <c r="G7" s="24">
        <v>1</v>
      </c>
      <c r="H7" s="24" t="s">
        <v>93</v>
      </c>
      <c r="I7" s="24" t="s">
        <v>94</v>
      </c>
      <c r="J7" s="24" t="s">
        <v>95</v>
      </c>
      <c r="K7" s="24" t="s">
        <v>96</v>
      </c>
      <c r="L7" s="24" t="s">
        <v>97</v>
      </c>
      <c r="M7" s="24" t="s">
        <v>98</v>
      </c>
      <c r="N7" s="25" t="s">
        <v>99</v>
      </c>
      <c r="O7" s="25">
        <v>84.65</v>
      </c>
      <c r="P7" s="25">
        <v>81.040000000000006</v>
      </c>
      <c r="Q7" s="25">
        <v>3036</v>
      </c>
      <c r="R7" s="25">
        <v>17048</v>
      </c>
      <c r="S7" s="25">
        <v>61.48</v>
      </c>
      <c r="T7" s="25">
        <v>277.29000000000002</v>
      </c>
      <c r="U7" s="25">
        <v>13729</v>
      </c>
      <c r="V7" s="25">
        <v>24.04</v>
      </c>
      <c r="W7" s="25">
        <v>571.09</v>
      </c>
      <c r="X7" s="25">
        <v>114.91</v>
      </c>
      <c r="Y7" s="25">
        <v>110.15</v>
      </c>
      <c r="Z7" s="25">
        <v>108.26</v>
      </c>
      <c r="AA7" s="25">
        <v>109.79</v>
      </c>
      <c r="AB7" s="25">
        <v>118.61</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1203.4000000000001</v>
      </c>
      <c r="AU7" s="25">
        <v>1019.27</v>
      </c>
      <c r="AV7" s="25">
        <v>1009.71</v>
      </c>
      <c r="AW7" s="25">
        <v>892.46</v>
      </c>
      <c r="AX7" s="25">
        <v>1002.56</v>
      </c>
      <c r="AY7" s="25">
        <v>355.27</v>
      </c>
      <c r="AZ7" s="25">
        <v>359.7</v>
      </c>
      <c r="BA7" s="25">
        <v>362.93</v>
      </c>
      <c r="BB7" s="25">
        <v>371.81</v>
      </c>
      <c r="BC7" s="25">
        <v>384.23</v>
      </c>
      <c r="BD7" s="25">
        <v>261.51</v>
      </c>
      <c r="BE7" s="25">
        <v>219.24</v>
      </c>
      <c r="BF7" s="25">
        <v>203</v>
      </c>
      <c r="BG7" s="25">
        <v>189.74</v>
      </c>
      <c r="BH7" s="25">
        <v>167.49</v>
      </c>
      <c r="BI7" s="25">
        <v>166.75</v>
      </c>
      <c r="BJ7" s="25">
        <v>458.27</v>
      </c>
      <c r="BK7" s="25">
        <v>447.01</v>
      </c>
      <c r="BL7" s="25">
        <v>439.05</v>
      </c>
      <c r="BM7" s="25">
        <v>465.85</v>
      </c>
      <c r="BN7" s="25">
        <v>439.43</v>
      </c>
      <c r="BO7" s="25">
        <v>265.16000000000003</v>
      </c>
      <c r="BP7" s="25">
        <v>116.37</v>
      </c>
      <c r="BQ7" s="25">
        <v>108.61</v>
      </c>
      <c r="BR7" s="25">
        <v>108.22</v>
      </c>
      <c r="BS7" s="25">
        <v>110.04</v>
      </c>
      <c r="BT7" s="25">
        <v>119.17</v>
      </c>
      <c r="BU7" s="25">
        <v>96.77</v>
      </c>
      <c r="BV7" s="25">
        <v>95.81</v>
      </c>
      <c r="BW7" s="25">
        <v>95.26</v>
      </c>
      <c r="BX7" s="25">
        <v>92.39</v>
      </c>
      <c r="BY7" s="25">
        <v>94.41</v>
      </c>
      <c r="BZ7" s="25">
        <v>102.35</v>
      </c>
      <c r="CA7" s="25">
        <v>131.16</v>
      </c>
      <c r="CB7" s="25">
        <v>141.1</v>
      </c>
      <c r="CC7" s="25">
        <v>141.87</v>
      </c>
      <c r="CD7" s="25">
        <v>139.1</v>
      </c>
      <c r="CE7" s="25">
        <v>129.09</v>
      </c>
      <c r="CF7" s="25">
        <v>187.18</v>
      </c>
      <c r="CG7" s="25">
        <v>189.58</v>
      </c>
      <c r="CH7" s="25">
        <v>192.82</v>
      </c>
      <c r="CI7" s="25">
        <v>192.98</v>
      </c>
      <c r="CJ7" s="25">
        <v>192.13</v>
      </c>
      <c r="CK7" s="25">
        <v>167.74</v>
      </c>
      <c r="CL7" s="25">
        <v>59.63</v>
      </c>
      <c r="CM7" s="25">
        <v>60.45</v>
      </c>
      <c r="CN7" s="25">
        <v>53.13</v>
      </c>
      <c r="CO7" s="25">
        <v>56.22</v>
      </c>
      <c r="CP7" s="25">
        <v>53.58</v>
      </c>
      <c r="CQ7" s="25">
        <v>55.88</v>
      </c>
      <c r="CR7" s="25">
        <v>55.22</v>
      </c>
      <c r="CS7" s="25">
        <v>54.05</v>
      </c>
      <c r="CT7" s="25">
        <v>54.43</v>
      </c>
      <c r="CU7" s="25">
        <v>53.87</v>
      </c>
      <c r="CV7" s="25">
        <v>60.29</v>
      </c>
      <c r="CW7" s="25">
        <v>82.84</v>
      </c>
      <c r="CX7" s="25">
        <v>81.77</v>
      </c>
      <c r="CY7" s="25">
        <v>90.65</v>
      </c>
      <c r="CZ7" s="25">
        <v>88.61</v>
      </c>
      <c r="DA7" s="25">
        <v>90.22</v>
      </c>
      <c r="DB7" s="25">
        <v>80.989999999999995</v>
      </c>
      <c r="DC7" s="25">
        <v>80.930000000000007</v>
      </c>
      <c r="DD7" s="25">
        <v>80.510000000000005</v>
      </c>
      <c r="DE7" s="25">
        <v>79.44</v>
      </c>
      <c r="DF7" s="25">
        <v>79.489999999999995</v>
      </c>
      <c r="DG7" s="25">
        <v>90.12</v>
      </c>
      <c r="DH7" s="25">
        <v>48.33</v>
      </c>
      <c r="DI7" s="25">
        <v>50.93</v>
      </c>
      <c r="DJ7" s="25">
        <v>53.2</v>
      </c>
      <c r="DK7" s="25">
        <v>55.3</v>
      </c>
      <c r="DL7" s="25">
        <v>57.05</v>
      </c>
      <c r="DM7" s="25">
        <v>46.61</v>
      </c>
      <c r="DN7" s="25">
        <v>47.97</v>
      </c>
      <c r="DO7" s="25">
        <v>49.12</v>
      </c>
      <c r="DP7" s="25">
        <v>49.39</v>
      </c>
      <c r="DQ7" s="25">
        <v>50.75</v>
      </c>
      <c r="DR7" s="25">
        <v>50.88</v>
      </c>
      <c r="DS7" s="25">
        <v>0</v>
      </c>
      <c r="DT7" s="25">
        <v>0</v>
      </c>
      <c r="DU7" s="25">
        <v>0</v>
      </c>
      <c r="DV7" s="25">
        <v>0</v>
      </c>
      <c r="DW7" s="25">
        <v>32.25</v>
      </c>
      <c r="DX7" s="25">
        <v>10.84</v>
      </c>
      <c r="DY7" s="25">
        <v>15.33</v>
      </c>
      <c r="DZ7" s="25">
        <v>16.760000000000002</v>
      </c>
      <c r="EA7" s="25">
        <v>18.57</v>
      </c>
      <c r="EB7" s="25">
        <v>21.14</v>
      </c>
      <c r="EC7" s="25">
        <v>22.3</v>
      </c>
      <c r="ED7" s="25">
        <v>0.92</v>
      </c>
      <c r="EE7" s="25">
        <v>0.76</v>
      </c>
      <c r="EF7" s="25">
        <v>0.71</v>
      </c>
      <c r="EG7" s="25">
        <v>1.37</v>
      </c>
      <c r="EH7" s="25">
        <v>1</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2023-02-21T04:51:08Z</cp:lastPrinted>
  <dcterms:created xsi:type="dcterms:W3CDTF">2022-12-01T01:06:47Z</dcterms:created>
  <dcterms:modified xsi:type="dcterms:W3CDTF">2023-02-21T08:43:06Z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2023-01-24T01:47:19Z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eaf6e8bc-a3ee-43db-918b-b0f685180071</vt:lpwstr>
  </property>
  <property fmtid="{D5CDD505-2E9C-101B-9397-08002B2CF9AE}" pid="8" name="MSIP_Label_defa4170-0d19-0005-0004-bc88714345d2_ContentBits">
    <vt:lpwstr>0</vt:lpwstr>
  </property>
</Properties>
</file>