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上水道\"/>
    </mc:Choice>
  </mc:AlternateContent>
  <xr:revisionPtr revIDLastSave="0" documentId="13_ncr:1_{AAA38597-A35E-4DFB-A97B-0B7C97C05240}" xr6:coauthVersionLast="47" xr6:coauthVersionMax="47" xr10:uidLastSave="{00000000-0000-0000-0000-000000000000}"/>
  <workbookProtection workbookAlgorithmName="SHA-512" workbookHashValue="xPKfR1DOPkzf1prw6sqJw00KbcvZd5vWnDMpcYWFfqmGM+hNQPb5cI06t/nMz5br2j6auosHTd0JGobpOz5q2A==" workbookSaltValue="kj8LUY7PQbNaPIxPyUCbe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P10" i="4" s="1"/>
  <c r="O6" i="5"/>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L10" i="4"/>
  <c r="W10" i="4"/>
  <c r="I10" i="4"/>
  <c r="BB8" i="4"/>
  <c r="AT8" i="4"/>
  <c r="AL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<sst xmlns="http://schemas.openxmlformats.org/spreadsheetml/2006/main" count="228" uniqueCount="115">
  <si>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</si>
  <si>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</si>
  <si>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</si>
  <si>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</si>
  <si>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</si>
  <si>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</si>
  <si>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</si>
  <si>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</si>
  <si>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</si>
  <si>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</si>
  <si>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</si>
  <si>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</si>
  <si>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</si>
  <si>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</si>
  <si>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</si>
  <si>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</si>
  <si>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</si>
  <si>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</si>
  <si>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</si>
  <si>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</si>
  <si>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</si>
  <si>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</si>
  <si>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</si>
  <si>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</si>
  <si>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</si>
  <si>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</si>
  <si>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</si>
  <si>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</si>
  <si>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</si>
  <si>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</si>
  <si>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</si>
  <si>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</si>
  <si>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</si>
  <si>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</si>
  <si>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</si>
  <si>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</si>
  <si>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</si>
  <si>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</si>
  <si>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</si>
  <si>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</si>
  <si>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</si>
  <si>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</si>
  <si>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</si>
  <si>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</si>
  <si>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</si>
  <si>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</si>
  <si>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</si>
  <si>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</si>
  <si>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</si>
  <si>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</si>
  <si>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</si>
  <si>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</si>
  <si>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</si>
  <si>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</si>
  <si>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</si>
  <si>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</si>
  <si>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</si>
  <si>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</si>
  <si>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</si>
  <si>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</si>
  <si>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</si>
  <si>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</si>
  <si>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</si>
  <si>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</si>
  <si>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</si>
  <si>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</si>
  <si>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</si>
  <si>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</si>
  <si>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</si>
  <si>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</si>
  <si>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</si>
  <si>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</si>
  <si>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</si>
  <si>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</si>
  <si>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</si>
  <si>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</si>
  <si>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</si>
  <si>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</si>
  <si>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</si>
  <si>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</si>
  <si>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</si>
  <si>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</si>
  <si>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</si>
  <si>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</si>
  <si>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</si>
  <si>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</si>
  <si>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</si>
  <si>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</si>
  <si>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</si>
  <si>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</si>
  <si>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</si>
  <si>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</si>
  <si>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</si>
  <si>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都農町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</si>
  <si>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</si>
  <si>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</si>
  <si>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</si>
  <si>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</si>
  <si>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</si>
  <si>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</si>
  <si>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</si>
  <si>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</si>
  <si>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</si>
  <si>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</si>
  <si>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</si>
  <si>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</si>
  <si>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</si>
  <si>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</si>
  <si>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</si>
  <si>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</si>
  <si>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</si>
  <si>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</si>
  <si>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
　100％を超えている状況で推移しており、健全な水準であります。
②累積欠損金比率
　平成30年度には0となっております。今後も経営の健全性を高めていくため、引き続き事業費用の削減に取り組み、経営改善に努めていきます。
③流動比率
　全国及び類似団体平均値を上回っており短期債務に対する支払い能力は確保されています。
④企業債残高対給水収益比率
　現在、全国及び類似団体平均値より低い状況でありますが、平成29年度に一つの簡易水道分の統合により企業債残高が増加し、令和2年度からはもう一つの簡易水道分の統合によりさらに企業債残高が増加したため、老朽化に伴う施設更新を考えると長期的な資金計画が必要となってきます。
⑤料金回収率
　全国及び類似団体平均値を上回っており、経営に必要な経費を料金で賄えています。
⑥給水原価
　全国及び類似団体平均値より低い状況であります。今後は、施設の老朽化に伴う更新に備えるとともに費用の効率性にも配慮した健全経営を保持していく必要があります。
⑦施設利用率
　全国及び類似団体平均値と比較して高い状況にあります。今後も本比率に留意し利用率向上に努めます。
⑧有収率
　85.52％となっており、類似団体と比較して高い水準で保たれています。今後も無駄の無い経営に努めていきます。</t>
    <rPh sb="547" eb="549">
      <t>ムダ</t>
    </rPh>
    <phoneticPr fontId="4"/>
  </si>
  <si>
    <t>①有形固定資産減価償却率
　全国及び類似団体平均値と比較して高い状況にあり老朽化が進んでいることが原因であります。配水管等の計画的な更新が必要です。
②管路経年化率
　全国及び類似団体平均値と比較して高い状況にありますが、今後、管路の老朽化が進み、当該値が上昇することが想定されることから計画的な管路更新をしていく必要があります。
③管路更新率
　全国及び類似団体平均値と比較して高い状況にあります。今後も更新の必要性の高い管路を優先的に更新していくと共に道路改良工事に併せて管路の更新を行っていきます。</t>
    <rPh sb="186" eb="188">
      <t>ヒカク</t>
    </rPh>
    <rPh sb="190" eb="191">
      <t>タカ</t>
    </rPh>
    <rPh sb="192" eb="194">
      <t>ジョウキョウ</t>
    </rPh>
    <phoneticPr fontId="4"/>
  </si>
  <si>
    <t>　経常収支比率は、現在100％を超えていますが、給水人口が減少傾向にあり、今後老朽化による施設更新を進めていく上で、更なる事業費用の削減、料金改定等による財源確保が課題とされます。併せて適切な漏水調査等を実施し、施設の効率性を高め、健全な経営管理を行っていく必要があります。また経営戦略については簡易水道（法非適）と統合した形で令和元年度に策定しました。
　今後は、経営戦略の検証・見直しを行いながら経営管理を行っていきます。</t>
    <rPh sb="200" eb="202">
      <t>ケイエイ</t>
    </rPh>
    <rPh sb="202" eb="204">
      <t>カンリ</t>
    </rPh>
    <rPh sb="205" eb="20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</si>
</sst>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0.04</c:v>
                </c:pt>
                <c:pt idx="1">
                  <c:v>1.25</c:v>
                </c:pt>
                <c:pt idx="2">
                  <c:v>0.13</c:v>
                </c:pt>
                <c:pt idx="3">
                  <c:v>0.15</c:v>
                </c:pt>
                <c:pt idx="4">
                  <c:v>0.87</c:v>
                </c:pt>
              </c:numCache>
            </c:numRef>
          </c:val>
          <c:extLst>
            <c:ext xmlns:c16="http://schemas.microsoft.com/office/drawing/2014/chart" uri="{C3380CC4-5D6E-409C-BE32-E72D297353CC}">
              <c16:uniqueId val="{00000000-6D6A-4E2A-A0D4-5B459C5B789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6D6A-4E2A-A0D4-5B459C5B789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64.400000000000006</c:v>
                </c:pt>
                <c:pt idx="1">
                  <c:v>65.63</c:v>
                </c:pt>
                <c:pt idx="2">
                  <c:v>63.25</c:v>
                </c:pt>
                <c:pt idx="3">
                  <c:v>67.2</c:v>
                </c:pt>
                <c:pt idx="4">
                  <c:v>66.260000000000005</c:v>
                </c:pt>
              </c:numCache>
            </c:numRef>
          </c:val>
          <c:extLst>
            <c:ext xmlns:c16="http://schemas.microsoft.com/office/drawing/2014/chart" uri="{C3380CC4-5D6E-409C-BE32-E72D297353CC}">
              <c16:uniqueId val="{00000000-AD6E-47BE-9525-8BDF5FD1DFE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AD6E-47BE-9525-8BDF5FD1DFE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84.63</c:v>
                </c:pt>
                <c:pt idx="1">
                  <c:v>82.32</c:v>
                </c:pt>
                <c:pt idx="2">
                  <c:v>84.19</c:v>
                </c:pt>
                <c:pt idx="3">
                  <c:v>85.37</c:v>
                </c:pt>
                <c:pt idx="4">
                  <c:v>85.52</c:v>
                </c:pt>
              </c:numCache>
            </c:numRef>
          </c:val>
          <c:extLst>
            <c:ext xmlns:c16="http://schemas.microsoft.com/office/drawing/2014/chart" uri="{C3380CC4-5D6E-409C-BE32-E72D297353CC}">
              <c16:uniqueId val="{00000000-3BDE-4DDB-94B6-51A59FB4A35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3BDE-4DDB-94B6-51A59FB4A35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123.55</c:v>
                </c:pt>
                <c:pt idx="1">
                  <c:v>125.58</c:v>
                </c:pt>
                <c:pt idx="2">
                  <c:v>143.78</c:v>
                </c:pt>
                <c:pt idx="3">
                  <c:v>131.55000000000001</c:v>
                </c:pt>
                <c:pt idx="4">
                  <c:v>116.92</c:v>
                </c:pt>
              </c:numCache>
            </c:numRef>
          </c:val>
          <c:extLst>
            <c:ext xmlns:c16="http://schemas.microsoft.com/office/drawing/2014/chart" uri="{C3380CC4-5D6E-409C-BE32-E72D297353CC}">
              <c16:uniqueId val="{00000000-00AC-421D-A326-F8283EF316F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00AC-421D-A326-F8283EF316F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59.71</c:v>
                </c:pt>
                <c:pt idx="1">
                  <c:v>59.97</c:v>
                </c:pt>
                <c:pt idx="2">
                  <c:v>61.78</c:v>
                </c:pt>
                <c:pt idx="3">
                  <c:v>59.62</c:v>
                </c:pt>
                <c:pt idx="4">
                  <c:v>60.42</c:v>
                </c:pt>
              </c:numCache>
            </c:numRef>
          </c:val>
          <c:extLst>
            <c:ext xmlns:c16="http://schemas.microsoft.com/office/drawing/2014/chart" uri="{C3380CC4-5D6E-409C-BE32-E72D297353CC}">
              <c16:uniqueId val="{00000000-A8A4-4361-ADE6-ED2B7E353BB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A8A4-4361-ADE6-ED2B7E353BB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formatCode="#,##0.00;&quot;△&quot;#,##0.00;&quot;-&quot;">
                  <c:v>45.86</c:v>
                </c:pt>
              </c:numCache>
            </c:numRef>
          </c:val>
          <c:extLst>
            <c:ext xmlns:c16="http://schemas.microsoft.com/office/drawing/2014/chart" uri="{C3380CC4-5D6E-409C-BE32-E72D297353CC}">
              <c16:uniqueId val="{00000000-DF00-4096-A6AC-8C76E7818B9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DF00-4096-A6AC-8C76E7818B9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quot;-&quot;">
                  <c:v>6.44</c:v>
                </c:pt>
                <c:pt idx="1">
                  <c:v>0</c:v>
                </c:pt>
                <c:pt idx="2">
                  <c:v>0</c:v>
                </c:pt>
                <c:pt idx="3">
                  <c:v>0</c:v>
                </c:pt>
                <c:pt idx="4">
                  <c:v>0</c:v>
                </c:pt>
              </c:numCache>
            </c:numRef>
          </c:val>
          <c:extLst>
            <c:ext xmlns:c16="http://schemas.microsoft.com/office/drawing/2014/chart" uri="{C3380CC4-5D6E-409C-BE32-E72D297353CC}">
              <c16:uniqueId val="{00000000-271B-46F2-8EDF-AAEDF81B763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271B-46F2-8EDF-AAEDF81B763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1097.1199999999999</c:v>
                </c:pt>
                <c:pt idx="1">
                  <c:v>1055.52</c:v>
                </c:pt>
                <c:pt idx="2">
                  <c:v>835.19</c:v>
                </c:pt>
                <c:pt idx="3">
                  <c:v>1003.33</c:v>
                </c:pt>
                <c:pt idx="4">
                  <c:v>1021.74</c:v>
                </c:pt>
              </c:numCache>
            </c:numRef>
          </c:val>
          <c:extLst>
            <c:ext xmlns:c16="http://schemas.microsoft.com/office/drawing/2014/chart" uri="{C3380CC4-5D6E-409C-BE32-E72D297353CC}">
              <c16:uniqueId val="{00000000-68A1-4C32-A11D-F6882096F82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68A1-4C32-A11D-F6882096F82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168.15</c:v>
                </c:pt>
                <c:pt idx="1">
                  <c:v>200.65</c:v>
                </c:pt>
                <c:pt idx="2">
                  <c:v>188.03</c:v>
                </c:pt>
                <c:pt idx="3">
                  <c:v>256.36</c:v>
                </c:pt>
                <c:pt idx="4">
                  <c:v>256.66000000000003</c:v>
                </c:pt>
              </c:numCache>
            </c:numRef>
          </c:val>
          <c:extLst>
            <c:ext xmlns:c16="http://schemas.microsoft.com/office/drawing/2014/chart" uri="{C3380CC4-5D6E-409C-BE32-E72D297353CC}">
              <c16:uniqueId val="{00000000-D350-400F-8C4B-93FBA67AC60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D350-400F-8C4B-93FBA67AC60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118.27</c:v>
                </c:pt>
                <c:pt idx="1">
                  <c:v>117.83</c:v>
                </c:pt>
                <c:pt idx="2">
                  <c:v>128.36000000000001</c:v>
                </c:pt>
                <c:pt idx="3">
                  <c:v>122.1</c:v>
                </c:pt>
                <c:pt idx="4">
                  <c:v>111.11</c:v>
                </c:pt>
              </c:numCache>
            </c:numRef>
          </c:val>
          <c:extLst>
            <c:ext xmlns:c16="http://schemas.microsoft.com/office/drawing/2014/chart" uri="{C3380CC4-5D6E-409C-BE32-E72D297353CC}">
              <c16:uniqueId val="{00000000-1577-42F7-9EEE-BFD7C29710C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1577-42F7-9EEE-BFD7C29710C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142.71</c:v>
                </c:pt>
                <c:pt idx="1">
                  <c:v>143.91</c:v>
                </c:pt>
                <c:pt idx="2">
                  <c:v>131.88999999999999</c:v>
                </c:pt>
                <c:pt idx="3">
                  <c:v>136.13999999999999</c:v>
                </c:pt>
                <c:pt idx="4">
                  <c:v>151.47999999999999</c:v>
                </c:pt>
              </c:numCache>
            </c:numRef>
          </c:val>
          <c:extLst>
            <c:ext xmlns:c16="http://schemas.microsoft.com/office/drawing/2014/chart" uri="{C3380CC4-5D6E-409C-BE32-E72D297353CC}">
              <c16:uniqueId val="{00000000-7D2D-4BC0-B817-F348F4938C0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7D2D-4BC0-B817-F348F4938C0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宮崎県　都農町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10333</v>
      </c>
      <c r="AM8" s="45"/>
      <c r="AN8" s="45"/>
      <c r="AO8" s="45"/>
      <c r="AP8" s="45"/>
      <c r="AQ8" s="45"/>
      <c r="AR8" s="45"/>
      <c r="AS8" s="45"/>
      <c r="AT8" s="46">
        <f>データ!$S$6</f>
        <v>102.11</v>
      </c>
      <c r="AU8" s="47"/>
      <c r="AV8" s="47"/>
      <c r="AW8" s="47"/>
      <c r="AX8" s="47"/>
      <c r="AY8" s="47"/>
      <c r="AZ8" s="47"/>
      <c r="BA8" s="47"/>
      <c r="BB8" s="48">
        <f>データ!$T$6</f>
        <v>101.19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72.930000000000007</v>
      </c>
      <c r="J10" s="47"/>
      <c r="K10" s="47"/>
      <c r="L10" s="47"/>
      <c r="M10" s="47"/>
      <c r="N10" s="47"/>
      <c r="O10" s="81"/>
      <c r="P10" s="48">
        <f>データ!$P$6</f>
        <v>97.47</v>
      </c>
      <c r="Q10" s="48"/>
      <c r="R10" s="48"/>
      <c r="S10" s="48"/>
      <c r="T10" s="48"/>
      <c r="U10" s="48"/>
      <c r="V10" s="48"/>
      <c r="W10" s="45">
        <f>データ!$Q$6</f>
        <v>3630</v>
      </c>
      <c r="X10" s="45"/>
      <c r="Y10" s="45"/>
      <c r="Z10" s="45"/>
      <c r="AA10" s="45"/>
      <c r="AB10" s="45"/>
      <c r="AC10" s="45"/>
      <c r="AD10" s="2"/>
      <c r="AE10" s="2"/>
      <c r="AF10" s="2"/>
      <c r="AG10" s="2"/>
      <c r="AH10" s="2"/>
      <c r="AI10" s="2"/>
      <c r="AJ10" s="2"/>
      <c r="AK10" s="2"/>
      <c r="AL10" s="45">
        <f>データ!$U$6</f>
        <v>9437</v>
      </c>
      <c r="AM10" s="45"/>
      <c r="AN10" s="45"/>
      <c r="AO10" s="45"/>
      <c r="AP10" s="45"/>
      <c r="AQ10" s="45"/>
      <c r="AR10" s="45"/>
      <c r="AS10" s="45"/>
      <c r="AT10" s="46">
        <f>データ!$V$6</f>
        <v>31.22</v>
      </c>
      <c r="AU10" s="47"/>
      <c r="AV10" s="47"/>
      <c r="AW10" s="47"/>
      <c r="AX10" s="47"/>
      <c r="AY10" s="47"/>
      <c r="AZ10" s="47"/>
      <c r="BA10" s="47"/>
      <c r="BB10" s="48">
        <f>データ!$W$6</f>
        <v>302.27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113</v>
      </c>
      <c r="BM47" s="86"/>
      <c r="BN47" s="86"/>
      <c r="BO47" s="86"/>
      <c r="BP47" s="86"/>
      <c r="BQ47" s="86"/>
      <c r="BR47" s="86"/>
      <c r="BS47" s="86"/>
      <c r="BT47" s="86"/>
      <c r="BU47" s="86"/>
      <c r="BV47" s="86"/>
      <c r="BW47" s="86"/>
      <c r="BX47" s="86"/>
      <c r="BY47" s="86"/>
      <c r="BZ47" s="8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6"/>
      <c r="BN63" s="86"/>
      <c r="BO63" s="86"/>
      <c r="BP63" s="86"/>
      <c r="BQ63" s="86"/>
      <c r="BR63" s="86"/>
      <c r="BS63" s="86"/>
      <c r="BT63" s="86"/>
      <c r="BU63" s="86"/>
      <c r="BV63" s="86"/>
      <c r="BW63" s="86"/>
      <c r="BX63" s="86"/>
      <c r="BY63" s="86"/>
      <c r="BZ63" s="8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lmR91Pc6jnHQUtDOg8Xv1uh+bTAQe+gikCET/6zoZ+5PhWPmee4cdgrApVZnlKFLnLX/0YJa/k//Zc7mmLiMWg==" saltValue="Oqo4Ep12c008ecHGRevec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454061</v>
      </c>
      <c r="D6" s="20">
        <f t="shared" si="3"/>
        <v>46</v>
      </c>
      <c r="E6" s="20">
        <f t="shared" si="3"/>
        <v>1</v>
      </c>
      <c r="F6" s="20">
        <f t="shared" si="3"/>
        <v>0</v>
      </c>
      <c r="G6" s="20">
        <f t="shared" si="3"/>
        <v>1</v>
      </c>
      <c r="H6" s="20" t="str">
        <f t="shared" si="3"/>
        <v>宮崎県　都農町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72.930000000000007</v>
      </c>
      <c r="P6" s="21">
        <f t="shared" si="3"/>
        <v>97.47</v>
      </c>
      <c r="Q6" s="21">
        <f t="shared" si="3"/>
        <v>3630</v>
      </c>
      <c r="R6" s="21">
        <f t="shared" si="3"/>
        <v>10333</v>
      </c>
      <c r="S6" s="21">
        <f t="shared" si="3"/>
        <v>102.11</v>
      </c>
      <c r="T6" s="21">
        <f t="shared" si="3"/>
        <v>101.19</v>
      </c>
      <c r="U6" s="21">
        <f t="shared" si="3"/>
        <v>9437</v>
      </c>
      <c r="V6" s="21">
        <f t="shared" si="3"/>
        <v>31.22</v>
      </c>
      <c r="W6" s="21">
        <f t="shared" si="3"/>
        <v>302.27</v>
      </c>
      <c r="X6" s="22">
        <f>IF(X7="",NA(),X7)</f>
        <v>123.55</v>
      </c>
      <c r="Y6" s="22">
        <f t="shared" ref="Y6:AG6" si="4">IF(Y7="",NA(),Y7)</f>
        <v>125.58</v>
      </c>
      <c r="Z6" s="22">
        <f t="shared" si="4"/>
        <v>143.78</v>
      </c>
      <c r="AA6" s="22">
        <f t="shared" si="4"/>
        <v>131.55000000000001</v>
      </c>
      <c r="AB6" s="22">
        <f t="shared" si="4"/>
        <v>116.92</v>
      </c>
      <c r="AC6" s="22">
        <f t="shared" si="4"/>
        <v>104.47</v>
      </c>
      <c r="AD6" s="22">
        <f t="shared" si="4"/>
        <v>103.81</v>
      </c>
      <c r="AE6" s="22">
        <f t="shared" si="4"/>
        <v>104.35</v>
      </c>
      <c r="AF6" s="22">
        <f t="shared" si="4"/>
        <v>105.34</v>
      </c>
      <c r="AG6" s="22">
        <f t="shared" si="4"/>
        <v>105.77</v>
      </c>
      <c r="AH6" s="21" t="str">
        <f>IF(AH7="","",IF(AH7="-","【-】","【"&amp;SUBSTITUTE(TEXT(AH7,"#,##0.00"),"-","△")&amp;"】"))</f>
        <v>【111.39】</v>
      </c>
      <c r="AI6" s="22">
        <f>IF(AI7="",NA(),AI7)</f>
        <v>6.44</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1097.1199999999999</v>
      </c>
      <c r="AU6" s="22">
        <f t="shared" ref="AU6:BC6" si="6">IF(AU7="",NA(),AU7)</f>
        <v>1055.52</v>
      </c>
      <c r="AV6" s="22">
        <f t="shared" si="6"/>
        <v>835.19</v>
      </c>
      <c r="AW6" s="22">
        <f t="shared" si="6"/>
        <v>1003.33</v>
      </c>
      <c r="AX6" s="22">
        <f t="shared" si="6"/>
        <v>1021.74</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168.15</v>
      </c>
      <c r="BF6" s="22">
        <f t="shared" ref="BF6:BN6" si="7">IF(BF7="",NA(),BF7)</f>
        <v>200.65</v>
      </c>
      <c r="BG6" s="22">
        <f t="shared" si="7"/>
        <v>188.03</v>
      </c>
      <c r="BH6" s="22">
        <f t="shared" si="7"/>
        <v>256.36</v>
      </c>
      <c r="BI6" s="22">
        <f t="shared" si="7"/>
        <v>256.66000000000003</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118.27</v>
      </c>
      <c r="BQ6" s="22">
        <f t="shared" ref="BQ6:BY6" si="8">IF(BQ7="",NA(),BQ7)</f>
        <v>117.83</v>
      </c>
      <c r="BR6" s="22">
        <f t="shared" si="8"/>
        <v>128.36000000000001</v>
      </c>
      <c r="BS6" s="22">
        <f t="shared" si="8"/>
        <v>122.1</v>
      </c>
      <c r="BT6" s="22">
        <f t="shared" si="8"/>
        <v>111.11</v>
      </c>
      <c r="BU6" s="22">
        <f t="shared" si="8"/>
        <v>87.51</v>
      </c>
      <c r="BV6" s="22">
        <f t="shared" si="8"/>
        <v>84.77</v>
      </c>
      <c r="BW6" s="22">
        <f t="shared" si="8"/>
        <v>87.11</v>
      </c>
      <c r="BX6" s="22">
        <f t="shared" si="8"/>
        <v>82.78</v>
      </c>
      <c r="BY6" s="22">
        <f t="shared" si="8"/>
        <v>84.82</v>
      </c>
      <c r="BZ6" s="21" t="str">
        <f>IF(BZ7="","",IF(BZ7="-","【-】","【"&amp;SUBSTITUTE(TEXT(BZ7,"#,##0.00"),"-","△")&amp;"】"))</f>
        <v>【102.35】</v>
      </c>
      <c r="CA6" s="22">
        <f>IF(CA7="",NA(),CA7)</f>
        <v>142.71</v>
      </c>
      <c r="CB6" s="22">
        <f t="shared" ref="CB6:CJ6" si="9">IF(CB7="",NA(),CB7)</f>
        <v>143.91</v>
      </c>
      <c r="CC6" s="22">
        <f t="shared" si="9"/>
        <v>131.88999999999999</v>
      </c>
      <c r="CD6" s="22">
        <f t="shared" si="9"/>
        <v>136.13999999999999</v>
      </c>
      <c r="CE6" s="22">
        <f t="shared" si="9"/>
        <v>151.47999999999999</v>
      </c>
      <c r="CF6" s="22">
        <f t="shared" si="9"/>
        <v>218.42</v>
      </c>
      <c r="CG6" s="22">
        <f t="shared" si="9"/>
        <v>227.27</v>
      </c>
      <c r="CH6" s="22">
        <f t="shared" si="9"/>
        <v>223.98</v>
      </c>
      <c r="CI6" s="22">
        <f t="shared" si="9"/>
        <v>225.09</v>
      </c>
      <c r="CJ6" s="22">
        <f t="shared" si="9"/>
        <v>224.82</v>
      </c>
      <c r="CK6" s="21" t="str">
        <f>IF(CK7="","",IF(CK7="-","【-】","【"&amp;SUBSTITUTE(TEXT(CK7,"#,##0.00"),"-","△")&amp;"】"))</f>
        <v>【167.74】</v>
      </c>
      <c r="CL6" s="22">
        <f>IF(CL7="",NA(),CL7)</f>
        <v>64.400000000000006</v>
      </c>
      <c r="CM6" s="22">
        <f t="shared" ref="CM6:CU6" si="10">IF(CM7="",NA(),CM7)</f>
        <v>65.63</v>
      </c>
      <c r="CN6" s="22">
        <f t="shared" si="10"/>
        <v>63.25</v>
      </c>
      <c r="CO6" s="22">
        <f t="shared" si="10"/>
        <v>67.2</v>
      </c>
      <c r="CP6" s="22">
        <f t="shared" si="10"/>
        <v>66.260000000000005</v>
      </c>
      <c r="CQ6" s="22">
        <f t="shared" si="10"/>
        <v>50.24</v>
      </c>
      <c r="CR6" s="22">
        <f t="shared" si="10"/>
        <v>50.29</v>
      </c>
      <c r="CS6" s="22">
        <f t="shared" si="10"/>
        <v>49.64</v>
      </c>
      <c r="CT6" s="22">
        <f t="shared" si="10"/>
        <v>49.38</v>
      </c>
      <c r="CU6" s="22">
        <f t="shared" si="10"/>
        <v>50.09</v>
      </c>
      <c r="CV6" s="21" t="str">
        <f>IF(CV7="","",IF(CV7="-","【-】","【"&amp;SUBSTITUTE(TEXT(CV7,"#,##0.00"),"-","△")&amp;"】"))</f>
        <v>【60.29】</v>
      </c>
      <c r="CW6" s="22">
        <f>IF(CW7="",NA(),CW7)</f>
        <v>84.63</v>
      </c>
      <c r="CX6" s="22">
        <f t="shared" ref="CX6:DF6" si="11">IF(CX7="",NA(),CX7)</f>
        <v>82.32</v>
      </c>
      <c r="CY6" s="22">
        <f t="shared" si="11"/>
        <v>84.19</v>
      </c>
      <c r="CZ6" s="22">
        <f t="shared" si="11"/>
        <v>85.37</v>
      </c>
      <c r="DA6" s="22">
        <f t="shared" si="11"/>
        <v>85.52</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59.71</v>
      </c>
      <c r="DI6" s="22">
        <f t="shared" ref="DI6:DQ6" si="12">IF(DI7="",NA(),DI7)</f>
        <v>59.97</v>
      </c>
      <c r="DJ6" s="22">
        <f t="shared" si="12"/>
        <v>61.78</v>
      </c>
      <c r="DK6" s="22">
        <f t="shared" si="12"/>
        <v>59.62</v>
      </c>
      <c r="DL6" s="22">
        <f t="shared" si="12"/>
        <v>60.42</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2">
        <f t="shared" si="13"/>
        <v>45.86</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0.04</v>
      </c>
      <c r="EE6" s="22">
        <f t="shared" ref="EE6:EM6" si="14">IF(EE7="",NA(),EE7)</f>
        <v>1.25</v>
      </c>
      <c r="EF6" s="22">
        <f t="shared" si="14"/>
        <v>0.13</v>
      </c>
      <c r="EG6" s="22">
        <f t="shared" si="14"/>
        <v>0.15</v>
      </c>
      <c r="EH6" s="22">
        <f t="shared" si="14"/>
        <v>0.87</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2">
      <c r="A7" s="15"/>
      <c r="B7" s="24">
        <v>2021</v>
      </c>
      <c r="C7" s="24">
        <v>454061</v>
      </c>
      <c r="D7" s="24">
        <v>46</v>
      </c>
      <c r="E7" s="24">
        <v>1</v>
      </c>
      <c r="F7" s="24">
        <v>0</v>
      </c>
      <c r="G7" s="24">
        <v>1</v>
      </c>
      <c r="H7" s="24" t="s">
        <v>93</v>
      </c>
      <c r="I7" s="24" t="s">
        <v>94</v>
      </c>
      <c r="J7" s="24" t="s">
        <v>95</v>
      </c>
      <c r="K7" s="24" t="s">
        <v>96</v>
      </c>
      <c r="L7" s="24" t="s">
        <v>97</v>
      </c>
      <c r="M7" s="24" t="s">
        <v>98</v>
      </c>
      <c r="N7" s="25" t="s">
        <v>99</v>
      </c>
      <c r="O7" s="25">
        <v>72.930000000000007</v>
      </c>
      <c r="P7" s="25">
        <v>97.47</v>
      </c>
      <c r="Q7" s="25">
        <v>3630</v>
      </c>
      <c r="R7" s="25">
        <v>10333</v>
      </c>
      <c r="S7" s="25">
        <v>102.11</v>
      </c>
      <c r="T7" s="25">
        <v>101.19</v>
      </c>
      <c r="U7" s="25">
        <v>9437</v>
      </c>
      <c r="V7" s="25">
        <v>31.22</v>
      </c>
      <c r="W7" s="25">
        <v>302.27</v>
      </c>
      <c r="X7" s="25">
        <v>123.55</v>
      </c>
      <c r="Y7" s="25">
        <v>125.58</v>
      </c>
      <c r="Z7" s="25">
        <v>143.78</v>
      </c>
      <c r="AA7" s="25">
        <v>131.55000000000001</v>
      </c>
      <c r="AB7" s="25">
        <v>116.92</v>
      </c>
      <c r="AC7" s="25">
        <v>104.47</v>
      </c>
      <c r="AD7" s="25">
        <v>103.81</v>
      </c>
      <c r="AE7" s="25">
        <v>104.35</v>
      </c>
      <c r="AF7" s="25">
        <v>105.34</v>
      </c>
      <c r="AG7" s="25">
        <v>105.77</v>
      </c>
      <c r="AH7" s="25">
        <v>111.39</v>
      </c>
      <c r="AI7" s="25">
        <v>6.44</v>
      </c>
      <c r="AJ7" s="25">
        <v>0</v>
      </c>
      <c r="AK7" s="25">
        <v>0</v>
      </c>
      <c r="AL7" s="25">
        <v>0</v>
      </c>
      <c r="AM7" s="25">
        <v>0</v>
      </c>
      <c r="AN7" s="25">
        <v>16.399999999999999</v>
      </c>
      <c r="AO7" s="25">
        <v>25.66</v>
      </c>
      <c r="AP7" s="25">
        <v>21.69</v>
      </c>
      <c r="AQ7" s="25">
        <v>24.04</v>
      </c>
      <c r="AR7" s="25">
        <v>28.03</v>
      </c>
      <c r="AS7" s="25">
        <v>1.3</v>
      </c>
      <c r="AT7" s="25">
        <v>1097.1199999999999</v>
      </c>
      <c r="AU7" s="25">
        <v>1055.52</v>
      </c>
      <c r="AV7" s="25">
        <v>835.19</v>
      </c>
      <c r="AW7" s="25">
        <v>1003.33</v>
      </c>
      <c r="AX7" s="25">
        <v>1021.74</v>
      </c>
      <c r="AY7" s="25">
        <v>293.23</v>
      </c>
      <c r="AZ7" s="25">
        <v>300.14</v>
      </c>
      <c r="BA7" s="25">
        <v>301.04000000000002</v>
      </c>
      <c r="BB7" s="25">
        <v>305.08</v>
      </c>
      <c r="BC7" s="25">
        <v>305.33999999999997</v>
      </c>
      <c r="BD7" s="25">
        <v>261.51</v>
      </c>
      <c r="BE7" s="25">
        <v>168.15</v>
      </c>
      <c r="BF7" s="25">
        <v>200.65</v>
      </c>
      <c r="BG7" s="25">
        <v>188.03</v>
      </c>
      <c r="BH7" s="25">
        <v>256.36</v>
      </c>
      <c r="BI7" s="25">
        <v>256.66000000000003</v>
      </c>
      <c r="BJ7" s="25">
        <v>542.29999999999995</v>
      </c>
      <c r="BK7" s="25">
        <v>566.65</v>
      </c>
      <c r="BL7" s="25">
        <v>551.62</v>
      </c>
      <c r="BM7" s="25">
        <v>585.59</v>
      </c>
      <c r="BN7" s="25">
        <v>561.34</v>
      </c>
      <c r="BO7" s="25">
        <v>265.16000000000003</v>
      </c>
      <c r="BP7" s="25">
        <v>118.27</v>
      </c>
      <c r="BQ7" s="25">
        <v>117.83</v>
      </c>
      <c r="BR7" s="25">
        <v>128.36000000000001</v>
      </c>
      <c r="BS7" s="25">
        <v>122.1</v>
      </c>
      <c r="BT7" s="25">
        <v>111.11</v>
      </c>
      <c r="BU7" s="25">
        <v>87.51</v>
      </c>
      <c r="BV7" s="25">
        <v>84.77</v>
      </c>
      <c r="BW7" s="25">
        <v>87.11</v>
      </c>
      <c r="BX7" s="25">
        <v>82.78</v>
      </c>
      <c r="BY7" s="25">
        <v>84.82</v>
      </c>
      <c r="BZ7" s="25">
        <v>102.35</v>
      </c>
      <c r="CA7" s="25">
        <v>142.71</v>
      </c>
      <c r="CB7" s="25">
        <v>143.91</v>
      </c>
      <c r="CC7" s="25">
        <v>131.88999999999999</v>
      </c>
      <c r="CD7" s="25">
        <v>136.13999999999999</v>
      </c>
      <c r="CE7" s="25">
        <v>151.47999999999999</v>
      </c>
      <c r="CF7" s="25">
        <v>218.42</v>
      </c>
      <c r="CG7" s="25">
        <v>227.27</v>
      </c>
      <c r="CH7" s="25">
        <v>223.98</v>
      </c>
      <c r="CI7" s="25">
        <v>225.09</v>
      </c>
      <c r="CJ7" s="25">
        <v>224.82</v>
      </c>
      <c r="CK7" s="25">
        <v>167.74</v>
      </c>
      <c r="CL7" s="25">
        <v>64.400000000000006</v>
      </c>
      <c r="CM7" s="25">
        <v>65.63</v>
      </c>
      <c r="CN7" s="25">
        <v>63.25</v>
      </c>
      <c r="CO7" s="25">
        <v>67.2</v>
      </c>
      <c r="CP7" s="25">
        <v>66.260000000000005</v>
      </c>
      <c r="CQ7" s="25">
        <v>50.24</v>
      </c>
      <c r="CR7" s="25">
        <v>50.29</v>
      </c>
      <c r="CS7" s="25">
        <v>49.64</v>
      </c>
      <c r="CT7" s="25">
        <v>49.38</v>
      </c>
      <c r="CU7" s="25">
        <v>50.09</v>
      </c>
      <c r="CV7" s="25">
        <v>60.29</v>
      </c>
      <c r="CW7" s="25">
        <v>84.63</v>
      </c>
      <c r="CX7" s="25">
        <v>82.32</v>
      </c>
      <c r="CY7" s="25">
        <v>84.19</v>
      </c>
      <c r="CZ7" s="25">
        <v>85.37</v>
      </c>
      <c r="DA7" s="25">
        <v>85.52</v>
      </c>
      <c r="DB7" s="25">
        <v>78.650000000000006</v>
      </c>
      <c r="DC7" s="25">
        <v>77.73</v>
      </c>
      <c r="DD7" s="25">
        <v>78.09</v>
      </c>
      <c r="DE7" s="25">
        <v>78.010000000000005</v>
      </c>
      <c r="DF7" s="25">
        <v>77.599999999999994</v>
      </c>
      <c r="DG7" s="25">
        <v>90.12</v>
      </c>
      <c r="DH7" s="25">
        <v>59.71</v>
      </c>
      <c r="DI7" s="25">
        <v>59.97</v>
      </c>
      <c r="DJ7" s="25">
        <v>61.78</v>
      </c>
      <c r="DK7" s="25">
        <v>59.62</v>
      </c>
      <c r="DL7" s="25">
        <v>60.42</v>
      </c>
      <c r="DM7" s="25">
        <v>45.14</v>
      </c>
      <c r="DN7" s="25">
        <v>45.85</v>
      </c>
      <c r="DO7" s="25">
        <v>47.31</v>
      </c>
      <c r="DP7" s="25">
        <v>47.5</v>
      </c>
      <c r="DQ7" s="25">
        <v>48.41</v>
      </c>
      <c r="DR7" s="25">
        <v>50.88</v>
      </c>
      <c r="DS7" s="25">
        <v>0</v>
      </c>
      <c r="DT7" s="25">
        <v>0</v>
      </c>
      <c r="DU7" s="25">
        <v>0</v>
      </c>
      <c r="DV7" s="25">
        <v>0</v>
      </c>
      <c r="DW7" s="25">
        <v>45.86</v>
      </c>
      <c r="DX7" s="25">
        <v>13.58</v>
      </c>
      <c r="DY7" s="25">
        <v>14.13</v>
      </c>
      <c r="DZ7" s="25">
        <v>16.77</v>
      </c>
      <c r="EA7" s="25">
        <v>17.399999999999999</v>
      </c>
      <c r="EB7" s="25">
        <v>18.64</v>
      </c>
      <c r="EC7" s="25">
        <v>22.3</v>
      </c>
      <c r="ED7" s="25">
        <v>0.04</v>
      </c>
      <c r="EE7" s="25">
        <v>1.25</v>
      </c>
      <c r="EF7" s="25">
        <v>0.13</v>
      </c>
      <c r="EG7" s="25">
        <v>0.15</v>
      </c>
      <c r="EH7" s="25">
        <v>0.87</v>
      </c>
      <c r="EI7" s="25">
        <v>0.44</v>
      </c>
      <c r="EJ7" s="25">
        <v>0.52</v>
      </c>
      <c r="EK7" s="25">
        <v>0.47</v>
      </c>
      <c r="EL7" s="25">
        <v>0.4</v>
      </c>
      <c r="EM7" s="25">
        <v>0.36</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2022-12-01T01:06:48Z</dcterms:created>
  <dcterms:modified xsi:type="dcterms:W3CDTF">2023-02-21T08:43:32Z</dcterms:modified>
  <cp:category/>
</cp:coreProperties>
</file>