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9F5EFB2A-6546-4E9E-BE3E-9FCAB1AAFAB2}" xr6:coauthVersionLast="47" xr6:coauthVersionMax="47" xr10:uidLastSave="{00000000-0000-0000-0000-000000000000}"/>
  <workbookProtection workbookAlgorithmName="SHA-512" workbookHashValue="NhxOsZZckrsTbiu8+3ySsotTGSBBdu82Msu4Px1+P05ppd8H3QUF1MYh2FnwFKKUdfXPkF9B7Pe7/kvnzsCRvA==" workbookSaltValue="kLix9VKjAUKGwsCNkOZq4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AL8" i="4" s="1"/>
  <c r="Q6" i="5"/>
  <c r="P6" i="5"/>
  <c r="P10" i="4" s="1"/>
  <c r="O6" i="5"/>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G85" i="4"/>
  <c r="E85" i="4"/>
  <c r="BB10" i="4"/>
  <c r="AT10" i="4"/>
  <c r="W10" i="4"/>
  <c r="I10" i="4"/>
  <c r="B10" i="4"/>
  <c r="BB8" i="4"/>
  <c r="AD8" i="4"/>
  <c r="P8" i="4"/>
  <c r="I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<sst xmlns="http://schemas.openxmlformats.org/spreadsheetml/2006/main" count="228" uniqueCount="115">
  <si>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</si>
  <si>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</si>
  <si>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</si>
  <si>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</si>
  <si>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</si>
  <si>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</si>
  <si>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</si>
  <si>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</si>
  <si>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</si>
  <si>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</si>
  <si>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</si>
  <si>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</si>
  <si>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</si>
  <si>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</si>
  <si>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</si>
  <si>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</si>
  <si>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</si>
  <si>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</si>
  <si>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</si>
  <si>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</si>
  <si>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</si>
  <si>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</si>
  <si>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</si>
  <si>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</si>
  <si>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</si>
  <si>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</si>
  <si>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</si>
  <si>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</si>
  <si>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</si>
  <si>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</si>
  <si>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</si>
  <si>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</si>
  <si>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</si>
  <si>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</si>
  <si>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</si>
  <si>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</si>
  <si>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</si>
  <si>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</si>
  <si>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</si>
  <si>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</si>
  <si>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</si>
  <si>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</si>
  <si>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</si>
  <si>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</si>
  <si>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</si>
  <si>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</si>
  <si>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</si>
  <si>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</si>
  <si>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</si>
  <si>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</si>
  <si>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</si>
  <si>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</si>
  <si>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</si>
  <si>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</si>
  <si>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</si>
  <si>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</si>
  <si>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</si>
  <si>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</si>
  <si>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</si>
  <si>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</si>
  <si>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</si>
  <si>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</si>
  <si>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</si>
  <si>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</si>
  <si>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</si>
  <si>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</si>
  <si>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</si>
  <si>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</si>
  <si>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</si>
  <si>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</si>
  <si>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</si>
  <si>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</si>
  <si>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</si>
  <si>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</si>
  <si>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</si>
  <si>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</si>
  <si>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</si>
  <si>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</si>
  <si>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</si>
  <si>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</si>
  <si>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</si>
  <si>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</si>
  <si>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</si>
  <si>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</si>
  <si>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</si>
  <si>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</si>
  <si>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</si>
  <si>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</si>
  <si>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</si>
  <si>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</si>
  <si>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</si>
  <si>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</si>
  <si>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</si>
  <si>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</si>
  <si>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</si>
  <si>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</si>
  <si>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</si>
  <si>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</si>
  <si>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</si>
  <si>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</si>
  <si>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</si>
  <si>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</si>
  <si>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</si>
  <si>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</si>
  <si>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</si>
  <si>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</si>
  <si>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</si>
  <si>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</si>
  <si>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</si>
  <si>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</si>
  <si>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</si>
  <si>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</si>
  <si>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３年度の①「経常収支比率」は105.50％と前年度より4.11％の増となっていますが、令和元年度以前と比較すると依然低い水準になっています。また⑤「料金回収率」についても100.58％と何とか100％を上回ってはいますが、余裕はほとんどない状態です。これらのことから、令和３年度決算も昨年度同様、厳しい経営状態であったと言えます。今後も給水人口の減少や老朽管の更新に係る費用の増など経営を圧迫する要素は存在しているので、改善への取組が必要です。
　②「累積欠損比率」は0％となっていますが、上記のとおり今後の推移に注意が必要です。
　③「流動比率」は991.03％であり、現在のところ支払能力について問題はありません。
　④「企業債残高対給水収益比率」は、類似団体平均値よりも低く、平成２２年度起債以降新たな借り入れは行っておりません。しかしながら、今後老朽施設の更新に多大な費用が見込まれるので、起債計画を検討する必要があります。
　⑥「給水原価」は145.53円で類似団体と比較しても低い水準ですが、⑤により供給単価とほぼ差異がない為、財源確保が必要となります。
　⑦「施設利用率」は55.32％と昨年度より5.63％上昇していますが、⑧「有収率」は逆に66.00％と9.10％も減少しており、施設の稼働が収益に直結していない状況が懸念されます。今後は、漏水修理だけでなく、老朽施設の更新計画の策定が急務となります。</t>
    <rPh sb="36" eb="37">
      <t>ゾウ</t>
    </rPh>
    <rPh sb="46" eb="48">
      <t>レイワ</t>
    </rPh>
    <rPh sb="48" eb="49">
      <t>ガン</t>
    </rPh>
    <rPh sb="49" eb="51">
      <t>ネンド</t>
    </rPh>
    <rPh sb="51" eb="53">
      <t>イゼン</t>
    </rPh>
    <rPh sb="54" eb="56">
      <t>ヒカク</t>
    </rPh>
    <rPh sb="59" eb="61">
      <t>イゼン</t>
    </rPh>
    <rPh sb="61" eb="62">
      <t>ヒク</t>
    </rPh>
    <rPh sb="63" eb="65">
      <t>スイジュン</t>
    </rPh>
    <rPh sb="96" eb="97">
      <t>ナン</t>
    </rPh>
    <rPh sb="104" eb="106">
      <t>ウワマワ</t>
    </rPh>
    <rPh sb="114" eb="116">
      <t>ヨユウ</t>
    </rPh>
    <rPh sb="123" eb="125">
      <t>ジョウタイ</t>
    </rPh>
    <rPh sb="145" eb="148">
      <t>サクネンド</t>
    </rPh>
    <rPh sb="148" eb="150">
      <t>ドウヨウ</t>
    </rPh>
    <rPh sb="466" eb="468">
      <t>サイ</t>
    </rPh>
    <rPh sb="471" eb="472">
      <t>タメ</t>
    </rPh>
    <rPh sb="504" eb="507">
      <t>サクネンド</t>
    </rPh>
    <rPh sb="514" eb="516">
      <t>ジョウショウ</t>
    </rPh>
    <rPh sb="525" eb="528">
      <t>ユウシュウリツ</t>
    </rPh>
    <rPh sb="530" eb="531">
      <t>ギャク</t>
    </rPh>
    <rPh sb="545" eb="547">
      <t>ゲンショウ</t>
    </rPh>
    <rPh sb="552" eb="554">
      <t>シセツ</t>
    </rPh>
    <rPh sb="555" eb="557">
      <t>カドウ</t>
    </rPh>
    <rPh sb="558" eb="560">
      <t>シュウエキ</t>
    </rPh>
    <rPh sb="561" eb="563">
      <t>チョッケツ</t>
    </rPh>
    <rPh sb="568" eb="570">
      <t>ジョウキョウ</t>
    </rPh>
    <rPh sb="571" eb="573">
      <t>ケネン</t>
    </rPh>
    <rPh sb="578" eb="580">
      <t>コンゴ</t>
    </rPh>
    <rPh sb="582" eb="584">
      <t>ロウスイ</t>
    </rPh>
    <phoneticPr fontId="4"/>
  </si>
  <si>
    <t>　令和３年度の①「有形固定資産減価償却率」及び②「管路経年化率」は、類似団体平均より高い水準にあり、③「管路更新率」は低い水準にあります。これは管路の更新が進んでいない状況で、老朽化は進んでいる状態を表しています。管路の更新については、漏水が多い箇所を考慮し、地区ごとに行っていますが、今後、全体を見据えた中長期的な更新計画の策定が急務です。その為に管路情報の精査や財源確保に取り組む必要があります。</t>
    <phoneticPr fontId="4"/>
  </si>
  <si>
    <t>　給水人口の減や大口水道利用施設の閉館などに伴う使用水量の減による給水収益の減が、①「経常収支比率」や⑤「料金回収率」の減に大きな影響を及ぼしています。この収益の確保については、現状のままでは、令和元年度以前の水準は見込めない状況にあります。
　また、施設の状況としては、②「管路経年化率」から分かる通り、老朽施設の更新が喫緊の課題となっています。資産情報を精査し、優先順位等を明確にして計画的に更新を進めていくいくことが求められます。
　これらのことから、給水人口・使用水量が減少していく中での中長期的な「財源確保」、安全で安定した水の供給を継続する為の「施設更新」を両軸の課題として計画を策定し、実行していく必要があります。</t>
    <rPh sb="1" eb="3">
      <t>キュウスイ</t>
    </rPh>
    <rPh sb="3" eb="5">
      <t>ジンコウ</t>
    </rPh>
    <rPh sb="6" eb="7">
      <t>ゲン</t>
    </rPh>
    <rPh sb="8" eb="10">
      <t>オオグチ</t>
    </rPh>
    <rPh sb="10" eb="12">
      <t>スイドウ</t>
    </rPh>
    <rPh sb="12" eb="14">
      <t>リヨウ</t>
    </rPh>
    <rPh sb="14" eb="16">
      <t>シセツ</t>
    </rPh>
    <rPh sb="17" eb="19">
      <t>ヘイカン</t>
    </rPh>
    <rPh sb="22" eb="23">
      <t>トモナ</t>
    </rPh>
    <rPh sb="78" eb="80">
      <t>シュウエキ</t>
    </rPh>
    <rPh sb="81" eb="83">
      <t>カクホ</t>
    </rPh>
    <rPh sb="89" eb="91">
      <t>ゲンジョウ</t>
    </rPh>
    <rPh sb="105" eb="107">
      <t>スイジュン</t>
    </rPh>
    <rPh sb="194" eb="197">
      <t>ケイカクテキ</t>
    </rPh>
    <rPh sb="198" eb="200">
      <t>コウシン</t>
    </rPh>
    <rPh sb="201" eb="20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</si>
</sst>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0.86</c:v>
                </c:pt>
                <c:pt idx="1">
                  <c:v>0.6</c:v>
                </c:pt>
                <c:pt idx="2">
                  <c:v>0.18</c:v>
                </c:pt>
                <c:pt idx="3">
                  <c:v>0.16</c:v>
                </c:pt>
                <c:pt idx="4">
                  <c:v>0.09</c:v>
                </c:pt>
              </c:numCache>
            </c:numRef>
          </c:val>
          <c:extLst>
            <c:ext xmlns:c16="http://schemas.microsoft.com/office/drawing/2014/chart" uri="{C3380CC4-5D6E-409C-BE32-E72D297353CC}">
              <c16:uniqueId val="{00000000-433D-4992-81B9-680051B897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433D-4992-81B9-680051B897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58.85</c:v>
                </c:pt>
                <c:pt idx="1">
                  <c:v>55.43</c:v>
                </c:pt>
                <c:pt idx="2">
                  <c:v>49.87</c:v>
                </c:pt>
                <c:pt idx="3">
                  <c:v>49.69</c:v>
                </c:pt>
                <c:pt idx="4">
                  <c:v>55.32</c:v>
                </c:pt>
              </c:numCache>
            </c:numRef>
          </c:val>
          <c:extLst>
            <c:ext xmlns:c16="http://schemas.microsoft.com/office/drawing/2014/chart" uri="{C3380CC4-5D6E-409C-BE32-E72D297353CC}">
              <c16:uniqueId val="{00000000-61B1-465C-A5A6-17E3AD453B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61B1-465C-A5A6-17E3AD453B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69.27</c:v>
                </c:pt>
                <c:pt idx="1">
                  <c:v>72.48</c:v>
                </c:pt>
                <c:pt idx="2">
                  <c:v>79.06</c:v>
                </c:pt>
                <c:pt idx="3">
                  <c:v>75.099999999999994</c:v>
                </c:pt>
                <c:pt idx="4">
                  <c:v>66</c:v>
                </c:pt>
              </c:numCache>
            </c:numRef>
          </c:val>
          <c:extLst>
            <c:ext xmlns:c16="http://schemas.microsoft.com/office/drawing/2014/chart" uri="{C3380CC4-5D6E-409C-BE32-E72D297353CC}">
              <c16:uniqueId val="{00000000-5897-416C-92CC-62CF826FE7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5897-416C-92CC-62CF826FE7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115.23</c:v>
                </c:pt>
                <c:pt idx="1">
                  <c:v>120.1</c:v>
                </c:pt>
                <c:pt idx="2">
                  <c:v>116.97</c:v>
                </c:pt>
                <c:pt idx="3">
                  <c:v>101.39</c:v>
                </c:pt>
                <c:pt idx="4">
                  <c:v>105.5</c:v>
                </c:pt>
              </c:numCache>
            </c:numRef>
          </c:val>
          <c:extLst>
            <c:ext xmlns:c16="http://schemas.microsoft.com/office/drawing/2014/chart" uri="{C3380CC4-5D6E-409C-BE32-E72D297353CC}">
              <c16:uniqueId val="{00000000-4EF3-4169-A8A6-07021406AC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4EF3-4169-A8A6-07021406AC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56.86</c:v>
                </c:pt>
                <c:pt idx="1">
                  <c:v>57.91</c:v>
                </c:pt>
                <c:pt idx="2">
                  <c:v>59.21</c:v>
                </c:pt>
                <c:pt idx="3">
                  <c:v>60.42</c:v>
                </c:pt>
                <c:pt idx="4">
                  <c:v>62.34</c:v>
                </c:pt>
              </c:numCache>
            </c:numRef>
          </c:val>
          <c:extLst>
            <c:ext xmlns:c16="http://schemas.microsoft.com/office/drawing/2014/chart" uri="{C3380CC4-5D6E-409C-BE32-E72D297353CC}">
              <c16:uniqueId val="{00000000-C474-4A3C-AA67-5A0BAA4913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C474-4A3C-AA67-5A0BAA4913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36.42</c:v>
                </c:pt>
                <c:pt idx="1">
                  <c:v>37.340000000000003</c:v>
                </c:pt>
                <c:pt idx="2">
                  <c:v>37.130000000000003</c:v>
                </c:pt>
                <c:pt idx="3">
                  <c:v>37.880000000000003</c:v>
                </c:pt>
                <c:pt idx="4">
                  <c:v>38.58</c:v>
                </c:pt>
              </c:numCache>
            </c:numRef>
          </c:val>
          <c:extLst>
            <c:ext xmlns:c16="http://schemas.microsoft.com/office/drawing/2014/chart" uri="{C3380CC4-5D6E-409C-BE32-E72D297353CC}">
              <c16:uniqueId val="{00000000-2A6D-47B9-9869-ED0EA1FB18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2A6D-47B9-9869-ED0EA1FB18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F-4CD4-9BC9-92BDDCF178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34AF-4CD4-9BC9-92BDDCF178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912.43</c:v>
                </c:pt>
                <c:pt idx="1">
                  <c:v>802.3</c:v>
                </c:pt>
                <c:pt idx="2">
                  <c:v>751.04</c:v>
                </c:pt>
                <c:pt idx="3">
                  <c:v>614.61</c:v>
                </c:pt>
                <c:pt idx="4">
                  <c:v>991.03</c:v>
                </c:pt>
              </c:numCache>
            </c:numRef>
          </c:val>
          <c:extLst>
            <c:ext xmlns:c16="http://schemas.microsoft.com/office/drawing/2014/chart" uri="{C3380CC4-5D6E-409C-BE32-E72D297353CC}">
              <c16:uniqueId val="{00000000-9C9B-4BD9-93C5-0C6E196357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9C9B-4BD9-93C5-0C6E196357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141.38</c:v>
                </c:pt>
                <c:pt idx="1">
                  <c:v>132.88999999999999</c:v>
                </c:pt>
                <c:pt idx="2">
                  <c:v>124.52</c:v>
                </c:pt>
                <c:pt idx="3">
                  <c:v>120.5</c:v>
                </c:pt>
                <c:pt idx="4">
                  <c:v>111.28</c:v>
                </c:pt>
              </c:numCache>
            </c:numRef>
          </c:val>
          <c:extLst>
            <c:ext xmlns:c16="http://schemas.microsoft.com/office/drawing/2014/chart" uri="{C3380CC4-5D6E-409C-BE32-E72D297353CC}">
              <c16:uniqueId val="{00000000-4048-4BE3-8614-EF34B2A5E4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4048-4BE3-8614-EF34B2A5E4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109.55</c:v>
                </c:pt>
                <c:pt idx="1">
                  <c:v>114.75</c:v>
                </c:pt>
                <c:pt idx="2">
                  <c:v>113.08</c:v>
                </c:pt>
                <c:pt idx="3">
                  <c:v>97.43</c:v>
                </c:pt>
                <c:pt idx="4">
                  <c:v>100.58</c:v>
                </c:pt>
              </c:numCache>
            </c:numRef>
          </c:val>
          <c:extLst>
            <c:ext xmlns:c16="http://schemas.microsoft.com/office/drawing/2014/chart" uri="{C3380CC4-5D6E-409C-BE32-E72D297353CC}">
              <c16:uniqueId val="{00000000-B816-4BAD-94B1-D5BF662780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B816-4BAD-94B1-D5BF662780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131.75</c:v>
                </c:pt>
                <c:pt idx="1">
                  <c:v>126.39</c:v>
                </c:pt>
                <c:pt idx="2">
                  <c:v>128.55000000000001</c:v>
                </c:pt>
                <c:pt idx="3">
                  <c:v>149.66999999999999</c:v>
                </c:pt>
                <c:pt idx="4">
                  <c:v>145.53</c:v>
                </c:pt>
              </c:numCache>
            </c:numRef>
          </c:val>
          <c:extLst>
            <c:ext xmlns:c16="http://schemas.microsoft.com/office/drawing/2014/chart" uri="{C3380CC4-5D6E-409C-BE32-E72D297353CC}">
              <c16:uniqueId val="{00000000-FD0B-4C4A-8D26-D992BDEA4C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FD0B-4C4A-8D26-D992BDEA4C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宮崎県　高千穂町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11655</v>
      </c>
      <c r="AM8" s="66"/>
      <c r="AN8" s="66"/>
      <c r="AO8" s="66"/>
      <c r="AP8" s="66"/>
      <c r="AQ8" s="66"/>
      <c r="AR8" s="66"/>
      <c r="AS8" s="66"/>
      <c r="AT8" s="37">
        <f>データ!$S$6</f>
        <v>237.54</v>
      </c>
      <c r="AU8" s="38"/>
      <c r="AV8" s="38"/>
      <c r="AW8" s="38"/>
      <c r="AX8" s="38"/>
      <c r="AY8" s="38"/>
      <c r="AZ8" s="38"/>
      <c r="BA8" s="38"/>
      <c r="BB8" s="55">
        <f>データ!$T$6</f>
        <v>49.07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84.69</v>
      </c>
      <c r="J10" s="38"/>
      <c r="K10" s="38"/>
      <c r="L10" s="38"/>
      <c r="M10" s="38"/>
      <c r="N10" s="38"/>
      <c r="O10" s="65"/>
      <c r="P10" s="55">
        <f>データ!$P$6</f>
        <v>49.68</v>
      </c>
      <c r="Q10" s="55"/>
      <c r="R10" s="55"/>
      <c r="S10" s="55"/>
      <c r="T10" s="55"/>
      <c r="U10" s="55"/>
      <c r="V10" s="55"/>
      <c r="W10" s="66">
        <f>データ!$Q$6</f>
        <v>2680</v>
      </c>
      <c r="X10" s="66"/>
      <c r="Y10" s="66"/>
      <c r="Z10" s="66"/>
      <c r="AA10" s="66"/>
      <c r="AB10" s="66"/>
      <c r="AC10" s="66"/>
      <c r="AD10" s="2"/>
      <c r="AE10" s="2"/>
      <c r="AF10" s="2"/>
      <c r="AG10" s="2"/>
      <c r="AH10" s="2"/>
      <c r="AI10" s="2"/>
      <c r="AJ10" s="2"/>
      <c r="AK10" s="2"/>
      <c r="AL10" s="66">
        <f>データ!$U$6</f>
        <v>5696</v>
      </c>
      <c r="AM10" s="66"/>
      <c r="AN10" s="66"/>
      <c r="AO10" s="66"/>
      <c r="AP10" s="66"/>
      <c r="AQ10" s="66"/>
      <c r="AR10" s="66"/>
      <c r="AS10" s="66"/>
      <c r="AT10" s="37">
        <f>データ!$V$6</f>
        <v>18</v>
      </c>
      <c r="AU10" s="38"/>
      <c r="AV10" s="38"/>
      <c r="AW10" s="38"/>
      <c r="AX10" s="38"/>
      <c r="AY10" s="38"/>
      <c r="AZ10" s="38"/>
      <c r="BA10" s="38"/>
      <c r="BB10" s="55">
        <f>データ!$W$6</f>
        <v>316.44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JXbges9fNAEYLsgesrNnUngjI3gVReQT0xnAdskDaey8egabc0krP1M6wkKmArzEVSfvyVS4FhEt9Qq3Kh6w==" saltValue="svCPGYubYrRkRN9CRKbL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454419</v>
      </c>
      <c r="D6" s="20">
        <f t="shared" si="3"/>
        <v>46</v>
      </c>
      <c r="E6" s="20">
        <f t="shared" si="3"/>
        <v>1</v>
      </c>
      <c r="F6" s="20">
        <f t="shared" si="3"/>
        <v>0</v>
      </c>
      <c r="G6" s="20">
        <f t="shared" si="3"/>
        <v>1</v>
      </c>
      <c r="H6" s="20" t="str">
        <f t="shared" si="3"/>
        <v>宮崎県　高千穂町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84.69</v>
      </c>
      <c r="P6" s="21">
        <f t="shared" si="3"/>
        <v>49.68</v>
      </c>
      <c r="Q6" s="21">
        <f t="shared" si="3"/>
        <v>2680</v>
      </c>
      <c r="R6" s="21">
        <f t="shared" si="3"/>
        <v>11655</v>
      </c>
      <c r="S6" s="21">
        <f t="shared" si="3"/>
        <v>237.54</v>
      </c>
      <c r="T6" s="21">
        <f t="shared" si="3"/>
        <v>49.07</v>
      </c>
      <c r="U6" s="21">
        <f t="shared" si="3"/>
        <v>5696</v>
      </c>
      <c r="V6" s="21">
        <f t="shared" si="3"/>
        <v>18</v>
      </c>
      <c r="W6" s="21">
        <f t="shared" si="3"/>
        <v>316.44</v>
      </c>
      <c r="X6" s="22">
        <f>IF(X7="",NA(),X7)</f>
        <v>115.23</v>
      </c>
      <c r="Y6" s="22">
        <f t="shared" ref="Y6:AG6" si="4">IF(Y7="",NA(),Y7)</f>
        <v>120.1</v>
      </c>
      <c r="Z6" s="22">
        <f t="shared" si="4"/>
        <v>116.97</v>
      </c>
      <c r="AA6" s="22">
        <f t="shared" si="4"/>
        <v>101.39</v>
      </c>
      <c r="AB6" s="22">
        <f t="shared" si="4"/>
        <v>105.5</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912.43</v>
      </c>
      <c r="AU6" s="22">
        <f t="shared" ref="AU6:BC6" si="6">IF(AU7="",NA(),AU7)</f>
        <v>802.3</v>
      </c>
      <c r="AV6" s="22">
        <f t="shared" si="6"/>
        <v>751.04</v>
      </c>
      <c r="AW6" s="22">
        <f t="shared" si="6"/>
        <v>614.61</v>
      </c>
      <c r="AX6" s="22">
        <f t="shared" si="6"/>
        <v>991.03</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141.38</v>
      </c>
      <c r="BF6" s="22">
        <f t="shared" ref="BF6:BN6" si="7">IF(BF7="",NA(),BF7)</f>
        <v>132.88999999999999</v>
      </c>
      <c r="BG6" s="22">
        <f t="shared" si="7"/>
        <v>124.52</v>
      </c>
      <c r="BH6" s="22">
        <f t="shared" si="7"/>
        <v>120.5</v>
      </c>
      <c r="BI6" s="22">
        <f t="shared" si="7"/>
        <v>111.28</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109.55</v>
      </c>
      <c r="BQ6" s="22">
        <f t="shared" ref="BQ6:BY6" si="8">IF(BQ7="",NA(),BQ7)</f>
        <v>114.75</v>
      </c>
      <c r="BR6" s="22">
        <f t="shared" si="8"/>
        <v>113.08</v>
      </c>
      <c r="BS6" s="22">
        <f t="shared" si="8"/>
        <v>97.43</v>
      </c>
      <c r="BT6" s="22">
        <f t="shared" si="8"/>
        <v>100.58</v>
      </c>
      <c r="BU6" s="22">
        <f t="shared" si="8"/>
        <v>87.51</v>
      </c>
      <c r="BV6" s="22">
        <f t="shared" si="8"/>
        <v>84.77</v>
      </c>
      <c r="BW6" s="22">
        <f t="shared" si="8"/>
        <v>87.11</v>
      </c>
      <c r="BX6" s="22">
        <f t="shared" si="8"/>
        <v>82.78</v>
      </c>
      <c r="BY6" s="22">
        <f t="shared" si="8"/>
        <v>84.82</v>
      </c>
      <c r="BZ6" s="21" t="str">
        <f>IF(BZ7="","",IF(BZ7="-","【-】","【"&amp;SUBSTITUTE(TEXT(BZ7,"#,##0.00"),"-","△")&amp;"】"))</f>
        <v>【102.35】</v>
      </c>
      <c r="CA6" s="22">
        <f>IF(CA7="",NA(),CA7)</f>
        <v>131.75</v>
      </c>
      <c r="CB6" s="22">
        <f t="shared" ref="CB6:CJ6" si="9">IF(CB7="",NA(),CB7)</f>
        <v>126.39</v>
      </c>
      <c r="CC6" s="22">
        <f t="shared" si="9"/>
        <v>128.55000000000001</v>
      </c>
      <c r="CD6" s="22">
        <f t="shared" si="9"/>
        <v>149.66999999999999</v>
      </c>
      <c r="CE6" s="22">
        <f t="shared" si="9"/>
        <v>145.53</v>
      </c>
      <c r="CF6" s="22">
        <f t="shared" si="9"/>
        <v>218.42</v>
      </c>
      <c r="CG6" s="22">
        <f t="shared" si="9"/>
        <v>227.27</v>
      </c>
      <c r="CH6" s="22">
        <f t="shared" si="9"/>
        <v>223.98</v>
      </c>
      <c r="CI6" s="22">
        <f t="shared" si="9"/>
        <v>225.09</v>
      </c>
      <c r="CJ6" s="22">
        <f t="shared" si="9"/>
        <v>224.82</v>
      </c>
      <c r="CK6" s="21" t="str">
        <f>IF(CK7="","",IF(CK7="-","【-】","【"&amp;SUBSTITUTE(TEXT(CK7,"#,##0.00"),"-","△")&amp;"】"))</f>
        <v>【167.74】</v>
      </c>
      <c r="CL6" s="22">
        <f>IF(CL7="",NA(),CL7)</f>
        <v>58.85</v>
      </c>
      <c r="CM6" s="22">
        <f t="shared" ref="CM6:CU6" si="10">IF(CM7="",NA(),CM7)</f>
        <v>55.43</v>
      </c>
      <c r="CN6" s="22">
        <f t="shared" si="10"/>
        <v>49.87</v>
      </c>
      <c r="CO6" s="22">
        <f t="shared" si="10"/>
        <v>49.69</v>
      </c>
      <c r="CP6" s="22">
        <f t="shared" si="10"/>
        <v>55.32</v>
      </c>
      <c r="CQ6" s="22">
        <f t="shared" si="10"/>
        <v>50.24</v>
      </c>
      <c r="CR6" s="22">
        <f t="shared" si="10"/>
        <v>50.29</v>
      </c>
      <c r="CS6" s="22">
        <f t="shared" si="10"/>
        <v>49.64</v>
      </c>
      <c r="CT6" s="22">
        <f t="shared" si="10"/>
        <v>49.38</v>
      </c>
      <c r="CU6" s="22">
        <f t="shared" si="10"/>
        <v>50.09</v>
      </c>
      <c r="CV6" s="21" t="str">
        <f>IF(CV7="","",IF(CV7="-","【-】","【"&amp;SUBSTITUTE(TEXT(CV7,"#,##0.00"),"-","△")&amp;"】"))</f>
        <v>【60.29】</v>
      </c>
      <c r="CW6" s="22">
        <f>IF(CW7="",NA(),CW7)</f>
        <v>69.27</v>
      </c>
      <c r="CX6" s="22">
        <f t="shared" ref="CX6:DF6" si="11">IF(CX7="",NA(),CX7)</f>
        <v>72.48</v>
      </c>
      <c r="CY6" s="22">
        <f t="shared" si="11"/>
        <v>79.06</v>
      </c>
      <c r="CZ6" s="22">
        <f t="shared" si="11"/>
        <v>75.099999999999994</v>
      </c>
      <c r="DA6" s="22">
        <f t="shared" si="11"/>
        <v>66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56.86</v>
      </c>
      <c r="DI6" s="22">
        <f t="shared" ref="DI6:DQ6" si="12">IF(DI7="",NA(),DI7)</f>
        <v>57.91</v>
      </c>
      <c r="DJ6" s="22">
        <f t="shared" si="12"/>
        <v>59.21</v>
      </c>
      <c r="DK6" s="22">
        <f t="shared" si="12"/>
        <v>60.42</v>
      </c>
      <c r="DL6" s="22">
        <f t="shared" si="12"/>
        <v>62.34</v>
      </c>
      <c r="DM6" s="22">
        <f t="shared" si="12"/>
        <v>45.14</v>
      </c>
      <c r="DN6" s="22">
        <f t="shared" si="12"/>
        <v>45.85</v>
      </c>
      <c r="DO6" s="22">
        <f t="shared" si="12"/>
        <v>47.31</v>
      </c>
      <c r="DP6" s="22">
        <f t="shared" si="12"/>
        <v>47.5</v>
      </c>
      <c r="DQ6" s="22">
        <f t="shared" si="12"/>
        <v>48.41</v>
      </c>
      <c r="DR6" s="21" t="str">
        <f>IF(DR7="","",IF(DR7="-","【-】","【"&amp;SUBSTITUTE(TEXT(DR7,"#,##0.00"),"-","△")&amp;"】"))</f>
        <v>【50.88】</v>
      </c>
      <c r="DS6" s="22">
        <f>IF(DS7="",NA(),DS7)</f>
        <v>36.42</v>
      </c>
      <c r="DT6" s="22">
        <f t="shared" ref="DT6:EB6" si="13">IF(DT7="",NA(),DT7)</f>
        <v>37.340000000000003</v>
      </c>
      <c r="DU6" s="22">
        <f t="shared" si="13"/>
        <v>37.130000000000003</v>
      </c>
      <c r="DV6" s="22">
        <f t="shared" si="13"/>
        <v>37.880000000000003</v>
      </c>
      <c r="DW6" s="22">
        <f t="shared" si="13"/>
        <v>38.58</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0.86</v>
      </c>
      <c r="EE6" s="22">
        <f t="shared" ref="EE6:EM6" si="14">IF(EE7="",NA(),EE7)</f>
        <v>0.6</v>
      </c>
      <c r="EF6" s="22">
        <f t="shared" si="14"/>
        <v>0.18</v>
      </c>
      <c r="EG6" s="22">
        <f t="shared" si="14"/>
        <v>0.16</v>
      </c>
      <c r="EH6" s="22">
        <f t="shared" si="14"/>
        <v>0.09</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454419</v>
      </c>
      <c r="D7" s="24">
        <v>46</v>
      </c>
      <c r="E7" s="24">
        <v>1</v>
      </c>
      <c r="F7" s="24">
        <v>0</v>
      </c>
      <c r="G7" s="24">
        <v>1</v>
      </c>
      <c r="H7" s="24" t="s">
        <v>93</v>
      </c>
      <c r="I7" s="24" t="s">
        <v>94</v>
      </c>
      <c r="J7" s="24" t="s">
        <v>95</v>
      </c>
      <c r="K7" s="24" t="s">
        <v>96</v>
      </c>
      <c r="L7" s="24" t="s">
        <v>97</v>
      </c>
      <c r="M7" s="24" t="s">
        <v>98</v>
      </c>
      <c r="N7" s="25" t="s">
        <v>99</v>
      </c>
      <c r="O7" s="25">
        <v>84.69</v>
      </c>
      <c r="P7" s="25">
        <v>49.68</v>
      </c>
      <c r="Q7" s="25">
        <v>2680</v>
      </c>
      <c r="R7" s="25">
        <v>11655</v>
      </c>
      <c r="S7" s="25">
        <v>237.54</v>
      </c>
      <c r="T7" s="25">
        <v>49.07</v>
      </c>
      <c r="U7" s="25">
        <v>5696</v>
      </c>
      <c r="V7" s="25">
        <v>18</v>
      </c>
      <c r="W7" s="25">
        <v>316.44</v>
      </c>
      <c r="X7" s="25">
        <v>115.23</v>
      </c>
      <c r="Y7" s="25">
        <v>120.1</v>
      </c>
      <c r="Z7" s="25">
        <v>116.97</v>
      </c>
      <c r="AA7" s="25">
        <v>101.39</v>
      </c>
      <c r="AB7" s="25">
        <v>105.5</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912.43</v>
      </c>
      <c r="AU7" s="25">
        <v>802.3</v>
      </c>
      <c r="AV7" s="25">
        <v>751.04</v>
      </c>
      <c r="AW7" s="25">
        <v>614.61</v>
      </c>
      <c r="AX7" s="25">
        <v>991.03</v>
      </c>
      <c r="AY7" s="25">
        <v>293.23</v>
      </c>
      <c r="AZ7" s="25">
        <v>300.14</v>
      </c>
      <c r="BA7" s="25">
        <v>301.04000000000002</v>
      </c>
      <c r="BB7" s="25">
        <v>305.08</v>
      </c>
      <c r="BC7" s="25">
        <v>305.33999999999997</v>
      </c>
      <c r="BD7" s="25">
        <v>261.51</v>
      </c>
      <c r="BE7" s="25">
        <v>141.38</v>
      </c>
      <c r="BF7" s="25">
        <v>132.88999999999999</v>
      </c>
      <c r="BG7" s="25">
        <v>124.52</v>
      </c>
      <c r="BH7" s="25">
        <v>120.5</v>
      </c>
      <c r="BI7" s="25">
        <v>111.28</v>
      </c>
      <c r="BJ7" s="25">
        <v>542.29999999999995</v>
      </c>
      <c r="BK7" s="25">
        <v>566.65</v>
      </c>
      <c r="BL7" s="25">
        <v>551.62</v>
      </c>
      <c r="BM7" s="25">
        <v>585.59</v>
      </c>
      <c r="BN7" s="25">
        <v>561.34</v>
      </c>
      <c r="BO7" s="25">
        <v>265.16000000000003</v>
      </c>
      <c r="BP7" s="25">
        <v>109.55</v>
      </c>
      <c r="BQ7" s="25">
        <v>114.75</v>
      </c>
      <c r="BR7" s="25">
        <v>113.08</v>
      </c>
      <c r="BS7" s="25">
        <v>97.43</v>
      </c>
      <c r="BT7" s="25">
        <v>100.58</v>
      </c>
      <c r="BU7" s="25">
        <v>87.51</v>
      </c>
      <c r="BV7" s="25">
        <v>84.77</v>
      </c>
      <c r="BW7" s="25">
        <v>87.11</v>
      </c>
      <c r="BX7" s="25">
        <v>82.78</v>
      </c>
      <c r="BY7" s="25">
        <v>84.82</v>
      </c>
      <c r="BZ7" s="25">
        <v>102.35</v>
      </c>
      <c r="CA7" s="25">
        <v>131.75</v>
      </c>
      <c r="CB7" s="25">
        <v>126.39</v>
      </c>
      <c r="CC7" s="25">
        <v>128.55000000000001</v>
      </c>
      <c r="CD7" s="25">
        <v>149.66999999999999</v>
      </c>
      <c r="CE7" s="25">
        <v>145.53</v>
      </c>
      <c r="CF7" s="25">
        <v>218.42</v>
      </c>
      <c r="CG7" s="25">
        <v>227.27</v>
      </c>
      <c r="CH7" s="25">
        <v>223.98</v>
      </c>
      <c r="CI7" s="25">
        <v>225.09</v>
      </c>
      <c r="CJ7" s="25">
        <v>224.82</v>
      </c>
      <c r="CK7" s="25">
        <v>167.74</v>
      </c>
      <c r="CL7" s="25">
        <v>58.85</v>
      </c>
      <c r="CM7" s="25">
        <v>55.43</v>
      </c>
      <c r="CN7" s="25">
        <v>49.87</v>
      </c>
      <c r="CO7" s="25">
        <v>49.69</v>
      </c>
      <c r="CP7" s="25">
        <v>55.32</v>
      </c>
      <c r="CQ7" s="25">
        <v>50.24</v>
      </c>
      <c r="CR7" s="25">
        <v>50.29</v>
      </c>
      <c r="CS7" s="25">
        <v>49.64</v>
      </c>
      <c r="CT7" s="25">
        <v>49.38</v>
      </c>
      <c r="CU7" s="25">
        <v>50.09</v>
      </c>
      <c r="CV7" s="25">
        <v>60.29</v>
      </c>
      <c r="CW7" s="25">
        <v>69.27</v>
      </c>
      <c r="CX7" s="25">
        <v>72.48</v>
      </c>
      <c r="CY7" s="25">
        <v>79.06</v>
      </c>
      <c r="CZ7" s="25">
        <v>75.099999999999994</v>
      </c>
      <c r="DA7" s="25">
        <v>66</v>
      </c>
      <c r="DB7" s="25">
        <v>78.650000000000006</v>
      </c>
      <c r="DC7" s="25">
        <v>77.73</v>
      </c>
      <c r="DD7" s="25">
        <v>78.09</v>
      </c>
      <c r="DE7" s="25">
        <v>78.010000000000005</v>
      </c>
      <c r="DF7" s="25">
        <v>77.599999999999994</v>
      </c>
      <c r="DG7" s="25">
        <v>90.12</v>
      </c>
      <c r="DH7" s="25">
        <v>56.86</v>
      </c>
      <c r="DI7" s="25">
        <v>57.91</v>
      </c>
      <c r="DJ7" s="25">
        <v>59.21</v>
      </c>
      <c r="DK7" s="25">
        <v>60.42</v>
      </c>
      <c r="DL7" s="25">
        <v>62.34</v>
      </c>
      <c r="DM7" s="25">
        <v>45.14</v>
      </c>
      <c r="DN7" s="25">
        <v>45.85</v>
      </c>
      <c r="DO7" s="25">
        <v>47.31</v>
      </c>
      <c r="DP7" s="25">
        <v>47.5</v>
      </c>
      <c r="DQ7" s="25">
        <v>48.41</v>
      </c>
      <c r="DR7" s="25">
        <v>50.88</v>
      </c>
      <c r="DS7" s="25">
        <v>36.42</v>
      </c>
      <c r="DT7" s="25">
        <v>37.340000000000003</v>
      </c>
      <c r="DU7" s="25">
        <v>37.130000000000003</v>
      </c>
      <c r="DV7" s="25">
        <v>37.880000000000003</v>
      </c>
      <c r="DW7" s="25">
        <v>38.58</v>
      </c>
      <c r="DX7" s="25">
        <v>13.58</v>
      </c>
      <c r="DY7" s="25">
        <v>14.13</v>
      </c>
      <c r="DZ7" s="25">
        <v>16.77</v>
      </c>
      <c r="EA7" s="25">
        <v>17.399999999999999</v>
      </c>
      <c r="EB7" s="25">
        <v>18.64</v>
      </c>
      <c r="EC7" s="25">
        <v>22.3</v>
      </c>
      <c r="ED7" s="25">
        <v>0.86</v>
      </c>
      <c r="EE7" s="25">
        <v>0.6</v>
      </c>
      <c r="EF7" s="25">
        <v>0.18</v>
      </c>
      <c r="EG7" s="25">
        <v>0.16</v>
      </c>
      <c r="EH7" s="25">
        <v>0.09</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2022-12-01T01:06:50Z</dcterms:created>
  <dcterms:modified xsi:type="dcterms:W3CDTF">2023-02-21T08:44:02Z</dcterms:modified>
  <cp:category/>
</cp:coreProperties>
</file>