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30106_公営企業に係る「経営比較分析表」の分析等について（照会）\06ホームページ掲載\01法適用\【法適】簡水\"/>
    </mc:Choice>
  </mc:AlternateContent>
  <xr:revisionPtr revIDLastSave="0" documentId="13_ncr:1_{283A2942-DABA-4E76-BCC9-7F1C846AD0CD}" xr6:coauthVersionLast="47" xr6:coauthVersionMax="47" xr10:uidLastSave="{00000000-0000-0000-0000-000000000000}"/>
  <workbookProtection workbookAlgorithmName="SHA-512" workbookHashValue="dX/QPztqFgO/LQ/6wLi2GJzPPAxDXl/tngY9dgpJ/NQOUSxGdFf7qaVImwVRbNHzQHfR0txvIkK0oW+DG5+wBw==" workbookSaltValue="1cjiH7xIXF3ybqRod00TNw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W10" i="4" s="1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H85" i="4"/>
  <c r="G85" i="4"/>
  <c r="F85" i="4"/>
  <c r="BB10" i="4"/>
  <c r="AL10" i="4"/>
  <c r="P10" i="4"/>
  <c r="I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<sst xmlns="http://schemas.openxmlformats.org/spreadsheetml/2006/main" count="272" uniqueCount="115">
  <si>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</si>
  <si>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</si>
  <si>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</si>
  <si>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</si>
  <si>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</si>
  <si>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</si>
  <si>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</si>
  <si>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</si>
  <si>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</si>
  <si>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</si>
  <si>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</si>
  <si>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</si>
  <si>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</si>
  <si>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</si>
  <si>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</si>
  <si>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</si>
  <si>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</si>
  <si>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</si>
  <si>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</si>
  <si>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</si>
  <si>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</si>
  <si>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</si>
  <si>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</si>
  <si>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</si>
  <si>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</si>
  <si>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</si>
  <si>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</si>
  <si>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</si>
  <si>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</si>
  <si>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</si>
  <si>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</si>
  <si>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</si>
  <si>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</si>
  <si>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</si>
  <si>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</si>
  <si>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</si>
  <si>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</si>
  <si>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</si>
  <si>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</si>
  <si>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</si>
  <si>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</si>
  <si>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</si>
  <si>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</si>
  <si>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</si>
  <si>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</si>
  <si>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</si>
  <si>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</si>
  <si>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</si>
  <si>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</si>
  <si>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</si>
  <si>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</si>
  <si>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</si>
  <si>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</si>
  <si>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</si>
  <si>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</si>
  <si>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</si>
  <si>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</si>
  <si>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</si>
  <si>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</si>
  <si>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</si>
  <si>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</si>
  <si>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</si>
  <si>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</si>
  <si>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</si>
  <si>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</si>
  <si>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</si>
  <si>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</si>
  <si>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</si>
  <si>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</si>
  <si>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</si>
  <si>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</si>
  <si>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</si>
  <si>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</si>
  <si>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</si>
  <si>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</si>
  <si>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</si>
  <si>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</si>
  <si>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</si>
  <si>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</si>
  <si>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</si>
  <si>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</si>
  <si>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</si>
  <si>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</si>
  <si>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</si>
  <si>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</si>
  <si>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</si>
  <si>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</si>
  <si>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</si>
  <si>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</si>
  <si>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</si>
  <si>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</si>
  <si>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</si>
  <si>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</si>
  <si>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都城市</t>
  </si>
  <si>
    <t>法適用</t>
  </si>
  <si>
    <t>水道事業</t>
  </si>
  <si>
    <t>簡易水道事業</t>
  </si>
  <si>
    <t>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</si>
  <si>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</si>
  <si>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</si>
  <si>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</si>
  <si>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</si>
  <si>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</si>
  <si>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</si>
  <si>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</si>
  <si>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</si>
  <si>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</si>
  <si>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</si>
  <si>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</si>
  <si>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</si>
  <si>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</si>
  <si>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</si>
  <si>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「有形固定資産減価償却率」は、昨年度より3.87ポイント上昇しましたが、類似団体より低い比率を維持しており、また、「管路更新率」は昨年度より0.35ポイント低下しましたが、類似団体より高い比率を維持しています。これは、現在、上水道事業への統合に向けた施設・管路の整備を進めていることによるものです。しかし、「管路経年化率」は類似団体より高い比率で推移しており、更新の必要な老朽管がまだ多数存在している状況にあります。
　今後は、今年度中に整備予定の施設台帳及び管路台帳により、資産の現状を正確に把握し、計画的な更新投資を実施していきます。
</t>
    <phoneticPr fontId="4"/>
  </si>
  <si>
    <t xml:space="preserve">　経常損益については、「経常収支比率」が100％以下となり、収支状況は赤字であることを示しています。「料金回収率」は、類似団体より低い比率で推移しています。料金収入のみで費用が賄えず、一般会計からの繰入金を受けて事業を運営している状況です。「累積欠損金比率」は昨年度より12.32ポイント上昇し、類似団体の平均値を大きく上回っており、経営改善を図っていく必要があります。
　「流動比率」は、大幅に100％を上回りましたが、これは未払金の減少によるものです。また、水道事業からの一時借入金（年度内に返還済）を受けており、必ずしも十分な支払能力があるとはいえない状況です。また、「給水原価」は、類似団体より高い比率で推移しています。今後、給水収益の増加は見込めず、厳しい経営環境にあるため、引き続き経費削減に努め経営改善を図っていきます。
　「企業債残高対給水収益比率」は、現在、上水道事業への統合に向けた施設・管路の整備を進めていることから、類似団体より高い比率で推移しています。今後も適正な投資規模を検証し、計画的に事業を進めていきます。
　「施設利用率」は類似団体より高い比率で推移しております。引き続き、適正規模を検証しながら、効率的な施設運用を進めていきます。
　「有収率」は、類似団体の平均値並みですが、依然として、配水管等における漏水が多く発生しています。漏水多発地域における老朽管更新を推進し、有収率の向上を図っていきます。
</t>
    <rPh sb="92" eb="96">
      <t>イッパンカイケイ</t>
    </rPh>
    <rPh sb="99" eb="102">
      <t>クリイレキン</t>
    </rPh>
    <rPh sb="103" eb="104">
      <t>ウ</t>
    </rPh>
    <rPh sb="106" eb="108">
      <t>ジギョウ</t>
    </rPh>
    <rPh sb="109" eb="111">
      <t>ウンエイ</t>
    </rPh>
    <rPh sb="115" eb="117">
      <t>ジョウキョウ</t>
    </rPh>
    <phoneticPr fontId="4"/>
  </si>
  <si>
    <t xml:space="preserve">　各指標において、類似団体の平均値との比較で優位な指標が一部ありますが、全体をとおして健全な状況とは言えません。
　給水収益については、年々減少傾向にあり、一方で施設等の老朽化に伴う更新費用は増加しています。厳しい経営状況にある中で、より効率的な事業運営を推進していく必要があります。
　また、上水道事業への統合に向けて施設整備を進めておりますが、計画の実施状況及び今後の収支計画等を検証しながら、既存施設の更新等を含めた計画的な事業の推進が必要となります。
　今後、経営戦略に基づき、更なる経営の健全化及び効率化を進めていきます。
</t>
    <rPh sb="157" eb="158">
      <t>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</si>
</sst>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0.8</c:v>
                </c:pt>
                <c:pt idx="3">
                  <c:v>0.94</c:v>
                </c:pt>
                <c:pt idx="4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9-41CD-BE7E-4917AC70F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72600"/>
        <c:axId val="239930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0.19</c:v>
                </c:pt>
                <c:pt idx="3">
                  <c:v>0.26</c:v>
                </c:pt>
                <c:pt idx="4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9-41CD-BE7E-4917AC70F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72600"/>
        <c:axId val="239930952"/>
      </c:lineChart>
      <c:dateAx>
        <c:axId val="2389726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9930952"/>
        <c:crosses val="autoZero"/>
        <c:auto val="1"/>
        <c:lblOffset val="100"/>
        <c:baseTimeUnit val="years"/>
      </c:dateAx>
      <c:valAx>
        <c:axId val="239930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972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66.77</c:v>
                </c:pt>
                <c:pt idx="3">
                  <c:v>67.290000000000006</c:v>
                </c:pt>
                <c:pt idx="4">
                  <c:v>65.430000000000007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8F5-BC32-3112B5DCC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33928"/>
        <c:axId val="46063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55.3</c:v>
                </c:pt>
                <c:pt idx="3">
                  <c:v>54.14</c:v>
                </c:pt>
                <c:pt idx="4">
                  <c:v>53.79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3-48F5-BC32-3112B5DCC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33928"/>
        <c:axId val="460634320"/>
      </c:lineChart>
      <c:dateAx>
        <c:axId val="460633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0634320"/>
        <c:crosses val="autoZero"/>
        <c:auto val="1"/>
        <c:lblOffset val="100"/>
        <c:baseTimeUnit val="years"/>
      </c:dateAx>
      <c:valAx>
        <c:axId val="46063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633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79.599999999999994</c:v>
                </c:pt>
                <c:pt idx="3">
                  <c:v>79.66</c:v>
                </c:pt>
                <c:pt idx="4">
                  <c:v>78.86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7-46E4-9CE2-B74E934C5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35496"/>
        <c:axId val="46041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78.319999999999993</c:v>
                </c:pt>
                <c:pt idx="3">
                  <c:v>76.239999999999995</c:v>
                </c:pt>
                <c:pt idx="4">
                  <c:v>73.81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7-46E4-9CE2-B74E934C5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35496"/>
        <c:axId val="460410896"/>
      </c:lineChart>
      <c:dateAx>
        <c:axId val="460635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0410896"/>
        <c:crosses val="autoZero"/>
        <c:auto val="1"/>
        <c:lblOffset val="100"/>
        <c:baseTimeUnit val="years"/>
      </c:dateAx>
      <c:valAx>
        <c:axId val="46041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635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95.91</c:v>
                </c:pt>
                <c:pt idx="3">
                  <c:v>103.26</c:v>
                </c:pt>
                <c:pt idx="4">
                  <c:v>94.08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E-4862-BE0F-E0108C1F1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32128"/>
        <c:axId val="23993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100.27</c:v>
                </c:pt>
                <c:pt idx="3">
                  <c:v>103.57</c:v>
                </c:pt>
                <c:pt idx="4">
                  <c:v>100.97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E-4862-BE0F-E0108C1F1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32128"/>
        <c:axId val="239932520"/>
      </c:lineChart>
      <c:dateAx>
        <c:axId val="239932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9932520"/>
        <c:crosses val="autoZero"/>
        <c:auto val="1"/>
        <c:lblOffset val="100"/>
        <c:baseTimeUnit val="years"/>
      </c:dateAx>
      <c:valAx>
        <c:axId val="239932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93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5.15</c:v>
                </c:pt>
                <c:pt idx="3">
                  <c:v>9.1300000000000008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5-4615-8792-11F941183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33696"/>
        <c:axId val="239934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34.83</c:v>
                </c:pt>
                <c:pt idx="3">
                  <c:v>31.44</c:v>
                </c:pt>
                <c:pt idx="4">
                  <c:v>35.43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5-4615-8792-11F941183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33696"/>
        <c:axId val="239934088"/>
      </c:lineChart>
      <c:dateAx>
        <c:axId val="239933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39934088"/>
        <c:crosses val="autoZero"/>
        <c:auto val="1"/>
        <c:lblOffset val="100"/>
        <c:baseTimeUnit val="years"/>
      </c:dateAx>
      <c:valAx>
        <c:axId val="239934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93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31.15</c:v>
                </c:pt>
                <c:pt idx="3">
                  <c:v>30.69</c:v>
                </c:pt>
                <c:pt idx="4">
                  <c:v>30.32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B-4E19-9FA5-3D589FAF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45408"/>
        <c:axId val="240345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10.050000000000001</c:v>
                </c:pt>
                <c:pt idx="3">
                  <c:v>10.78</c:v>
                </c:pt>
                <c:pt idx="4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5B-4E19-9FA5-3D589FAF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45408"/>
        <c:axId val="240345800"/>
      </c:lineChart>
      <c:dateAx>
        <c:axId val="2403454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40345800"/>
        <c:crosses val="autoZero"/>
        <c:auto val="1"/>
        <c:lblOffset val="100"/>
        <c:baseTimeUnit val="years"/>
      </c:dateAx>
      <c:valAx>
        <c:axId val="240345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34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20.11</c:v>
                </c:pt>
                <c:pt idx="3">
                  <c:v>25.62</c:v>
                </c:pt>
                <c:pt idx="4">
                  <c:v>37.94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2-4574-A3CD-D0639F546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48544"/>
        <c:axId val="460230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8.57</c:v>
                </c:pt>
                <c:pt idx="3">
                  <c:v>5.78</c:v>
                </c:pt>
                <c:pt idx="4">
                  <c:v>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2-4574-A3CD-D0639F546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48544"/>
        <c:axId val="460230744"/>
      </c:lineChart>
      <c:dateAx>
        <c:axId val="240348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0230744"/>
        <c:crosses val="autoZero"/>
        <c:auto val="1"/>
        <c:lblOffset val="100"/>
        <c:baseTimeUnit val="years"/>
      </c:dateAx>
      <c:valAx>
        <c:axId val="460230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34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118.21</c:v>
                </c:pt>
                <c:pt idx="3">
                  <c:v>209.01</c:v>
                </c:pt>
                <c:pt idx="4">
                  <c:v>274.87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5-4EB8-828F-E9897F694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348152"/>
        <c:axId val="24034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139.66999999999999</c:v>
                </c:pt>
                <c:pt idx="3">
                  <c:v>92.24</c:v>
                </c:pt>
                <c:pt idx="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5-4EB8-828F-E9897F694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48152"/>
        <c:axId val="240347760"/>
      </c:lineChart>
      <c:dateAx>
        <c:axId val="240348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40347760"/>
        <c:crosses val="autoZero"/>
        <c:auto val="1"/>
        <c:lblOffset val="100"/>
        <c:baseTimeUnit val="years"/>
      </c:dateAx>
      <c:valAx>
        <c:axId val="240347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0348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2556.37</c:v>
                </c:pt>
                <c:pt idx="3">
                  <c:v>2801.25</c:v>
                </c:pt>
                <c:pt idx="4">
                  <c:v>3242.38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C-4365-AD8F-2D96B07FE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231920"/>
        <c:axId val="460232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1390.57</c:v>
                </c:pt>
                <c:pt idx="3">
                  <c:v>1546.97</c:v>
                </c:pt>
                <c:pt idx="4">
                  <c:v>1471.36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C-4365-AD8F-2D96B07FE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231920"/>
        <c:axId val="460232312"/>
      </c:lineChart>
      <c:dateAx>
        <c:axId val="46023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0232312"/>
        <c:crosses val="autoZero"/>
        <c:auto val="1"/>
        <c:lblOffset val="100"/>
        <c:baseTimeUnit val="years"/>
      </c:dateAx>
      <c:valAx>
        <c:axId val="460232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23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33.42</c:v>
                </c:pt>
                <c:pt idx="3">
                  <c:v>35.72</c:v>
                </c:pt>
                <c:pt idx="4">
                  <c:v>33.06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C-4E7F-93B0-9389E50CF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233488"/>
        <c:axId val="460233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62.43</c:v>
                </c:pt>
                <c:pt idx="3">
                  <c:v>51.1</c:v>
                </c:pt>
                <c:pt idx="4">
                  <c:v>51.76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C-4E7F-93B0-9389E50CF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233488"/>
        <c:axId val="460233880"/>
      </c:lineChart>
      <c:dateAx>
        <c:axId val="460233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0233880"/>
        <c:crosses val="autoZero"/>
        <c:auto val="1"/>
        <c:lblOffset val="100"/>
        <c:baseTimeUnit val="years"/>
      </c:dateAx>
      <c:valAx>
        <c:axId val="460233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23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346.5</c:v>
                </c:pt>
                <c:pt idx="3">
                  <c:v>322.83</c:v>
                </c:pt>
                <c:pt idx="4">
                  <c:v>349.13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8-4551-8893-ADD4CB46F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32360"/>
        <c:axId val="46063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224.51</c:v>
                </c:pt>
                <c:pt idx="3">
                  <c:v>269.64</c:v>
                </c:pt>
                <c:pt idx="4">
                  <c:v>276.18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8-4551-8893-ADD4CB46F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32360"/>
        <c:axId val="460632752"/>
      </c:lineChart>
      <c:dateAx>
        <c:axId val="460632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0632752"/>
        <c:crosses val="autoZero"/>
        <c:auto val="1"/>
        <c:lblOffset val="100"/>
        <c:baseTimeUnit val="years"/>
      </c:dateAx>
      <c:valAx>
        <c:axId val="46063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632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【185.62】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【1,125.39】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6" sqref="B6:AG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0" t="str">
        <f>データ!H6</f>
        <v>宮崎県　都城市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7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2"/>
      <c r="AL7" s="50" t="s">
        <v>6</v>
      </c>
      <c r="AM7" s="50"/>
      <c r="AN7" s="50"/>
      <c r="AO7" s="50"/>
      <c r="AP7" s="50"/>
      <c r="AQ7" s="50"/>
      <c r="AR7" s="50"/>
      <c r="AS7" s="50"/>
      <c r="AT7" s="48" t="s">
        <v>7</v>
      </c>
      <c r="AU7" s="49"/>
      <c r="AV7" s="49"/>
      <c r="AW7" s="49"/>
      <c r="AX7" s="49"/>
      <c r="AY7" s="49"/>
      <c r="AZ7" s="49"/>
      <c r="BA7" s="49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82" t="s">
        <v>9</v>
      </c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4"/>
    </row>
    <row r="8" spans="1:78" ht="18.75" customHeight="1" x14ac:dyDescent="0.2">
      <c r="A8" s="2"/>
      <c r="B8" s="75" t="str">
        <f>データ!$I$6</f>
        <v>法適用</v>
      </c>
      <c r="C8" s="76"/>
      <c r="D8" s="76"/>
      <c r="E8" s="76"/>
      <c r="F8" s="76"/>
      <c r="G8" s="76"/>
      <c r="H8" s="76"/>
      <c r="I8" s="75" t="str">
        <f>データ!$J$6</f>
        <v>水道事業</v>
      </c>
      <c r="J8" s="76"/>
      <c r="K8" s="76"/>
      <c r="L8" s="76"/>
      <c r="M8" s="76"/>
      <c r="N8" s="76"/>
      <c r="O8" s="77"/>
      <c r="P8" s="78" t="str">
        <f>データ!$K$6</f>
        <v>簡易水道事業</v>
      </c>
      <c r="Q8" s="78"/>
      <c r="R8" s="78"/>
      <c r="S8" s="78"/>
      <c r="T8" s="78"/>
      <c r="U8" s="78"/>
      <c r="V8" s="78"/>
      <c r="W8" s="78" t="str">
        <f>データ!$L$6</f>
        <v>C2</v>
      </c>
      <c r="X8" s="78"/>
      <c r="Y8" s="78"/>
      <c r="Z8" s="78"/>
      <c r="AA8" s="78"/>
      <c r="AB8" s="78"/>
      <c r="AC8" s="78"/>
      <c r="AD8" s="78" t="str">
        <f>データ!$M$6</f>
        <v>非設置</v>
      </c>
      <c r="AE8" s="78"/>
      <c r="AF8" s="78"/>
      <c r="AG8" s="78"/>
      <c r="AH8" s="78"/>
      <c r="AI8" s="78"/>
      <c r="AJ8" s="78"/>
      <c r="AK8" s="2"/>
      <c r="AL8" s="69">
        <f>データ!$R$6</f>
        <v>162572</v>
      </c>
      <c r="AM8" s="69"/>
      <c r="AN8" s="69"/>
      <c r="AO8" s="69"/>
      <c r="AP8" s="69"/>
      <c r="AQ8" s="69"/>
      <c r="AR8" s="69"/>
      <c r="AS8" s="69"/>
      <c r="AT8" s="37">
        <f>データ!$S$6</f>
        <v>653.36</v>
      </c>
      <c r="AU8" s="38"/>
      <c r="AV8" s="38"/>
      <c r="AW8" s="38"/>
      <c r="AX8" s="38"/>
      <c r="AY8" s="38"/>
      <c r="AZ8" s="38"/>
      <c r="BA8" s="38"/>
      <c r="BB8" s="58">
        <f>データ!$T$6</f>
        <v>248.82</v>
      </c>
      <c r="BC8" s="58"/>
      <c r="BD8" s="58"/>
      <c r="BE8" s="58"/>
      <c r="BF8" s="58"/>
      <c r="BG8" s="58"/>
      <c r="BH8" s="58"/>
      <c r="BI8" s="58"/>
      <c r="BJ8" s="3"/>
      <c r="BK8" s="3"/>
      <c r="BL8" s="71" t="s">
        <v>10</v>
      </c>
      <c r="BM8" s="72"/>
      <c r="BN8" s="73" t="s">
        <v>11</v>
      </c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4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7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2"/>
      <c r="AI9" s="2"/>
      <c r="AJ9" s="2"/>
      <c r="AK9" s="2"/>
      <c r="AL9" s="50" t="s">
        <v>16</v>
      </c>
      <c r="AM9" s="50"/>
      <c r="AN9" s="50"/>
      <c r="AO9" s="50"/>
      <c r="AP9" s="50"/>
      <c r="AQ9" s="50"/>
      <c r="AR9" s="50"/>
      <c r="AS9" s="50"/>
      <c r="AT9" s="48" t="s">
        <v>17</v>
      </c>
      <c r="AU9" s="49"/>
      <c r="AV9" s="49"/>
      <c r="AW9" s="49"/>
      <c r="AX9" s="49"/>
      <c r="AY9" s="49"/>
      <c r="AZ9" s="49"/>
      <c r="BA9" s="49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19</v>
      </c>
      <c r="BM9" s="52"/>
      <c r="BN9" s="53" t="s">
        <v>20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18.25</v>
      </c>
      <c r="J10" s="38"/>
      <c r="K10" s="38"/>
      <c r="L10" s="38"/>
      <c r="M10" s="38"/>
      <c r="N10" s="38"/>
      <c r="O10" s="68"/>
      <c r="P10" s="58">
        <f>データ!$P$6</f>
        <v>4.4400000000000004</v>
      </c>
      <c r="Q10" s="58"/>
      <c r="R10" s="58"/>
      <c r="S10" s="58"/>
      <c r="T10" s="58"/>
      <c r="U10" s="58"/>
      <c r="V10" s="58"/>
      <c r="W10" s="69">
        <f>データ!$Q$6</f>
        <v>2343</v>
      </c>
      <c r="X10" s="69"/>
      <c r="Y10" s="69"/>
      <c r="Z10" s="69"/>
      <c r="AA10" s="69"/>
      <c r="AB10" s="69"/>
      <c r="AC10" s="69"/>
      <c r="AD10" s="2"/>
      <c r="AE10" s="2"/>
      <c r="AF10" s="2"/>
      <c r="AG10" s="2"/>
      <c r="AH10" s="2"/>
      <c r="AI10" s="2"/>
      <c r="AJ10" s="2"/>
      <c r="AK10" s="2"/>
      <c r="AL10" s="69">
        <f>データ!$U$6</f>
        <v>7168</v>
      </c>
      <c r="AM10" s="69"/>
      <c r="AN10" s="69"/>
      <c r="AO10" s="69"/>
      <c r="AP10" s="69"/>
      <c r="AQ10" s="69"/>
      <c r="AR10" s="69"/>
      <c r="AS10" s="69"/>
      <c r="AT10" s="37">
        <f>データ!$V$6</f>
        <v>51.92</v>
      </c>
      <c r="AU10" s="38"/>
      <c r="AV10" s="38"/>
      <c r="AW10" s="38"/>
      <c r="AX10" s="38"/>
      <c r="AY10" s="38"/>
      <c r="AZ10" s="38"/>
      <c r="BA10" s="38"/>
      <c r="BB10" s="58">
        <f>データ!$W$6</f>
        <v>138.06</v>
      </c>
      <c r="BC10" s="58"/>
      <c r="BD10" s="58"/>
      <c r="BE10" s="58"/>
      <c r="BF10" s="58"/>
      <c r="BG10" s="58"/>
      <c r="BH10" s="58"/>
      <c r="BI10" s="58"/>
      <c r="BJ10" s="2"/>
      <c r="BK10" s="2"/>
      <c r="BL10" s="59" t="s">
        <v>21</v>
      </c>
      <c r="BM10" s="60"/>
      <c r="BN10" s="61" t="s">
        <v>22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23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6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2">
      <c r="A14" s="2"/>
      <c r="B14" s="65" t="s">
        <v>24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7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113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34.200000000000003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29.4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32.4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27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24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2">
      <c r="A60" s="2"/>
      <c r="B60" s="45" t="s">
        <v>27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7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2">
      <c r="A61" s="2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7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2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2" t="s">
        <v>114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5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7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【105.46】</v>
      </c>
      <c r="F85" s="13" t="str">
        <f>データ!AS6</f>
        <v>【28.96】</v>
      </c>
      <c r="G85" s="13" t="str">
        <f>データ!BD6</f>
        <v>【185.62】</v>
      </c>
      <c r="H85" s="13" t="str">
        <f>データ!BO6</f>
        <v>【1,125.39】</v>
      </c>
      <c r="I85" s="13" t="str">
        <f>データ!BZ6</f>
        <v>【60.84】</v>
      </c>
      <c r="J85" s="13" t="str">
        <f>データ!CK6</f>
        <v>【272.95】</v>
      </c>
      <c r="K85" s="13" t="str">
        <f>データ!CV6</f>
        <v>【51.15】</v>
      </c>
      <c r="L85" s="13" t="str">
        <f>データ!DG6</f>
        <v>【74.54】</v>
      </c>
      <c r="M85" s="13" t="str">
        <f>データ!DR6</f>
        <v>【35.99】</v>
      </c>
      <c r="N85" s="13" t="str">
        <f>データ!EC6</f>
        <v>【17.28】</v>
      </c>
      <c r="O85" s="13" t="str">
        <f>データ!EN6</f>
        <v>【0.32】</v>
      </c>
    </row>
  </sheetData>
  <sheetProtection algorithmName="SHA-512" hashValue="8MJQQfUkszzg/MeDpc6f+/FcryPmJN5AtL+Zsnv6olUayekhzLZc+u5lHkrEEqElyjTrzxi/ndEOB1sy1bwhEw==" saltValue="7Z4MEkpkzR9LpRmWsCEqF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6" t="s">
        <v>50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92" t="s">
        <v>51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52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85" t="s">
        <v>54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55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56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57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58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59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60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61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62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63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64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452025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宮崎県　都城市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C2</v>
      </c>
      <c r="M6" s="20" t="str">
        <f t="shared" si="3"/>
        <v>非設置</v>
      </c>
      <c r="N6" s="21" t="str">
        <f t="shared" si="3"/>
        <v>-</v>
      </c>
      <c r="O6" s="21">
        <f t="shared" si="3"/>
        <v>18.25</v>
      </c>
      <c r="P6" s="21">
        <f t="shared" si="3"/>
        <v>4.4400000000000004</v>
      </c>
      <c r="Q6" s="21">
        <f t="shared" si="3"/>
        <v>2343</v>
      </c>
      <c r="R6" s="21">
        <f t="shared" si="3"/>
        <v>162572</v>
      </c>
      <c r="S6" s="21">
        <f t="shared" si="3"/>
        <v>653.36</v>
      </c>
      <c r="T6" s="21">
        <f t="shared" si="3"/>
        <v>248.82</v>
      </c>
      <c r="U6" s="21">
        <f t="shared" si="3"/>
        <v>7168</v>
      </c>
      <c r="V6" s="21">
        <f t="shared" si="3"/>
        <v>51.92</v>
      </c>
      <c r="W6" s="21">
        <f t="shared" si="3"/>
        <v>138.06</v>
      </c>
      <c r="X6" s="22" t="str">
        <f>IF(X7="",NA(),X7)</f>
        <v>-</v>
      </c>
      <c r="Y6" s="22" t="str">
        <f t="shared" ref="Y6:AG6" si="4">IF(Y7="",NA(),Y7)</f>
        <v>-</v>
      </c>
      <c r="Z6" s="22">
        <f t="shared" si="4"/>
        <v>95.91</v>
      </c>
      <c r="AA6" s="22">
        <f t="shared" si="4"/>
        <v>103.26</v>
      </c>
      <c r="AB6" s="22">
        <f t="shared" si="4"/>
        <v>94.08</v>
      </c>
      <c r="AC6" s="22" t="str">
        <f t="shared" si="4"/>
        <v>-</v>
      </c>
      <c r="AD6" s="22" t="str">
        <f t="shared" si="4"/>
        <v>-</v>
      </c>
      <c r="AE6" s="22">
        <f t="shared" si="4"/>
        <v>100.27</v>
      </c>
      <c r="AF6" s="22">
        <f t="shared" si="4"/>
        <v>103.57</v>
      </c>
      <c r="AG6" s="22">
        <f t="shared" si="4"/>
        <v>100.97</v>
      </c>
      <c r="AH6" s="21" t="str">
        <f>IF(AH7="","",IF(AH7="-","【-】","【"&amp;SUBSTITUTE(TEXT(AH7,"#,##0.00"),"-","△")&amp;"】"))</f>
        <v>【105.46】</v>
      </c>
      <c r="AI6" s="22" t="str">
        <f>IF(AI7="",NA(),AI7)</f>
        <v>-</v>
      </c>
      <c r="AJ6" s="22" t="str">
        <f t="shared" ref="AJ6:AR6" si="5">IF(AJ7="",NA(),AJ7)</f>
        <v>-</v>
      </c>
      <c r="AK6" s="22">
        <f t="shared" si="5"/>
        <v>20.11</v>
      </c>
      <c r="AL6" s="22">
        <f t="shared" si="5"/>
        <v>25.62</v>
      </c>
      <c r="AM6" s="22">
        <f t="shared" si="5"/>
        <v>37.94</v>
      </c>
      <c r="AN6" s="22" t="str">
        <f t="shared" si="5"/>
        <v>-</v>
      </c>
      <c r="AO6" s="22" t="str">
        <f t="shared" si="5"/>
        <v>-</v>
      </c>
      <c r="AP6" s="22">
        <f t="shared" si="5"/>
        <v>8.57</v>
      </c>
      <c r="AQ6" s="22">
        <f t="shared" si="5"/>
        <v>5.78</v>
      </c>
      <c r="AR6" s="22">
        <f t="shared" si="5"/>
        <v>8.73</v>
      </c>
      <c r="AS6" s="21" t="str">
        <f>IF(AS7="","",IF(AS7="-","【-】","【"&amp;SUBSTITUTE(TEXT(AS7,"#,##0.00"),"-","△")&amp;"】"))</f>
        <v>【28.96】</v>
      </c>
      <c r="AT6" s="22" t="str">
        <f>IF(AT7="",NA(),AT7)</f>
        <v>-</v>
      </c>
      <c r="AU6" s="22" t="str">
        <f t="shared" ref="AU6:BC6" si="6">IF(AU7="",NA(),AU7)</f>
        <v>-</v>
      </c>
      <c r="AV6" s="22">
        <f t="shared" si="6"/>
        <v>118.21</v>
      </c>
      <c r="AW6" s="22">
        <f t="shared" si="6"/>
        <v>209.01</v>
      </c>
      <c r="AX6" s="22">
        <f t="shared" si="6"/>
        <v>274.87</v>
      </c>
      <c r="AY6" s="22" t="str">
        <f t="shared" si="6"/>
        <v>-</v>
      </c>
      <c r="AZ6" s="22" t="str">
        <f t="shared" si="6"/>
        <v>-</v>
      </c>
      <c r="BA6" s="22">
        <f t="shared" si="6"/>
        <v>139.66999999999999</v>
      </c>
      <c r="BB6" s="22">
        <f t="shared" si="6"/>
        <v>92.24</v>
      </c>
      <c r="BC6" s="22">
        <f t="shared" si="6"/>
        <v>116</v>
      </c>
      <c r="BD6" s="21" t="str">
        <f>IF(BD7="","",IF(BD7="-","【-】","【"&amp;SUBSTITUTE(TEXT(BD7,"#,##0.00"),"-","△")&amp;"】"))</f>
        <v>【185.62】</v>
      </c>
      <c r="BE6" s="22" t="str">
        <f>IF(BE7="",NA(),BE7)</f>
        <v>-</v>
      </c>
      <c r="BF6" s="22" t="str">
        <f t="shared" ref="BF6:BN6" si="7">IF(BF7="",NA(),BF7)</f>
        <v>-</v>
      </c>
      <c r="BG6" s="22">
        <f t="shared" si="7"/>
        <v>2556.37</v>
      </c>
      <c r="BH6" s="22">
        <f t="shared" si="7"/>
        <v>2801.25</v>
      </c>
      <c r="BI6" s="22">
        <f t="shared" si="7"/>
        <v>3242.38</v>
      </c>
      <c r="BJ6" s="22" t="str">
        <f t="shared" si="7"/>
        <v>-</v>
      </c>
      <c r="BK6" s="22" t="str">
        <f t="shared" si="7"/>
        <v>-</v>
      </c>
      <c r="BL6" s="22">
        <f t="shared" si="7"/>
        <v>1390.57</v>
      </c>
      <c r="BM6" s="22">
        <f t="shared" si="7"/>
        <v>1546.97</v>
      </c>
      <c r="BN6" s="22">
        <f t="shared" si="7"/>
        <v>1471.36</v>
      </c>
      <c r="BO6" s="21" t="str">
        <f>IF(BO7="","",IF(BO7="-","【-】","【"&amp;SUBSTITUTE(TEXT(BO7,"#,##0.00"),"-","△")&amp;"】"))</f>
        <v>【1,125.39】</v>
      </c>
      <c r="BP6" s="22" t="str">
        <f>IF(BP7="",NA(),BP7)</f>
        <v>-</v>
      </c>
      <c r="BQ6" s="22" t="str">
        <f t="shared" ref="BQ6:BY6" si="8">IF(BQ7="",NA(),BQ7)</f>
        <v>-</v>
      </c>
      <c r="BR6" s="22">
        <f t="shared" si="8"/>
        <v>33.42</v>
      </c>
      <c r="BS6" s="22">
        <f t="shared" si="8"/>
        <v>35.72</v>
      </c>
      <c r="BT6" s="22">
        <f t="shared" si="8"/>
        <v>33.06</v>
      </c>
      <c r="BU6" s="22" t="str">
        <f t="shared" si="8"/>
        <v>-</v>
      </c>
      <c r="BV6" s="22" t="str">
        <f t="shared" si="8"/>
        <v>-</v>
      </c>
      <c r="BW6" s="22">
        <f t="shared" si="8"/>
        <v>62.43</v>
      </c>
      <c r="BX6" s="22">
        <f t="shared" si="8"/>
        <v>51.1</v>
      </c>
      <c r="BY6" s="22">
        <f t="shared" si="8"/>
        <v>51.76</v>
      </c>
      <c r="BZ6" s="21" t="str">
        <f>IF(BZ7="","",IF(BZ7="-","【-】","【"&amp;SUBSTITUTE(TEXT(BZ7,"#,##0.00"),"-","△")&amp;"】"))</f>
        <v>【60.84】</v>
      </c>
      <c r="CA6" s="22" t="str">
        <f>IF(CA7="",NA(),CA7)</f>
        <v>-</v>
      </c>
      <c r="CB6" s="22" t="str">
        <f t="shared" ref="CB6:CJ6" si="9">IF(CB7="",NA(),CB7)</f>
        <v>-</v>
      </c>
      <c r="CC6" s="22">
        <f t="shared" si="9"/>
        <v>346.5</v>
      </c>
      <c r="CD6" s="22">
        <f t="shared" si="9"/>
        <v>322.83</v>
      </c>
      <c r="CE6" s="22">
        <f t="shared" si="9"/>
        <v>349.13</v>
      </c>
      <c r="CF6" s="22" t="str">
        <f t="shared" si="9"/>
        <v>-</v>
      </c>
      <c r="CG6" s="22" t="str">
        <f t="shared" si="9"/>
        <v>-</v>
      </c>
      <c r="CH6" s="22">
        <f t="shared" si="9"/>
        <v>224.51</v>
      </c>
      <c r="CI6" s="22">
        <f t="shared" si="9"/>
        <v>269.64</v>
      </c>
      <c r="CJ6" s="22">
        <f t="shared" si="9"/>
        <v>276.18</v>
      </c>
      <c r="CK6" s="21" t="str">
        <f>IF(CK7="","",IF(CK7="-","【-】","【"&amp;SUBSTITUTE(TEXT(CK7,"#,##0.00"),"-","△")&amp;"】"))</f>
        <v>【272.95】</v>
      </c>
      <c r="CL6" s="22" t="str">
        <f>IF(CL7="",NA(),CL7)</f>
        <v>-</v>
      </c>
      <c r="CM6" s="22" t="str">
        <f t="shared" ref="CM6:CU6" si="10">IF(CM7="",NA(),CM7)</f>
        <v>-</v>
      </c>
      <c r="CN6" s="22">
        <f t="shared" si="10"/>
        <v>66.77</v>
      </c>
      <c r="CO6" s="22">
        <f t="shared" si="10"/>
        <v>67.290000000000006</v>
      </c>
      <c r="CP6" s="22">
        <f t="shared" si="10"/>
        <v>65.430000000000007</v>
      </c>
      <c r="CQ6" s="22" t="str">
        <f t="shared" si="10"/>
        <v>-</v>
      </c>
      <c r="CR6" s="22" t="str">
        <f t="shared" si="10"/>
        <v>-</v>
      </c>
      <c r="CS6" s="22">
        <f t="shared" si="10"/>
        <v>55.3</v>
      </c>
      <c r="CT6" s="22">
        <f t="shared" si="10"/>
        <v>54.14</v>
      </c>
      <c r="CU6" s="22">
        <f t="shared" si="10"/>
        <v>53.79</v>
      </c>
      <c r="CV6" s="21" t="str">
        <f>IF(CV7="","",IF(CV7="-","【-】","【"&amp;SUBSTITUTE(TEXT(CV7,"#,##0.00"),"-","△")&amp;"】"))</f>
        <v>【51.15】</v>
      </c>
      <c r="CW6" s="22" t="str">
        <f>IF(CW7="",NA(),CW7)</f>
        <v>-</v>
      </c>
      <c r="CX6" s="22" t="str">
        <f t="shared" ref="CX6:DF6" si="11">IF(CX7="",NA(),CX7)</f>
        <v>-</v>
      </c>
      <c r="CY6" s="22">
        <f t="shared" si="11"/>
        <v>79.599999999999994</v>
      </c>
      <c r="CZ6" s="22">
        <f t="shared" si="11"/>
        <v>79.66</v>
      </c>
      <c r="DA6" s="22">
        <f t="shared" si="11"/>
        <v>78.86</v>
      </c>
      <c r="DB6" s="22" t="str">
        <f t="shared" si="11"/>
        <v>-</v>
      </c>
      <c r="DC6" s="22" t="str">
        <f t="shared" si="11"/>
        <v>-</v>
      </c>
      <c r="DD6" s="22">
        <f t="shared" si="11"/>
        <v>78.319999999999993</v>
      </c>
      <c r="DE6" s="22">
        <f t="shared" si="11"/>
        <v>76.239999999999995</v>
      </c>
      <c r="DF6" s="22">
        <f t="shared" si="11"/>
        <v>73.81</v>
      </c>
      <c r="DG6" s="21" t="str">
        <f>IF(DG7="","",IF(DG7="-","【-】","【"&amp;SUBSTITUTE(TEXT(DG7,"#,##0.00"),"-","△")&amp;"】"))</f>
        <v>【74.54】</v>
      </c>
      <c r="DH6" s="22" t="str">
        <f>IF(DH7="",NA(),DH7)</f>
        <v>-</v>
      </c>
      <c r="DI6" s="22" t="str">
        <f t="shared" ref="DI6:DQ6" si="12">IF(DI7="",NA(),DI7)</f>
        <v>-</v>
      </c>
      <c r="DJ6" s="22">
        <f t="shared" si="12"/>
        <v>5.15</v>
      </c>
      <c r="DK6" s="22">
        <f t="shared" si="12"/>
        <v>9.1300000000000008</v>
      </c>
      <c r="DL6" s="22">
        <f t="shared" si="12"/>
        <v>13</v>
      </c>
      <c r="DM6" s="22" t="str">
        <f t="shared" si="12"/>
        <v>-</v>
      </c>
      <c r="DN6" s="22" t="str">
        <f t="shared" si="12"/>
        <v>-</v>
      </c>
      <c r="DO6" s="22">
        <f t="shared" si="12"/>
        <v>34.83</v>
      </c>
      <c r="DP6" s="22">
        <f t="shared" si="12"/>
        <v>31.44</v>
      </c>
      <c r="DQ6" s="22">
        <f t="shared" si="12"/>
        <v>35.43</v>
      </c>
      <c r="DR6" s="21" t="str">
        <f>IF(DR7="","",IF(DR7="-","【-】","【"&amp;SUBSTITUTE(TEXT(DR7,"#,##0.00"),"-","△")&amp;"】"))</f>
        <v>【35.99】</v>
      </c>
      <c r="DS6" s="22" t="str">
        <f>IF(DS7="",NA(),DS7)</f>
        <v>-</v>
      </c>
      <c r="DT6" s="22" t="str">
        <f t="shared" ref="DT6:EB6" si="13">IF(DT7="",NA(),DT7)</f>
        <v>-</v>
      </c>
      <c r="DU6" s="22">
        <f t="shared" si="13"/>
        <v>31.15</v>
      </c>
      <c r="DV6" s="22">
        <f t="shared" si="13"/>
        <v>30.69</v>
      </c>
      <c r="DW6" s="22">
        <f t="shared" si="13"/>
        <v>30.32</v>
      </c>
      <c r="DX6" s="22" t="str">
        <f t="shared" si="13"/>
        <v>-</v>
      </c>
      <c r="DY6" s="22" t="str">
        <f t="shared" si="13"/>
        <v>-</v>
      </c>
      <c r="DZ6" s="22">
        <f t="shared" si="13"/>
        <v>10.050000000000001</v>
      </c>
      <c r="EA6" s="22">
        <f t="shared" si="13"/>
        <v>10.78</v>
      </c>
      <c r="EB6" s="22">
        <f t="shared" si="13"/>
        <v>11.16</v>
      </c>
      <c r="EC6" s="21" t="str">
        <f>IF(EC7="","",IF(EC7="-","【-】","【"&amp;SUBSTITUTE(TEXT(EC7,"#,##0.00"),"-","△")&amp;"】"))</f>
        <v>【17.28】</v>
      </c>
      <c r="ED6" s="22" t="str">
        <f>IF(ED7="",NA(),ED7)</f>
        <v>-</v>
      </c>
      <c r="EE6" s="22" t="str">
        <f t="shared" ref="EE6:EM6" si="14">IF(EE7="",NA(),EE7)</f>
        <v>-</v>
      </c>
      <c r="EF6" s="22">
        <f t="shared" si="14"/>
        <v>0.8</v>
      </c>
      <c r="EG6" s="22">
        <f t="shared" si="14"/>
        <v>0.94</v>
      </c>
      <c r="EH6" s="22">
        <f t="shared" si="14"/>
        <v>0.59</v>
      </c>
      <c r="EI6" s="22" t="str">
        <f t="shared" si="14"/>
        <v>-</v>
      </c>
      <c r="EJ6" s="22" t="str">
        <f t="shared" si="14"/>
        <v>-</v>
      </c>
      <c r="EK6" s="22">
        <f t="shared" si="14"/>
        <v>0.19</v>
      </c>
      <c r="EL6" s="22">
        <f t="shared" si="14"/>
        <v>0.26</v>
      </c>
      <c r="EM6" s="22">
        <f t="shared" si="14"/>
        <v>0.28999999999999998</v>
      </c>
      <c r="EN6" s="21" t="str">
        <f>IF(EN7="","",IF(EN7="-","【-】","【"&amp;SUBSTITUTE(TEXT(EN7,"#,##0.00"),"-","△")&amp;"】"))</f>
        <v>【0.32】</v>
      </c>
    </row>
    <row r="7" spans="1:144" s="23" customFormat="1" x14ac:dyDescent="0.2">
      <c r="A7" s="15"/>
      <c r="B7" s="24">
        <v>2021</v>
      </c>
      <c r="C7" s="24">
        <v>452025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18.25</v>
      </c>
      <c r="P7" s="25">
        <v>4.4400000000000004</v>
      </c>
      <c r="Q7" s="25">
        <v>2343</v>
      </c>
      <c r="R7" s="25">
        <v>162572</v>
      </c>
      <c r="S7" s="25">
        <v>653.36</v>
      </c>
      <c r="T7" s="25">
        <v>248.82</v>
      </c>
      <c r="U7" s="25">
        <v>7168</v>
      </c>
      <c r="V7" s="25">
        <v>51.92</v>
      </c>
      <c r="W7" s="25">
        <v>138.06</v>
      </c>
      <c r="X7" s="25" t="s">
        <v>99</v>
      </c>
      <c r="Y7" s="25" t="s">
        <v>99</v>
      </c>
      <c r="Z7" s="25">
        <v>95.91</v>
      </c>
      <c r="AA7" s="25">
        <v>103.26</v>
      </c>
      <c r="AB7" s="25">
        <v>94.08</v>
      </c>
      <c r="AC7" s="25" t="s">
        <v>99</v>
      </c>
      <c r="AD7" s="25" t="s">
        <v>99</v>
      </c>
      <c r="AE7" s="25">
        <v>100.27</v>
      </c>
      <c r="AF7" s="25">
        <v>103.57</v>
      </c>
      <c r="AG7" s="25">
        <v>100.97</v>
      </c>
      <c r="AH7" s="25">
        <v>105.46</v>
      </c>
      <c r="AI7" s="25" t="s">
        <v>99</v>
      </c>
      <c r="AJ7" s="25" t="s">
        <v>99</v>
      </c>
      <c r="AK7" s="25">
        <v>20.11</v>
      </c>
      <c r="AL7" s="25">
        <v>25.62</v>
      </c>
      <c r="AM7" s="25">
        <v>37.94</v>
      </c>
      <c r="AN7" s="25" t="s">
        <v>99</v>
      </c>
      <c r="AO7" s="25" t="s">
        <v>99</v>
      </c>
      <c r="AP7" s="25">
        <v>8.57</v>
      </c>
      <c r="AQ7" s="25">
        <v>5.78</v>
      </c>
      <c r="AR7" s="25">
        <v>8.73</v>
      </c>
      <c r="AS7" s="25">
        <v>28.96</v>
      </c>
      <c r="AT7" s="25" t="s">
        <v>99</v>
      </c>
      <c r="AU7" s="25" t="s">
        <v>99</v>
      </c>
      <c r="AV7" s="25">
        <v>118.21</v>
      </c>
      <c r="AW7" s="25">
        <v>209.01</v>
      </c>
      <c r="AX7" s="25">
        <v>274.87</v>
      </c>
      <c r="AY7" s="25" t="s">
        <v>99</v>
      </c>
      <c r="AZ7" s="25" t="s">
        <v>99</v>
      </c>
      <c r="BA7" s="25">
        <v>139.66999999999999</v>
      </c>
      <c r="BB7" s="25">
        <v>92.24</v>
      </c>
      <c r="BC7" s="25">
        <v>116</v>
      </c>
      <c r="BD7" s="25">
        <v>185.62</v>
      </c>
      <c r="BE7" s="25" t="s">
        <v>99</v>
      </c>
      <c r="BF7" s="25" t="s">
        <v>99</v>
      </c>
      <c r="BG7" s="25">
        <v>2556.37</v>
      </c>
      <c r="BH7" s="25">
        <v>2801.25</v>
      </c>
      <c r="BI7" s="25">
        <v>3242.38</v>
      </c>
      <c r="BJ7" s="25" t="s">
        <v>99</v>
      </c>
      <c r="BK7" s="25" t="s">
        <v>99</v>
      </c>
      <c r="BL7" s="25">
        <v>1390.57</v>
      </c>
      <c r="BM7" s="25">
        <v>1546.97</v>
      </c>
      <c r="BN7" s="25">
        <v>1471.36</v>
      </c>
      <c r="BO7" s="25">
        <v>1125.3900000000001</v>
      </c>
      <c r="BP7" s="25" t="s">
        <v>99</v>
      </c>
      <c r="BQ7" s="25" t="s">
        <v>99</v>
      </c>
      <c r="BR7" s="25">
        <v>33.42</v>
      </c>
      <c r="BS7" s="25">
        <v>35.72</v>
      </c>
      <c r="BT7" s="25">
        <v>33.06</v>
      </c>
      <c r="BU7" s="25" t="s">
        <v>99</v>
      </c>
      <c r="BV7" s="25" t="s">
        <v>99</v>
      </c>
      <c r="BW7" s="25">
        <v>62.43</v>
      </c>
      <c r="BX7" s="25">
        <v>51.1</v>
      </c>
      <c r="BY7" s="25">
        <v>51.76</v>
      </c>
      <c r="BZ7" s="25">
        <v>60.84</v>
      </c>
      <c r="CA7" s="25" t="s">
        <v>99</v>
      </c>
      <c r="CB7" s="25" t="s">
        <v>99</v>
      </c>
      <c r="CC7" s="25">
        <v>346.5</v>
      </c>
      <c r="CD7" s="25">
        <v>322.83</v>
      </c>
      <c r="CE7" s="25">
        <v>349.13</v>
      </c>
      <c r="CF7" s="25" t="s">
        <v>99</v>
      </c>
      <c r="CG7" s="25" t="s">
        <v>99</v>
      </c>
      <c r="CH7" s="25">
        <v>224.51</v>
      </c>
      <c r="CI7" s="25">
        <v>269.64</v>
      </c>
      <c r="CJ7" s="25">
        <v>276.18</v>
      </c>
      <c r="CK7" s="25">
        <v>272.95</v>
      </c>
      <c r="CL7" s="25" t="s">
        <v>99</v>
      </c>
      <c r="CM7" s="25" t="s">
        <v>99</v>
      </c>
      <c r="CN7" s="25">
        <v>66.77</v>
      </c>
      <c r="CO7" s="25">
        <v>67.290000000000006</v>
      </c>
      <c r="CP7" s="25">
        <v>65.430000000000007</v>
      </c>
      <c r="CQ7" s="25" t="s">
        <v>99</v>
      </c>
      <c r="CR7" s="25" t="s">
        <v>99</v>
      </c>
      <c r="CS7" s="25">
        <v>55.3</v>
      </c>
      <c r="CT7" s="25">
        <v>54.14</v>
      </c>
      <c r="CU7" s="25">
        <v>53.79</v>
      </c>
      <c r="CV7" s="25">
        <v>51.15</v>
      </c>
      <c r="CW7" s="25" t="s">
        <v>99</v>
      </c>
      <c r="CX7" s="25" t="s">
        <v>99</v>
      </c>
      <c r="CY7" s="25">
        <v>79.599999999999994</v>
      </c>
      <c r="CZ7" s="25">
        <v>79.66</v>
      </c>
      <c r="DA7" s="25">
        <v>78.86</v>
      </c>
      <c r="DB7" s="25" t="s">
        <v>99</v>
      </c>
      <c r="DC7" s="25" t="s">
        <v>99</v>
      </c>
      <c r="DD7" s="25">
        <v>78.319999999999993</v>
      </c>
      <c r="DE7" s="25">
        <v>76.239999999999995</v>
      </c>
      <c r="DF7" s="25">
        <v>73.81</v>
      </c>
      <c r="DG7" s="25">
        <v>74.540000000000006</v>
      </c>
      <c r="DH7" s="25" t="s">
        <v>99</v>
      </c>
      <c r="DI7" s="25" t="s">
        <v>99</v>
      </c>
      <c r="DJ7" s="25">
        <v>5.15</v>
      </c>
      <c r="DK7" s="25">
        <v>9.1300000000000008</v>
      </c>
      <c r="DL7" s="25">
        <v>13</v>
      </c>
      <c r="DM7" s="25" t="s">
        <v>99</v>
      </c>
      <c r="DN7" s="25" t="s">
        <v>99</v>
      </c>
      <c r="DO7" s="25">
        <v>34.83</v>
      </c>
      <c r="DP7" s="25">
        <v>31.44</v>
      </c>
      <c r="DQ7" s="25">
        <v>35.43</v>
      </c>
      <c r="DR7" s="25">
        <v>35.99</v>
      </c>
      <c r="DS7" s="25" t="s">
        <v>99</v>
      </c>
      <c r="DT7" s="25" t="s">
        <v>99</v>
      </c>
      <c r="DU7" s="25">
        <v>31.15</v>
      </c>
      <c r="DV7" s="25">
        <v>30.69</v>
      </c>
      <c r="DW7" s="25">
        <v>30.32</v>
      </c>
      <c r="DX7" s="25" t="s">
        <v>99</v>
      </c>
      <c r="DY7" s="25" t="s">
        <v>99</v>
      </c>
      <c r="DZ7" s="25">
        <v>10.050000000000001</v>
      </c>
      <c r="EA7" s="25">
        <v>10.78</v>
      </c>
      <c r="EB7" s="25">
        <v>11.16</v>
      </c>
      <c r="EC7" s="25">
        <v>17.28</v>
      </c>
      <c r="ED7" s="25" t="s">
        <v>99</v>
      </c>
      <c r="EE7" s="25" t="s">
        <v>99</v>
      </c>
      <c r="EF7" s="25">
        <v>0.8</v>
      </c>
      <c r="EG7" s="25">
        <v>0.94</v>
      </c>
      <c r="EH7" s="25">
        <v>0.59</v>
      </c>
      <c r="EI7" s="25" t="s">
        <v>99</v>
      </c>
      <c r="EJ7" s="25" t="s">
        <v>99</v>
      </c>
      <c r="EK7" s="25">
        <v>0.19</v>
      </c>
      <c r="EL7" s="25">
        <v>0.26</v>
      </c>
      <c r="EM7" s="25">
        <v>0.28999999999999998</v>
      </c>
      <c r="EN7" s="25">
        <v>0.32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110</v>
      </c>
      <c r="F13" t="s">
        <v>109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2023-02-21T04:59:08Z</cp:lastPrinted>
  <dcterms:created xsi:type="dcterms:W3CDTF">2022-12-01T01:06:36Z</dcterms:created>
  <dcterms:modified xsi:type="dcterms:W3CDTF">2023-02-21T08:44:58Z</dcterms:modified>
  <cp:category/>
</cp:coreProperties>
</file>