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特環下水\"/>
    </mc:Choice>
  </mc:AlternateContent>
  <xr:revisionPtr revIDLastSave="0" documentId="13_ncr:1_{F804220B-B856-4587-8FE2-CE0A2DFA4130}" xr6:coauthVersionLast="47" xr6:coauthVersionMax="47" xr10:uidLastSave="{00000000-0000-0000-0000-000000000000}"/>
  <workbookProtection workbookAlgorithmName="SHA-512" workbookHashValue="Q3q3Iq12DudCIO6wLzn47l4/pJJyGqi22IFLlQyVkucQd7As8wzF/lxg9r6+MbQBKVVTYnatlcbbvvMQuYyvbw==" workbookSaltValue="TuCKBuHC672UomdZNtlv0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<sst xmlns="http://schemas.openxmlformats.org/spreadsheetml/2006/main" count="236" uniqueCount="115">
  <si>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</si>
  <si>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</si>
  <si>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</si>
  <si>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</si>
  <si>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</si>
  <si>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</si>
  <si>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</si>
  <si>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</si>
  <si>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</si>
  <si>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</si>
  <si>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</si>
  <si>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</si>
  <si>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</si>
  <si>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</si>
  <si>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</si>
  <si>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</si>
  <si>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</si>
  <si>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</si>
  <si>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</si>
  <si>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</si>
  <si>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</si>
  <si>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</si>
  <si>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</si>
  <si>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</si>
  <si>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</si>
  <si>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</si>
  <si>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</si>
  <si>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</si>
  <si>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</si>
  <si>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</si>
  <si>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</si>
  <si>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</si>
  <si>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</si>
  <si>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</si>
  <si>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</si>
  <si>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</si>
  <si>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</si>
  <si>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</si>
  <si>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</si>
  <si>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</si>
  <si>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</si>
  <si>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</si>
  <si>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</si>
  <si>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</si>
  <si>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</si>
  <si>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</si>
  <si>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</si>
  <si>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</si>
  <si>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</si>
  <si>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</si>
  <si>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</si>
  <si>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</si>
  <si>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</si>
  <si>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</si>
  <si>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</si>
  <si>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</si>
  <si>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</si>
  <si>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</si>
  <si>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</si>
  <si>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</si>
  <si>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</si>
  <si>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</si>
  <si>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</si>
  <si>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</si>
  <si>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</si>
  <si>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</si>
  <si>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</si>
  <si>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</si>
  <si>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</si>
  <si>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</si>
  <si>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</si>
  <si>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</si>
  <si>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</si>
  <si>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</si>
  <si>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</si>
  <si>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</si>
  <si>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</si>
  <si>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</si>
  <si>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</si>
  <si>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　［有形固定資産減価償却率］は、類似団体平均や全国平均よりも高くなっており、今後も年々上昇していくと見込まれます。
　また、平成5年に供用を開始しており、法定耐用年数の経過による管渠の更新はないため、［管渠老朽化率］、［管渠改善率］はいずれも「0」となっています。</t>
    <rPh sb="62" eb="64">
      <t>ヘイセイ</t>
    </rPh>
    <rPh sb="65" eb="66">
      <t>ネン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</si>
  <si>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</si>
  <si>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</si>
  <si>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</si>
  <si>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</si>
  <si>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</si>
  <si>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</si>
  <si>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</si>
  <si>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</si>
  <si>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</si>
  <si>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</si>
  <si>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</si>
  <si>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</si>
  <si>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</si>
  <si>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</si>
  <si>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</si>
  <si>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</si>
  <si>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</si>
  <si>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宮崎市</t>
  </si>
  <si>
    <t>法適用</t>
  </si>
  <si>
    <t>下水道事業</t>
  </si>
  <si>
    <t>D2</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</si>
  <si>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</si>
  <si>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</si>
  <si>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</si>
  <si>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</si>
  <si>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</si>
  <si>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</si>
  <si>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</si>
  <si>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</si>
  <si>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</si>
  <si>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</si>
  <si>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</si>
  <si>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</si>
  <si>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特定環境保全公共下水道事業は、既に整備が完了しており、現在は維持管理が中心となっています。「経営戦略」及び「みやざき水ビジョン2020」を基に、今後も適切な維持管理を行ってまいります。
　また、本市では、公共下水道事業と特定環境保全公共下水道事業を1つの会計（公共下水道事業会計）で処理し、使用料体系も同一となっていることから、公共下水道事業と同様に下水道使用料の改定について検討していく必要があります。</t>
    <rPh sb="52" eb="53">
      <t>オヨ</t>
    </rPh>
    <rPh sb="59" eb="60">
      <t>ミズ</t>
    </rPh>
    <rPh sb="165" eb="167">
      <t>コウキョウ</t>
    </rPh>
    <rPh sb="167" eb="170">
      <t>ゲスイドウ</t>
    </rPh>
    <rPh sb="170" eb="172">
      <t>ジギョウ</t>
    </rPh>
    <rPh sb="173" eb="175">
      <t>ドウヨウ</t>
    </rPh>
    <phoneticPr fontId="1"/>
  </si>
  <si>
    <t>●経営の健全性について
　［経常収支比率］は、有収水量の増加に伴う営業収益の増加により、前年度から上昇していますが、収支不足分を一般会計からの繰入金で賄っている状況です。
　累積欠損がなく、流動資産の増加により［流動比率］が上昇したものの、依然として類似団体平均や全国平均よりも低い水準になっています。
　［企業債残高対事業規模比率］は、企業債発行の抑制により減少し、引き続き類似団体平均や全国平均よりも低い水準になっています。
　［経費回収率］は、使用料収入の増加により100％を上回る値となりました。　
●効率性について
　［水洗化率］は上昇しましたが、処理区域内人口の減少が続いています。
　なお、公共下水道事業の処理場へ接続しているため、特定環境保全公共下水道事業では処理場を保有していません。</t>
    <rPh sb="80" eb="82">
      <t>ジョウキョウ</t>
    </rPh>
    <rPh sb="280" eb="282">
      <t>ショリ</t>
    </rPh>
    <rPh sb="282" eb="285">
      <t>クイキナイ</t>
    </rPh>
    <rPh sb="285" eb="287">
      <t>ジンコウ</t>
    </rPh>
    <rPh sb="288" eb="290">
      <t>ゲンショウ</t>
    </rPh>
    <rPh sb="291" eb="292">
      <t>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</si>
</sst>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56-44E2-8FA5-93F9DB45E29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ED56-44E2-8FA5-93F9DB45E29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103.2</c:v>
                </c:pt>
                <c:pt idx="1">
                  <c:v>102.77</c:v>
                </c:pt>
                <c:pt idx="2">
                  <c:v>105.28</c:v>
                </c:pt>
                <c:pt idx="3">
                  <c:v>103.27</c:v>
                </c:pt>
                <c:pt idx="4">
                  <c:v>108.21</c:v>
                </c:pt>
              </c:numCache>
            </c:numRef>
          </c:val>
          <c:extLst>
            <c:ext xmlns:c16="http://schemas.microsoft.com/office/drawing/2014/chart" uri="{C3380CC4-5D6E-409C-BE32-E72D297353CC}">
              <c16:uniqueId val="{00000000-A2AA-4A2C-A1D7-4AC89CAC41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A2AA-4A2C-A1D7-4AC89CAC41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26.31</c:v>
                </c:pt>
                <c:pt idx="1">
                  <c:v>28.39</c:v>
                </c:pt>
                <c:pt idx="2">
                  <c:v>30.41</c:v>
                </c:pt>
                <c:pt idx="3">
                  <c:v>32.39</c:v>
                </c:pt>
                <c:pt idx="4">
                  <c:v>34.43</c:v>
                </c:pt>
              </c:numCache>
            </c:numRef>
          </c:val>
          <c:extLst>
            <c:ext xmlns:c16="http://schemas.microsoft.com/office/drawing/2014/chart" uri="{C3380CC4-5D6E-409C-BE32-E72D297353CC}">
              <c16:uniqueId val="{00000000-620D-47FC-8250-1FC13CDA52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620D-47FC-8250-1FC13CDA52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E3-44AA-B6EB-39EA865142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8AE3-44AA-B6EB-39EA865142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1F-4EDB-ACD5-3907A25C18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161F-4EDB-ACD5-3907A25C18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c:v>
                </c:pt>
                <c:pt idx="1">
                  <c:v>17.25</c:v>
                </c:pt>
                <c:pt idx="2">
                  <c:v>19.62</c:v>
                </c:pt>
                <c:pt idx="3">
                  <c:v>13.5</c:v>
                </c:pt>
                <c:pt idx="4">
                  <c:v>24.74</c:v>
                </c:pt>
              </c:numCache>
            </c:numRef>
          </c:val>
          <c:extLst>
            <c:ext xmlns:c16="http://schemas.microsoft.com/office/drawing/2014/chart" uri="{C3380CC4-5D6E-409C-BE32-E72D297353CC}">
              <c16:uniqueId val="{00000000-C938-47DE-8198-5D85AAF13D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C938-47DE-8198-5D85AAF13DA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1640.04</c:v>
                </c:pt>
                <c:pt idx="1">
                  <c:v>1180.1500000000001</c:v>
                </c:pt>
                <c:pt idx="2">
                  <c:v>566.69000000000005</c:v>
                </c:pt>
                <c:pt idx="3">
                  <c:v>723.09</c:v>
                </c:pt>
                <c:pt idx="4">
                  <c:v>434.39</c:v>
                </c:pt>
              </c:numCache>
            </c:numRef>
          </c:val>
          <c:extLst>
            <c:ext xmlns:c16="http://schemas.microsoft.com/office/drawing/2014/chart" uri="{C3380CC4-5D6E-409C-BE32-E72D297353CC}">
              <c16:uniqueId val="{00000000-8681-4245-AB03-541287F57B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8681-4245-AB03-541287F57B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100.72</c:v>
                </c:pt>
                <c:pt idx="1">
                  <c:v>100.04</c:v>
                </c:pt>
                <c:pt idx="2">
                  <c:v>102.48</c:v>
                </c:pt>
                <c:pt idx="3">
                  <c:v>98.82</c:v>
                </c:pt>
                <c:pt idx="4">
                  <c:v>110.03</c:v>
                </c:pt>
              </c:numCache>
            </c:numRef>
          </c:val>
          <c:extLst>
            <c:ext xmlns:c16="http://schemas.microsoft.com/office/drawing/2014/chart" uri="{C3380CC4-5D6E-409C-BE32-E72D297353CC}">
              <c16:uniqueId val="{00000000-0BBD-41B9-8F79-161F6C29C52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0BBD-41B9-8F79-161F6C29C52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151.08000000000001</c:v>
                </c:pt>
                <c:pt idx="3">
                  <c:v>150</c:v>
                </c:pt>
                <c:pt idx="4">
                  <c:v>150</c:v>
                </c:pt>
              </c:numCache>
            </c:numRef>
          </c:val>
          <c:extLst>
            <c:ext xmlns:c16="http://schemas.microsoft.com/office/drawing/2014/chart" uri="{C3380CC4-5D6E-409C-BE32-E72D297353CC}">
              <c16:uniqueId val="{00000000-82D7-48BA-863E-D239D44EFA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82D7-48BA-863E-D239D44EFA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58-4C70-A99C-352BD62BB4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0C58-4C70-A99C-352BD62BB4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83.46</c:v>
                </c:pt>
                <c:pt idx="1">
                  <c:v>83.93</c:v>
                </c:pt>
                <c:pt idx="2">
                  <c:v>84.92</c:v>
                </c:pt>
                <c:pt idx="3">
                  <c:v>84.4</c:v>
                </c:pt>
                <c:pt idx="4">
                  <c:v>84.49</c:v>
                </c:pt>
              </c:numCache>
            </c:numRef>
          </c:val>
          <c:extLst>
            <c:ext xmlns:c16="http://schemas.microsoft.com/office/drawing/2014/chart" uri="{C3380CC4-5D6E-409C-BE32-E72D297353CC}">
              <c16:uniqueId val="{00000000-1841-4728-BEA7-65AA886BDCA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841-4728-BEA7-65AA886BDCA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418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6750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91083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65415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418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16750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1083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65415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41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152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4063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6453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【105.35】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0786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【63.89】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75118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【44.07】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49451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【1,201.79】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49451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【85.24】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75118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0786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6453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627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【25.87】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71000"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2449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宮崎市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3</v>
      </c>
      <c r="C7" s="30"/>
      <c r="D7" s="30"/>
      <c r="E7" s="30"/>
      <c r="F7" s="30"/>
      <c r="G7" s="30"/>
      <c r="H7" s="30"/>
      <c r="I7" s="30" t="s">
        <v>13</v>
      </c>
      <c r="J7" s="30"/>
      <c r="K7" s="30"/>
      <c r="L7" s="30"/>
      <c r="M7" s="30"/>
      <c r="N7" s="30"/>
      <c r="O7" s="30"/>
      <c r="P7" s="30" t="s">
        <v>4</v>
      </c>
      <c r="Q7" s="30"/>
      <c r="R7" s="30"/>
      <c r="S7" s="30"/>
      <c r="T7" s="30"/>
      <c r="U7" s="30"/>
      <c r="V7" s="30"/>
      <c r="W7" s="30" t="s">
        <v>16</v>
      </c>
      <c r="X7" s="30"/>
      <c r="Y7" s="30"/>
      <c r="Z7" s="30"/>
      <c r="AA7" s="30"/>
      <c r="AB7" s="30"/>
      <c r="AC7" s="30"/>
      <c r="AD7" s="30" t="s">
        <v>8</v>
      </c>
      <c r="AE7" s="30"/>
      <c r="AF7" s="30"/>
      <c r="AG7" s="30"/>
      <c r="AH7" s="30"/>
      <c r="AI7" s="30"/>
      <c r="AJ7" s="30"/>
      <c r="AK7" s="3"/>
      <c r="AL7" s="30" t="s">
        <v>18</v>
      </c>
      <c r="AM7" s="30"/>
      <c r="AN7" s="30"/>
      <c r="AO7" s="30"/>
      <c r="AP7" s="30"/>
      <c r="AQ7" s="30"/>
      <c r="AR7" s="30"/>
      <c r="AS7" s="30"/>
      <c r="AT7" s="30" t="s">
        <v>9</v>
      </c>
      <c r="AU7" s="30"/>
      <c r="AV7" s="30"/>
      <c r="AW7" s="30"/>
      <c r="AX7" s="30"/>
      <c r="AY7" s="30"/>
      <c r="AZ7" s="30"/>
      <c r="BA7" s="30"/>
      <c r="BB7" s="30" t="s">
        <v>19</v>
      </c>
      <c r="BC7" s="30"/>
      <c r="BD7" s="30"/>
      <c r="BE7" s="30"/>
      <c r="BF7" s="30"/>
      <c r="BG7" s="30"/>
      <c r="BH7" s="30"/>
      <c r="BI7" s="30"/>
      <c r="BJ7" s="3"/>
      <c r="BK7" s="3"/>
      <c r="BL7" s="31" t="s">
        <v>20</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自治体職員</v>
      </c>
      <c r="AE8" s="35"/>
      <c r="AF8" s="35"/>
      <c r="AG8" s="35"/>
      <c r="AH8" s="35"/>
      <c r="AI8" s="35"/>
      <c r="AJ8" s="35"/>
      <c r="AK8" s="3"/>
      <c r="AL8" s="36">
        <f>データ!S6</f>
        <v>400918</v>
      </c>
      <c r="AM8" s="36"/>
      <c r="AN8" s="36"/>
      <c r="AO8" s="36"/>
      <c r="AP8" s="36"/>
      <c r="AQ8" s="36"/>
      <c r="AR8" s="36"/>
      <c r="AS8" s="36"/>
      <c r="AT8" s="37">
        <f>データ!T6</f>
        <v>643.57000000000005</v>
      </c>
      <c r="AU8" s="37"/>
      <c r="AV8" s="37"/>
      <c r="AW8" s="37"/>
      <c r="AX8" s="37"/>
      <c r="AY8" s="37"/>
      <c r="AZ8" s="37"/>
      <c r="BA8" s="37"/>
      <c r="BB8" s="37">
        <f>データ!U6</f>
        <v>622.96</v>
      </c>
      <c r="BC8" s="37"/>
      <c r="BD8" s="37"/>
      <c r="BE8" s="37"/>
      <c r="BF8" s="37"/>
      <c r="BG8" s="37"/>
      <c r="BH8" s="37"/>
      <c r="BI8" s="37"/>
      <c r="BJ8" s="3"/>
      <c r="BK8" s="3"/>
      <c r="BL8" s="38" t="s">
        <v>15</v>
      </c>
      <c r="BM8" s="39"/>
      <c r="BN8" s="40" t="s">
        <v>22</v>
      </c>
      <c r="BO8" s="40"/>
      <c r="BP8" s="40"/>
      <c r="BQ8" s="40"/>
      <c r="BR8" s="40"/>
      <c r="BS8" s="40"/>
      <c r="BT8" s="40"/>
      <c r="BU8" s="40"/>
      <c r="BV8" s="40"/>
      <c r="BW8" s="40"/>
      <c r="BX8" s="40"/>
      <c r="BY8" s="41"/>
    </row>
    <row r="9" spans="1:78" ht="18.75" customHeight="1" x14ac:dyDescent="0.2">
      <c r="A9" s="2"/>
      <c r="B9" s="30" t="s">
        <v>23</v>
      </c>
      <c r="C9" s="30"/>
      <c r="D9" s="30"/>
      <c r="E9" s="30"/>
      <c r="F9" s="30"/>
      <c r="G9" s="30"/>
      <c r="H9" s="30"/>
      <c r="I9" s="30" t="s">
        <v>25</v>
      </c>
      <c r="J9" s="30"/>
      <c r="K9" s="30"/>
      <c r="L9" s="30"/>
      <c r="M9" s="30"/>
      <c r="N9" s="30"/>
      <c r="O9" s="30"/>
      <c r="P9" s="30" t="s">
        <v>26</v>
      </c>
      <c r="Q9" s="30"/>
      <c r="R9" s="30"/>
      <c r="S9" s="30"/>
      <c r="T9" s="30"/>
      <c r="U9" s="30"/>
      <c r="V9" s="30"/>
      <c r="W9" s="30" t="s">
        <v>29</v>
      </c>
      <c r="X9" s="30"/>
      <c r="Y9" s="30"/>
      <c r="Z9" s="30"/>
      <c r="AA9" s="30"/>
      <c r="AB9" s="30"/>
      <c r="AC9" s="30"/>
      <c r="AD9" s="30" t="s">
        <v>24</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33</v>
      </c>
      <c r="BC9" s="30"/>
      <c r="BD9" s="30"/>
      <c r="BE9" s="30"/>
      <c r="BF9" s="30"/>
      <c r="BG9" s="30"/>
      <c r="BH9" s="30"/>
      <c r="BI9" s="30"/>
      <c r="BJ9" s="3"/>
      <c r="BK9" s="3"/>
      <c r="BL9" s="42" t="s">
        <v>36</v>
      </c>
      <c r="BM9" s="43"/>
      <c r="BN9" s="44" t="s">
        <v>37</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f>データ!O6</f>
        <v>57.03</v>
      </c>
      <c r="J10" s="37"/>
      <c r="K10" s="37"/>
      <c r="L10" s="37"/>
      <c r="M10" s="37"/>
      <c r="N10" s="37"/>
      <c r="O10" s="37"/>
      <c r="P10" s="37">
        <f>データ!P6</f>
        <v>2.38</v>
      </c>
      <c r="Q10" s="37"/>
      <c r="R10" s="37"/>
      <c r="S10" s="37"/>
      <c r="T10" s="37"/>
      <c r="U10" s="37"/>
      <c r="V10" s="37"/>
      <c r="W10" s="37">
        <f>データ!Q6</f>
        <v>91.23</v>
      </c>
      <c r="X10" s="37"/>
      <c r="Y10" s="37"/>
      <c r="Z10" s="37"/>
      <c r="AA10" s="37"/>
      <c r="AB10" s="37"/>
      <c r="AC10" s="37"/>
      <c r="AD10" s="36">
        <f>データ!R6</f>
        <v>2386</v>
      </c>
      <c r="AE10" s="36"/>
      <c r="AF10" s="36"/>
      <c r="AG10" s="36"/>
      <c r="AH10" s="36"/>
      <c r="AI10" s="36"/>
      <c r="AJ10" s="36"/>
      <c r="AK10" s="2"/>
      <c r="AL10" s="36">
        <f>データ!V6</f>
        <v>9515</v>
      </c>
      <c r="AM10" s="36"/>
      <c r="AN10" s="36"/>
      <c r="AO10" s="36"/>
      <c r="AP10" s="36"/>
      <c r="AQ10" s="36"/>
      <c r="AR10" s="36"/>
      <c r="AS10" s="36"/>
      <c r="AT10" s="37">
        <f>データ!W6</f>
        <v>3.84</v>
      </c>
      <c r="AU10" s="37"/>
      <c r="AV10" s="37"/>
      <c r="AW10" s="37"/>
      <c r="AX10" s="37"/>
      <c r="AY10" s="37"/>
      <c r="AZ10" s="37"/>
      <c r="BA10" s="37"/>
      <c r="BB10" s="37">
        <f>データ!X6</f>
        <v>2477.86</v>
      </c>
      <c r="BC10" s="37"/>
      <c r="BD10" s="37"/>
      <c r="BE10" s="37"/>
      <c r="BF10" s="37"/>
      <c r="BG10" s="37"/>
      <c r="BH10" s="37"/>
      <c r="BI10" s="37"/>
      <c r="BJ10" s="2"/>
      <c r="BK10" s="2"/>
      <c r="BL10" s="46" t="s">
        <v>39</v>
      </c>
      <c r="BM10" s="47"/>
      <c r="BN10" s="48" t="s">
        <v>7</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42</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79</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11</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44</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6" t="s">
        <v>45</v>
      </c>
      <c r="C84" s="6"/>
      <c r="D84" s="6"/>
      <c r="E84" s="6" t="s">
        <v>46</v>
      </c>
      <c r="F84" s="6" t="s">
        <v>48</v>
      </c>
      <c r="G84" s="6" t="s">
        <v>49</v>
      </c>
      <c r="H84" s="6" t="s">
        <v>43</v>
      </c>
      <c r="I84" s="6" t="s">
        <v>12</v>
      </c>
      <c r="J84" s="6" t="s">
        <v>50</v>
      </c>
      <c r="K84" s="6" t="s">
        <v>51</v>
      </c>
      <c r="L84" s="6" t="s">
        <v>34</v>
      </c>
      <c r="M84" s="6" t="s">
        <v>38</v>
      </c>
      <c r="N84" s="6" t="s">
        <v>52</v>
      </c>
      <c r="O84" s="6" t="s">
        <v>54</v>
      </c>
    </row>
    <row r="85" spans="1:78" hidden="1" x14ac:dyDescent="0.2">
      <c r="B85" s="6"/>
      <c r="C85" s="6"/>
      <c r="D85" s="6"/>
      <c r="E85" s="6" t="str">
        <f>データ!AI6</f>
        <v>【105.35】</v>
      </c>
      <c r="F85" s="6" t="str">
        <f>データ!AT6</f>
        <v>【63.89】</v>
      </c>
      <c r="G85" s="6" t="str">
        <f>データ!BE6</f>
        <v>【44.07】</v>
      </c>
      <c r="H85" s="6" t="str">
        <f>データ!BP6</f>
        <v>【1,201.79】</v>
      </c>
      <c r="I85" s="6" t="str">
        <f>データ!CA6</f>
        <v>【75.31】</v>
      </c>
      <c r="J85" s="6" t="str">
        <f>データ!CL6</f>
        <v>【216.39】</v>
      </c>
      <c r="K85" s="6" t="str">
        <f>データ!CW6</f>
        <v>【42.57】</v>
      </c>
      <c r="L85" s="6" t="str">
        <f>データ!DH6</f>
        <v>【85.24】</v>
      </c>
      <c r="M85" s="6" t="str">
        <f>データ!DS6</f>
        <v>【25.87】</v>
      </c>
      <c r="N85" s="6" t="str">
        <f>データ!ED6</f>
        <v>【0.01】</v>
      </c>
      <c r="O85" s="6" t="str">
        <f>データ!EO6</f>
        <v>【0.15】</v>
      </c>
    </row>
  </sheetData>
  <sheetProtection algorithmName="SHA-512" hashValue="XXS7lp47Lr9En/jjApqO0LCXUZeFdcsJUuk7lu1VpgWZfffST4ySlCBdCJApQx/Ilgn5/5P5UkotNhInGfUcdg==" saltValue="cE4nBfNl2078uITuVpDGU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21</v>
      </c>
      <c r="B3" s="16" t="s">
        <v>35</v>
      </c>
      <c r="C3" s="16" t="s">
        <v>59</v>
      </c>
      <c r="D3" s="16" t="s">
        <v>60</v>
      </c>
      <c r="E3" s="16" t="s">
        <v>6</v>
      </c>
      <c r="F3" s="16" t="s">
        <v>5</v>
      </c>
      <c r="G3" s="16" t="s">
        <v>27</v>
      </c>
      <c r="H3" s="74" t="s">
        <v>61</v>
      </c>
      <c r="I3" s="75"/>
      <c r="J3" s="75"/>
      <c r="K3" s="75"/>
      <c r="L3" s="75"/>
      <c r="M3" s="75"/>
      <c r="N3" s="75"/>
      <c r="O3" s="75"/>
      <c r="P3" s="75"/>
      <c r="Q3" s="75"/>
      <c r="R3" s="75"/>
      <c r="S3" s="75"/>
      <c r="T3" s="75"/>
      <c r="U3" s="75"/>
      <c r="V3" s="75"/>
      <c r="W3" s="75"/>
      <c r="X3" s="76"/>
      <c r="Y3" s="72"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10</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62</v>
      </c>
      <c r="B4" s="17"/>
      <c r="C4" s="17"/>
      <c r="D4" s="17"/>
      <c r="E4" s="17"/>
      <c r="F4" s="17"/>
      <c r="G4" s="17"/>
      <c r="H4" s="77"/>
      <c r="I4" s="78"/>
      <c r="J4" s="78"/>
      <c r="K4" s="78"/>
      <c r="L4" s="78"/>
      <c r="M4" s="78"/>
      <c r="N4" s="78"/>
      <c r="O4" s="78"/>
      <c r="P4" s="78"/>
      <c r="Q4" s="78"/>
      <c r="R4" s="78"/>
      <c r="S4" s="78"/>
      <c r="T4" s="78"/>
      <c r="U4" s="78"/>
      <c r="V4" s="78"/>
      <c r="W4" s="78"/>
      <c r="X4" s="79"/>
      <c r="Y4" s="73" t="s">
        <v>53</v>
      </c>
      <c r="Z4" s="73"/>
      <c r="AA4" s="73"/>
      <c r="AB4" s="73"/>
      <c r="AC4" s="73"/>
      <c r="AD4" s="73"/>
      <c r="AE4" s="73"/>
      <c r="AF4" s="73"/>
      <c r="AG4" s="73"/>
      <c r="AH4" s="73"/>
      <c r="AI4" s="73"/>
      <c r="AJ4" s="73" t="s">
        <v>47</v>
      </c>
      <c r="AK4" s="73"/>
      <c r="AL4" s="73"/>
      <c r="AM4" s="73"/>
      <c r="AN4" s="73"/>
      <c r="AO4" s="73"/>
      <c r="AP4" s="73"/>
      <c r="AQ4" s="73"/>
      <c r="AR4" s="73"/>
      <c r="AS4" s="73"/>
      <c r="AT4" s="73"/>
      <c r="AU4" s="73" t="s">
        <v>30</v>
      </c>
      <c r="AV4" s="73"/>
      <c r="AW4" s="73"/>
      <c r="AX4" s="73"/>
      <c r="AY4" s="73"/>
      <c r="AZ4" s="73"/>
      <c r="BA4" s="73"/>
      <c r="BB4" s="73"/>
      <c r="BC4" s="73"/>
      <c r="BD4" s="73"/>
      <c r="BE4" s="73"/>
      <c r="BF4" s="73" t="s">
        <v>63</v>
      </c>
      <c r="BG4" s="73"/>
      <c r="BH4" s="73"/>
      <c r="BI4" s="73"/>
      <c r="BJ4" s="73"/>
      <c r="BK4" s="73"/>
      <c r="BL4" s="73"/>
      <c r="BM4" s="73"/>
      <c r="BN4" s="73"/>
      <c r="BO4" s="73"/>
      <c r="BP4" s="73"/>
      <c r="BQ4" s="73" t="s">
        <v>17</v>
      </c>
      <c r="BR4" s="73"/>
      <c r="BS4" s="73"/>
      <c r="BT4" s="73"/>
      <c r="BU4" s="73"/>
      <c r="BV4" s="73"/>
      <c r="BW4" s="73"/>
      <c r="BX4" s="73"/>
      <c r="BY4" s="73"/>
      <c r="BZ4" s="73"/>
      <c r="CA4" s="73"/>
      <c r="CB4" s="73" t="s">
        <v>64</v>
      </c>
      <c r="CC4" s="73"/>
      <c r="CD4" s="73"/>
      <c r="CE4" s="73"/>
      <c r="CF4" s="73"/>
      <c r="CG4" s="73"/>
      <c r="CH4" s="73"/>
      <c r="CI4" s="73"/>
      <c r="CJ4" s="73"/>
      <c r="CK4" s="73"/>
      <c r="CL4" s="73"/>
      <c r="CM4" s="73" t="s">
        <v>0</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2">
      <c r="A5" s="14" t="s">
        <v>69</v>
      </c>
      <c r="B5" s="18"/>
      <c r="C5" s="18"/>
      <c r="D5" s="18"/>
      <c r="E5" s="18"/>
      <c r="F5" s="18"/>
      <c r="G5" s="18"/>
      <c r="H5" s="23" t="s">
        <v>58</v>
      </c>
      <c r="I5" s="23" t="s">
        <v>70</v>
      </c>
      <c r="J5" s="23" t="s">
        <v>71</v>
      </c>
      <c r="K5" s="23" t="s">
        <v>72</v>
      </c>
      <c r="L5" s="23" t="s">
        <v>73</v>
      </c>
      <c r="M5" s="23" t="s">
        <v>8</v>
      </c>
      <c r="N5" s="23" t="s">
        <v>74</v>
      </c>
      <c r="O5" s="23" t="s">
        <v>75</v>
      </c>
      <c r="P5" s="23" t="s">
        <v>76</v>
      </c>
      <c r="Q5" s="23" t="s">
        <v>77</v>
      </c>
      <c r="R5" s="23" t="s">
        <v>78</v>
      </c>
      <c r="S5" s="23" t="s">
        <v>80</v>
      </c>
      <c r="T5" s="23" t="s">
        <v>81</v>
      </c>
      <c r="U5" s="23" t="s">
        <v>1</v>
      </c>
      <c r="V5" s="23" t="s">
        <v>82</v>
      </c>
      <c r="W5" s="23" t="s">
        <v>83</v>
      </c>
      <c r="X5" s="23" t="s">
        <v>84</v>
      </c>
      <c r="Y5" s="23" t="s">
        <v>85</v>
      </c>
      <c r="Z5" s="23" t="s">
        <v>86</v>
      </c>
      <c r="AA5" s="23" t="s">
        <v>87</v>
      </c>
      <c r="AB5" s="23" t="s">
        <v>88</v>
      </c>
      <c r="AC5" s="23" t="s">
        <v>89</v>
      </c>
      <c r="AD5" s="23" t="s">
        <v>90</v>
      </c>
      <c r="AE5" s="23" t="s">
        <v>92</v>
      </c>
      <c r="AF5" s="23" t="s">
        <v>93</v>
      </c>
      <c r="AG5" s="23" t="s">
        <v>94</v>
      </c>
      <c r="AH5" s="23" t="s">
        <v>95</v>
      </c>
      <c r="AI5" s="23" t="s">
        <v>45</v>
      </c>
      <c r="AJ5" s="23" t="s">
        <v>85</v>
      </c>
      <c r="AK5" s="23" t="s">
        <v>86</v>
      </c>
      <c r="AL5" s="23" t="s">
        <v>87</v>
      </c>
      <c r="AM5" s="23" t="s">
        <v>88</v>
      </c>
      <c r="AN5" s="23" t="s">
        <v>89</v>
      </c>
      <c r="AO5" s="23" t="s">
        <v>90</v>
      </c>
      <c r="AP5" s="23" t="s">
        <v>92</v>
      </c>
      <c r="AQ5" s="23" t="s">
        <v>93</v>
      </c>
      <c r="AR5" s="23" t="s">
        <v>94</v>
      </c>
      <c r="AS5" s="23" t="s">
        <v>95</v>
      </c>
      <c r="AT5" s="23" t="s">
        <v>91</v>
      </c>
      <c r="AU5" s="23" t="s">
        <v>85</v>
      </c>
      <c r="AV5" s="23" t="s">
        <v>86</v>
      </c>
      <c r="AW5" s="23" t="s">
        <v>87</v>
      </c>
      <c r="AX5" s="23" t="s">
        <v>88</v>
      </c>
      <c r="AY5" s="23" t="s">
        <v>89</v>
      </c>
      <c r="AZ5" s="23" t="s">
        <v>90</v>
      </c>
      <c r="BA5" s="23" t="s">
        <v>92</v>
      </c>
      <c r="BB5" s="23" t="s">
        <v>93</v>
      </c>
      <c r="BC5" s="23" t="s">
        <v>94</v>
      </c>
      <c r="BD5" s="23" t="s">
        <v>95</v>
      </c>
      <c r="BE5" s="23" t="s">
        <v>91</v>
      </c>
      <c r="BF5" s="23" t="s">
        <v>85</v>
      </c>
      <c r="BG5" s="23" t="s">
        <v>86</v>
      </c>
      <c r="BH5" s="23" t="s">
        <v>87</v>
      </c>
      <c r="BI5" s="23" t="s">
        <v>88</v>
      </c>
      <c r="BJ5" s="23" t="s">
        <v>89</v>
      </c>
      <c r="BK5" s="23" t="s">
        <v>90</v>
      </c>
      <c r="BL5" s="23" t="s">
        <v>92</v>
      </c>
      <c r="BM5" s="23" t="s">
        <v>93</v>
      </c>
      <c r="BN5" s="23" t="s">
        <v>94</v>
      </c>
      <c r="BO5" s="23" t="s">
        <v>95</v>
      </c>
      <c r="BP5" s="23" t="s">
        <v>91</v>
      </c>
      <c r="BQ5" s="23" t="s">
        <v>85</v>
      </c>
      <c r="BR5" s="23" t="s">
        <v>86</v>
      </c>
      <c r="BS5" s="23" t="s">
        <v>87</v>
      </c>
      <c r="BT5" s="23" t="s">
        <v>88</v>
      </c>
      <c r="BU5" s="23" t="s">
        <v>89</v>
      </c>
      <c r="BV5" s="23" t="s">
        <v>90</v>
      </c>
      <c r="BW5" s="23" t="s">
        <v>92</v>
      </c>
      <c r="BX5" s="23" t="s">
        <v>93</v>
      </c>
      <c r="BY5" s="23" t="s">
        <v>94</v>
      </c>
      <c r="BZ5" s="23" t="s">
        <v>95</v>
      </c>
      <c r="CA5" s="23" t="s">
        <v>91</v>
      </c>
      <c r="CB5" s="23" t="s">
        <v>85</v>
      </c>
      <c r="CC5" s="23" t="s">
        <v>86</v>
      </c>
      <c r="CD5" s="23" t="s">
        <v>87</v>
      </c>
      <c r="CE5" s="23" t="s">
        <v>88</v>
      </c>
      <c r="CF5" s="23" t="s">
        <v>89</v>
      </c>
      <c r="CG5" s="23" t="s">
        <v>90</v>
      </c>
      <c r="CH5" s="23" t="s">
        <v>92</v>
      </c>
      <c r="CI5" s="23" t="s">
        <v>93</v>
      </c>
      <c r="CJ5" s="23" t="s">
        <v>94</v>
      </c>
      <c r="CK5" s="23" t="s">
        <v>95</v>
      </c>
      <c r="CL5" s="23" t="s">
        <v>91</v>
      </c>
      <c r="CM5" s="23" t="s">
        <v>85</v>
      </c>
      <c r="CN5" s="23" t="s">
        <v>86</v>
      </c>
      <c r="CO5" s="23" t="s">
        <v>87</v>
      </c>
      <c r="CP5" s="23" t="s">
        <v>88</v>
      </c>
      <c r="CQ5" s="23" t="s">
        <v>89</v>
      </c>
      <c r="CR5" s="23" t="s">
        <v>90</v>
      </c>
      <c r="CS5" s="23" t="s">
        <v>92</v>
      </c>
      <c r="CT5" s="23" t="s">
        <v>93</v>
      </c>
      <c r="CU5" s="23" t="s">
        <v>94</v>
      </c>
      <c r="CV5" s="23" t="s">
        <v>95</v>
      </c>
      <c r="CW5" s="23" t="s">
        <v>91</v>
      </c>
      <c r="CX5" s="23" t="s">
        <v>85</v>
      </c>
      <c r="CY5" s="23" t="s">
        <v>86</v>
      </c>
      <c r="CZ5" s="23" t="s">
        <v>87</v>
      </c>
      <c r="DA5" s="23" t="s">
        <v>88</v>
      </c>
      <c r="DB5" s="23" t="s">
        <v>89</v>
      </c>
      <c r="DC5" s="23" t="s">
        <v>90</v>
      </c>
      <c r="DD5" s="23" t="s">
        <v>92</v>
      </c>
      <c r="DE5" s="23" t="s">
        <v>93</v>
      </c>
      <c r="DF5" s="23" t="s">
        <v>94</v>
      </c>
      <c r="DG5" s="23" t="s">
        <v>95</v>
      </c>
      <c r="DH5" s="23" t="s">
        <v>91</v>
      </c>
      <c r="DI5" s="23" t="s">
        <v>85</v>
      </c>
      <c r="DJ5" s="23" t="s">
        <v>86</v>
      </c>
      <c r="DK5" s="23" t="s">
        <v>87</v>
      </c>
      <c r="DL5" s="23" t="s">
        <v>88</v>
      </c>
      <c r="DM5" s="23" t="s">
        <v>89</v>
      </c>
      <c r="DN5" s="23" t="s">
        <v>90</v>
      </c>
      <c r="DO5" s="23" t="s">
        <v>92</v>
      </c>
      <c r="DP5" s="23" t="s">
        <v>93</v>
      </c>
      <c r="DQ5" s="23" t="s">
        <v>94</v>
      </c>
      <c r="DR5" s="23" t="s">
        <v>95</v>
      </c>
      <c r="DS5" s="23" t="s">
        <v>91</v>
      </c>
      <c r="DT5" s="23" t="s">
        <v>85</v>
      </c>
      <c r="DU5" s="23" t="s">
        <v>86</v>
      </c>
      <c r="DV5" s="23" t="s">
        <v>87</v>
      </c>
      <c r="DW5" s="23" t="s">
        <v>88</v>
      </c>
      <c r="DX5" s="23" t="s">
        <v>89</v>
      </c>
      <c r="DY5" s="23" t="s">
        <v>90</v>
      </c>
      <c r="DZ5" s="23" t="s">
        <v>92</v>
      </c>
      <c r="EA5" s="23" t="s">
        <v>93</v>
      </c>
      <c r="EB5" s="23" t="s">
        <v>94</v>
      </c>
      <c r="EC5" s="23" t="s">
        <v>95</v>
      </c>
      <c r="ED5" s="23" t="s">
        <v>91</v>
      </c>
      <c r="EE5" s="23" t="s">
        <v>85</v>
      </c>
      <c r="EF5" s="23" t="s">
        <v>86</v>
      </c>
      <c r="EG5" s="23" t="s">
        <v>87</v>
      </c>
      <c r="EH5" s="23" t="s">
        <v>88</v>
      </c>
      <c r="EI5" s="23" t="s">
        <v>89</v>
      </c>
      <c r="EJ5" s="23" t="s">
        <v>90</v>
      </c>
      <c r="EK5" s="23" t="s">
        <v>92</v>
      </c>
      <c r="EL5" s="23" t="s">
        <v>93</v>
      </c>
      <c r="EM5" s="23" t="s">
        <v>94</v>
      </c>
      <c r="EN5" s="23" t="s">
        <v>95</v>
      </c>
      <c r="EO5" s="23" t="s">
        <v>91</v>
      </c>
    </row>
    <row r="6" spans="1:148" s="13" customFormat="1" x14ac:dyDescent="0.2">
      <c r="A6" s="14" t="s">
        <v>96</v>
      </c>
      <c r="B6" s="19">
        <f t="shared" ref="B6:X6" si="1">B7</f>
        <v>2021</v>
      </c>
      <c r="C6" s="19">
        <f t="shared" si="1"/>
        <v>452017</v>
      </c>
      <c r="D6" s="19">
        <f t="shared" si="1"/>
        <v>46</v>
      </c>
      <c r="E6" s="19">
        <f t="shared" si="1"/>
        <v>17</v>
      </c>
      <c r="F6" s="19">
        <f t="shared" si="1"/>
        <v>4</v>
      </c>
      <c r="G6" s="19">
        <f t="shared" si="1"/>
        <v>0</v>
      </c>
      <c r="H6" s="19" t="str">
        <f t="shared" si="1"/>
        <v>宮崎県　宮崎市</v>
      </c>
      <c r="I6" s="19" t="str">
        <f t="shared" si="1"/>
        <v>法適用</v>
      </c>
      <c r="J6" s="19" t="str">
        <f t="shared" si="1"/>
        <v>下水道事業</v>
      </c>
      <c r="K6" s="19" t="str">
        <f t="shared" si="1"/>
        <v>特定環境保全公共下水道</v>
      </c>
      <c r="L6" s="19" t="str">
        <f t="shared" si="1"/>
        <v>D2</v>
      </c>
      <c r="M6" s="19" t="str">
        <f t="shared" si="1"/>
        <v>自治体職員</v>
      </c>
      <c r="N6" s="24" t="str">
        <f t="shared" si="1"/>
        <v>-</v>
      </c>
      <c r="O6" s="24">
        <f t="shared" si="1"/>
        <v>57.03</v>
      </c>
      <c r="P6" s="24">
        <f t="shared" si="1"/>
        <v>2.38</v>
      </c>
      <c r="Q6" s="24">
        <f t="shared" si="1"/>
        <v>91.23</v>
      </c>
      <c r="R6" s="24">
        <f t="shared" si="1"/>
        <v>2386</v>
      </c>
      <c r="S6" s="24">
        <f t="shared" si="1"/>
        <v>400918</v>
      </c>
      <c r="T6" s="24">
        <f t="shared" si="1"/>
        <v>643.57000000000005</v>
      </c>
      <c r="U6" s="24">
        <f t="shared" si="1"/>
        <v>622.96</v>
      </c>
      <c r="V6" s="24">
        <f t="shared" si="1"/>
        <v>9515</v>
      </c>
      <c r="W6" s="24">
        <f t="shared" si="1"/>
        <v>3.84</v>
      </c>
      <c r="X6" s="24">
        <f t="shared" si="1"/>
        <v>2477.86</v>
      </c>
      <c r="Y6" s="28">
        <f t="shared" ref="Y6:AH6" si="2">IF(Y7="",NA(),Y7)</f>
        <v>103.2</v>
      </c>
      <c r="Z6" s="28">
        <f t="shared" si="2"/>
        <v>102.77</v>
      </c>
      <c r="AA6" s="28">
        <f t="shared" si="2"/>
        <v>105.28</v>
      </c>
      <c r="AB6" s="28">
        <f t="shared" si="2"/>
        <v>103.27</v>
      </c>
      <c r="AC6" s="28">
        <f t="shared" si="2"/>
        <v>108.21</v>
      </c>
      <c r="AD6" s="28">
        <f t="shared" si="2"/>
        <v>102.13</v>
      </c>
      <c r="AE6" s="28">
        <f t="shared" si="2"/>
        <v>101.72</v>
      </c>
      <c r="AF6" s="28">
        <f t="shared" si="2"/>
        <v>102.73</v>
      </c>
      <c r="AG6" s="28">
        <f t="shared" si="2"/>
        <v>105.78</v>
      </c>
      <c r="AH6" s="28">
        <f t="shared" si="2"/>
        <v>106.09</v>
      </c>
      <c r="AI6" s="24" t="str">
        <f>IF(AI7="","",IF(AI7="-","【-】","【"&amp;SUBSTITUTE(TEXT(AI7,"#,##0.00"),"-","△")&amp;"】"))</f>
        <v>【105.35】</v>
      </c>
      <c r="AJ6" s="24">
        <f t="shared" ref="AJ6:AS6" si="3">IF(AJ7="",NA(),AJ7)</f>
        <v>0</v>
      </c>
      <c r="AK6" s="24">
        <f t="shared" si="3"/>
        <v>0</v>
      </c>
      <c r="AL6" s="24">
        <f t="shared" si="3"/>
        <v>0</v>
      </c>
      <c r="AM6" s="24">
        <f t="shared" si="3"/>
        <v>0</v>
      </c>
      <c r="AN6" s="24">
        <f t="shared" si="3"/>
        <v>0</v>
      </c>
      <c r="AO6" s="28">
        <f t="shared" si="3"/>
        <v>109.51</v>
      </c>
      <c r="AP6" s="28">
        <f t="shared" si="3"/>
        <v>112.88</v>
      </c>
      <c r="AQ6" s="28">
        <f t="shared" si="3"/>
        <v>94.97</v>
      </c>
      <c r="AR6" s="28">
        <f t="shared" si="3"/>
        <v>63.96</v>
      </c>
      <c r="AS6" s="28">
        <f t="shared" si="3"/>
        <v>69.42</v>
      </c>
      <c r="AT6" s="24" t="str">
        <f>IF(AT7="","",IF(AT7="-","【-】","【"&amp;SUBSTITUTE(TEXT(AT7,"#,##0.00"),"-","△")&amp;"】"))</f>
        <v>【63.89】</v>
      </c>
      <c r="AU6" s="28">
        <f t="shared" ref="AU6:BD6" si="4">IF(AU7="",NA(),AU7)</f>
        <v>11</v>
      </c>
      <c r="AV6" s="28">
        <f t="shared" si="4"/>
        <v>17.25</v>
      </c>
      <c r="AW6" s="28">
        <f t="shared" si="4"/>
        <v>19.62</v>
      </c>
      <c r="AX6" s="28">
        <f t="shared" si="4"/>
        <v>13.5</v>
      </c>
      <c r="AY6" s="28">
        <f t="shared" si="4"/>
        <v>24.74</v>
      </c>
      <c r="AZ6" s="28">
        <f t="shared" si="4"/>
        <v>47.44</v>
      </c>
      <c r="BA6" s="28">
        <f t="shared" si="4"/>
        <v>49.18</v>
      </c>
      <c r="BB6" s="28">
        <f t="shared" si="4"/>
        <v>47.72</v>
      </c>
      <c r="BC6" s="28">
        <f t="shared" si="4"/>
        <v>44.24</v>
      </c>
      <c r="BD6" s="28">
        <f t="shared" si="4"/>
        <v>43.07</v>
      </c>
      <c r="BE6" s="24" t="str">
        <f>IF(BE7="","",IF(BE7="-","【-】","【"&amp;SUBSTITUTE(TEXT(BE7,"#,##0.00"),"-","△")&amp;"】"))</f>
        <v>【44.07】</v>
      </c>
      <c r="BF6" s="28">
        <f t="shared" ref="BF6:BO6" si="5">IF(BF7="",NA(),BF7)</f>
        <v>1640.04</v>
      </c>
      <c r="BG6" s="28">
        <f t="shared" si="5"/>
        <v>1180.1500000000001</v>
      </c>
      <c r="BH6" s="28">
        <f t="shared" si="5"/>
        <v>566.69000000000005</v>
      </c>
      <c r="BI6" s="28">
        <f t="shared" si="5"/>
        <v>723.09</v>
      </c>
      <c r="BJ6" s="28">
        <f t="shared" si="5"/>
        <v>434.39</v>
      </c>
      <c r="BK6" s="28">
        <f t="shared" si="5"/>
        <v>1243.71</v>
      </c>
      <c r="BL6" s="28">
        <f t="shared" si="5"/>
        <v>1194.1500000000001</v>
      </c>
      <c r="BM6" s="28">
        <f t="shared" si="5"/>
        <v>1206.79</v>
      </c>
      <c r="BN6" s="28">
        <f t="shared" si="5"/>
        <v>1258.43</v>
      </c>
      <c r="BO6" s="28">
        <f t="shared" si="5"/>
        <v>1163.75</v>
      </c>
      <c r="BP6" s="24" t="str">
        <f>IF(BP7="","",IF(BP7="-","【-】","【"&amp;SUBSTITUTE(TEXT(BP7,"#,##0.00"),"-","△")&amp;"】"))</f>
        <v>【1,201.79】</v>
      </c>
      <c r="BQ6" s="28">
        <f t="shared" ref="BQ6:BZ6" si="6">IF(BQ7="",NA(),BQ7)</f>
        <v>100.72</v>
      </c>
      <c r="BR6" s="28">
        <f t="shared" si="6"/>
        <v>100.04</v>
      </c>
      <c r="BS6" s="28">
        <f t="shared" si="6"/>
        <v>102.48</v>
      </c>
      <c r="BT6" s="28">
        <f t="shared" si="6"/>
        <v>98.82</v>
      </c>
      <c r="BU6" s="28">
        <f t="shared" si="6"/>
        <v>110.03</v>
      </c>
      <c r="BV6" s="28">
        <f t="shared" si="6"/>
        <v>74.3</v>
      </c>
      <c r="BW6" s="28">
        <f t="shared" si="6"/>
        <v>72.260000000000005</v>
      </c>
      <c r="BX6" s="28">
        <f t="shared" si="6"/>
        <v>71.84</v>
      </c>
      <c r="BY6" s="28">
        <f t="shared" si="6"/>
        <v>73.36</v>
      </c>
      <c r="BZ6" s="28">
        <f t="shared" si="6"/>
        <v>72.599999999999994</v>
      </c>
      <c r="CA6" s="24" t="str">
        <f>IF(CA7="","",IF(CA7="-","【-】","【"&amp;SUBSTITUTE(TEXT(CA7,"#,##0.00"),"-","△")&amp;"】"))</f>
        <v>【75.31】</v>
      </c>
      <c r="CB6" s="28">
        <f t="shared" ref="CB6:CK6" si="7">IF(CB7="",NA(),CB7)</f>
        <v>150</v>
      </c>
      <c r="CC6" s="28">
        <f t="shared" si="7"/>
        <v>150</v>
      </c>
      <c r="CD6" s="28">
        <f t="shared" si="7"/>
        <v>151.08000000000001</v>
      </c>
      <c r="CE6" s="28">
        <f t="shared" si="7"/>
        <v>150</v>
      </c>
      <c r="CF6" s="28">
        <f t="shared" si="7"/>
        <v>150</v>
      </c>
      <c r="CG6" s="28">
        <f t="shared" si="7"/>
        <v>221.81</v>
      </c>
      <c r="CH6" s="28">
        <f t="shared" si="7"/>
        <v>230.02</v>
      </c>
      <c r="CI6" s="28">
        <f t="shared" si="7"/>
        <v>228.47</v>
      </c>
      <c r="CJ6" s="28">
        <f t="shared" si="7"/>
        <v>224.88</v>
      </c>
      <c r="CK6" s="28">
        <f t="shared" si="7"/>
        <v>228.64</v>
      </c>
      <c r="CL6" s="24" t="str">
        <f>IF(CL7="","",IF(CL7="-","【-】","【"&amp;SUBSTITUTE(TEXT(CL7,"#,##0.00"),"-","△")&amp;"】"))</f>
        <v>【216.39】</v>
      </c>
      <c r="CM6" s="28" t="str">
        <f t="shared" ref="CM6:CV6" si="8">IF(CM7="",NA(),CM7)</f>
        <v>-</v>
      </c>
      <c r="CN6" s="28" t="str">
        <f t="shared" si="8"/>
        <v>-</v>
      </c>
      <c r="CO6" s="28" t="str">
        <f t="shared" si="8"/>
        <v>-</v>
      </c>
      <c r="CP6" s="28" t="str">
        <f t="shared" si="8"/>
        <v>-</v>
      </c>
      <c r="CQ6" s="28" t="str">
        <f t="shared" si="8"/>
        <v>-</v>
      </c>
      <c r="CR6" s="28">
        <f t="shared" si="8"/>
        <v>43.36</v>
      </c>
      <c r="CS6" s="28">
        <f t="shared" si="8"/>
        <v>42.56</v>
      </c>
      <c r="CT6" s="28">
        <f t="shared" si="8"/>
        <v>42.47</v>
      </c>
      <c r="CU6" s="28">
        <f t="shared" si="8"/>
        <v>42.4</v>
      </c>
      <c r="CV6" s="28">
        <f t="shared" si="8"/>
        <v>42.28</v>
      </c>
      <c r="CW6" s="24" t="str">
        <f>IF(CW7="","",IF(CW7="-","【-】","【"&amp;SUBSTITUTE(TEXT(CW7,"#,##0.00"),"-","△")&amp;"】"))</f>
        <v>【42.57】</v>
      </c>
      <c r="CX6" s="28">
        <f t="shared" ref="CX6:DG6" si="9">IF(CX7="",NA(),CX7)</f>
        <v>83.46</v>
      </c>
      <c r="CY6" s="28">
        <f t="shared" si="9"/>
        <v>83.93</v>
      </c>
      <c r="CZ6" s="28">
        <f t="shared" si="9"/>
        <v>84.92</v>
      </c>
      <c r="DA6" s="28">
        <f t="shared" si="9"/>
        <v>84.4</v>
      </c>
      <c r="DB6" s="28">
        <f t="shared" si="9"/>
        <v>84.49</v>
      </c>
      <c r="DC6" s="28">
        <f t="shared" si="9"/>
        <v>83.06</v>
      </c>
      <c r="DD6" s="28">
        <f t="shared" si="9"/>
        <v>83.32</v>
      </c>
      <c r="DE6" s="28">
        <f t="shared" si="9"/>
        <v>83.75</v>
      </c>
      <c r="DF6" s="28">
        <f t="shared" si="9"/>
        <v>84.19</v>
      </c>
      <c r="DG6" s="28">
        <f t="shared" si="9"/>
        <v>84.34</v>
      </c>
      <c r="DH6" s="24" t="str">
        <f>IF(DH7="","",IF(DH7="-","【-】","【"&amp;SUBSTITUTE(TEXT(DH7,"#,##0.00"),"-","△")&amp;"】"))</f>
        <v>【85.24】</v>
      </c>
      <c r="DI6" s="28">
        <f t="shared" ref="DI6:DR6" si="10">IF(DI7="",NA(),DI7)</f>
        <v>26.31</v>
      </c>
      <c r="DJ6" s="28">
        <f t="shared" si="10"/>
        <v>28.39</v>
      </c>
      <c r="DK6" s="28">
        <f t="shared" si="10"/>
        <v>30.41</v>
      </c>
      <c r="DL6" s="28">
        <f t="shared" si="10"/>
        <v>32.39</v>
      </c>
      <c r="DM6" s="28">
        <f t="shared" si="10"/>
        <v>34.43</v>
      </c>
      <c r="DN6" s="28">
        <f t="shared" si="10"/>
        <v>23.93</v>
      </c>
      <c r="DO6" s="28">
        <f t="shared" si="10"/>
        <v>24.68</v>
      </c>
      <c r="DP6" s="28">
        <f t="shared" si="10"/>
        <v>24.68</v>
      </c>
      <c r="DQ6" s="28">
        <f t="shared" si="10"/>
        <v>21.36</v>
      </c>
      <c r="DR6" s="28">
        <f t="shared" si="10"/>
        <v>22.79</v>
      </c>
      <c r="DS6" s="24" t="str">
        <f>IF(DS7="","",IF(DS7="-","【-】","【"&amp;SUBSTITUTE(TEXT(DS7,"#,##0.00"),"-","△")&amp;"】"))</f>
        <v>【25.87】</v>
      </c>
      <c r="DT6" s="24">
        <f t="shared" ref="DT6:EC6" si="11">IF(DT7="",NA(),DT7)</f>
        <v>0</v>
      </c>
      <c r="DU6" s="24">
        <f t="shared" si="11"/>
        <v>0</v>
      </c>
      <c r="DV6" s="24">
        <f t="shared" si="11"/>
        <v>0</v>
      </c>
      <c r="DW6" s="24">
        <f t="shared" si="11"/>
        <v>0</v>
      </c>
      <c r="DX6" s="24">
        <f t="shared" si="11"/>
        <v>0</v>
      </c>
      <c r="DY6" s="24">
        <f t="shared" si="11"/>
        <v>0</v>
      </c>
      <c r="DZ6" s="28">
        <f t="shared" si="11"/>
        <v>0.01</v>
      </c>
      <c r="EA6" s="28">
        <f t="shared" si="11"/>
        <v>8.6199999999999992</v>
      </c>
      <c r="EB6" s="28">
        <f t="shared" si="11"/>
        <v>0.01</v>
      </c>
      <c r="EC6" s="28">
        <f t="shared" si="11"/>
        <v>0.01</v>
      </c>
      <c r="ED6" s="24" t="str">
        <f>IF(ED7="","",IF(ED7="-","【-】","【"&amp;SUBSTITUTE(TEXT(ED7,"#,##0.00"),"-","△")&amp;"】"))</f>
        <v>【0.01】</v>
      </c>
      <c r="EE6" s="24">
        <f t="shared" ref="EE6:EN6" si="12">IF(EE7="",NA(),EE7)</f>
        <v>0</v>
      </c>
      <c r="EF6" s="24">
        <f t="shared" si="12"/>
        <v>0</v>
      </c>
      <c r="EG6" s="24">
        <f t="shared" si="12"/>
        <v>0</v>
      </c>
      <c r="EH6" s="24">
        <f t="shared" si="12"/>
        <v>0</v>
      </c>
      <c r="EI6" s="24">
        <f t="shared" si="12"/>
        <v>0</v>
      </c>
      <c r="EJ6" s="28">
        <f t="shared" si="12"/>
        <v>0.09</v>
      </c>
      <c r="EK6" s="28">
        <f t="shared" si="12"/>
        <v>0.13</v>
      </c>
      <c r="EL6" s="28">
        <f t="shared" si="12"/>
        <v>0.36</v>
      </c>
      <c r="EM6" s="28">
        <f t="shared" si="12"/>
        <v>0.39</v>
      </c>
      <c r="EN6" s="28">
        <f t="shared" si="12"/>
        <v>0.1</v>
      </c>
      <c r="EO6" s="24" t="str">
        <f>IF(EO7="","",IF(EO7="-","【-】","【"&amp;SUBSTITUTE(TEXT(EO7,"#,##0.00"),"-","△")&amp;"】"))</f>
        <v>【0.15】</v>
      </c>
    </row>
    <row r="7" spans="1:148" s="13" customFormat="1" x14ac:dyDescent="0.2">
      <c r="A7" s="14"/>
      <c r="B7" s="20">
        <v>2021</v>
      </c>
      <c r="C7" s="20">
        <v>452017</v>
      </c>
      <c r="D7" s="20">
        <v>46</v>
      </c>
      <c r="E7" s="20">
        <v>17</v>
      </c>
      <c r="F7" s="20">
        <v>4</v>
      </c>
      <c r="G7" s="20">
        <v>0</v>
      </c>
      <c r="H7" s="20" t="s">
        <v>97</v>
      </c>
      <c r="I7" s="20" t="s">
        <v>98</v>
      </c>
      <c r="J7" s="20" t="s">
        <v>99</v>
      </c>
      <c r="K7" s="20" t="s">
        <v>14</v>
      </c>
      <c r="L7" s="20" t="s">
        <v>100</v>
      </c>
      <c r="M7" s="20" t="s">
        <v>101</v>
      </c>
      <c r="N7" s="25" t="s">
        <v>102</v>
      </c>
      <c r="O7" s="25">
        <v>57.03</v>
      </c>
      <c r="P7" s="25">
        <v>2.38</v>
      </c>
      <c r="Q7" s="25">
        <v>91.23</v>
      </c>
      <c r="R7" s="25">
        <v>2386</v>
      </c>
      <c r="S7" s="25">
        <v>400918</v>
      </c>
      <c r="T7" s="25">
        <v>643.57000000000005</v>
      </c>
      <c r="U7" s="25">
        <v>622.96</v>
      </c>
      <c r="V7" s="25">
        <v>9515</v>
      </c>
      <c r="W7" s="25">
        <v>3.84</v>
      </c>
      <c r="X7" s="25">
        <v>2477.86</v>
      </c>
      <c r="Y7" s="25">
        <v>103.2</v>
      </c>
      <c r="Z7" s="25">
        <v>102.77</v>
      </c>
      <c r="AA7" s="25">
        <v>105.28</v>
      </c>
      <c r="AB7" s="25">
        <v>103.27</v>
      </c>
      <c r="AC7" s="25">
        <v>108.21</v>
      </c>
      <c r="AD7" s="25">
        <v>102.13</v>
      </c>
      <c r="AE7" s="25">
        <v>101.72</v>
      </c>
      <c r="AF7" s="25">
        <v>102.73</v>
      </c>
      <c r="AG7" s="25">
        <v>105.78</v>
      </c>
      <c r="AH7" s="25">
        <v>106.09</v>
      </c>
      <c r="AI7" s="25">
        <v>105.35</v>
      </c>
      <c r="AJ7" s="25">
        <v>0</v>
      </c>
      <c r="AK7" s="25">
        <v>0</v>
      </c>
      <c r="AL7" s="25">
        <v>0</v>
      </c>
      <c r="AM7" s="25">
        <v>0</v>
      </c>
      <c r="AN7" s="25">
        <v>0</v>
      </c>
      <c r="AO7" s="25">
        <v>109.51</v>
      </c>
      <c r="AP7" s="25">
        <v>112.88</v>
      </c>
      <c r="AQ7" s="25">
        <v>94.97</v>
      </c>
      <c r="AR7" s="25">
        <v>63.96</v>
      </c>
      <c r="AS7" s="25">
        <v>69.42</v>
      </c>
      <c r="AT7" s="25">
        <v>63.89</v>
      </c>
      <c r="AU7" s="25">
        <v>11</v>
      </c>
      <c r="AV7" s="25">
        <v>17.25</v>
      </c>
      <c r="AW7" s="25">
        <v>19.62</v>
      </c>
      <c r="AX7" s="25">
        <v>13.5</v>
      </c>
      <c r="AY7" s="25">
        <v>24.74</v>
      </c>
      <c r="AZ7" s="25">
        <v>47.44</v>
      </c>
      <c r="BA7" s="25">
        <v>49.18</v>
      </c>
      <c r="BB7" s="25">
        <v>47.72</v>
      </c>
      <c r="BC7" s="25">
        <v>44.24</v>
      </c>
      <c r="BD7" s="25">
        <v>43.07</v>
      </c>
      <c r="BE7" s="25">
        <v>44.07</v>
      </c>
      <c r="BF7" s="25">
        <v>1640.04</v>
      </c>
      <c r="BG7" s="25">
        <v>1180.1500000000001</v>
      </c>
      <c r="BH7" s="25">
        <v>566.69000000000005</v>
      </c>
      <c r="BI7" s="25">
        <v>723.09</v>
      </c>
      <c r="BJ7" s="25">
        <v>434.39</v>
      </c>
      <c r="BK7" s="25">
        <v>1243.71</v>
      </c>
      <c r="BL7" s="25">
        <v>1194.1500000000001</v>
      </c>
      <c r="BM7" s="25">
        <v>1206.79</v>
      </c>
      <c r="BN7" s="25">
        <v>1258.43</v>
      </c>
      <c r="BO7" s="25">
        <v>1163.75</v>
      </c>
      <c r="BP7" s="25">
        <v>1201.79</v>
      </c>
      <c r="BQ7" s="25">
        <v>100.72</v>
      </c>
      <c r="BR7" s="25">
        <v>100.04</v>
      </c>
      <c r="BS7" s="25">
        <v>102.48</v>
      </c>
      <c r="BT7" s="25">
        <v>98.82</v>
      </c>
      <c r="BU7" s="25">
        <v>110.03</v>
      </c>
      <c r="BV7" s="25">
        <v>74.3</v>
      </c>
      <c r="BW7" s="25">
        <v>72.260000000000005</v>
      </c>
      <c r="BX7" s="25">
        <v>71.84</v>
      </c>
      <c r="BY7" s="25">
        <v>73.36</v>
      </c>
      <c r="BZ7" s="25">
        <v>72.599999999999994</v>
      </c>
      <c r="CA7" s="25">
        <v>75.31</v>
      </c>
      <c r="CB7" s="25">
        <v>150</v>
      </c>
      <c r="CC7" s="25">
        <v>150</v>
      </c>
      <c r="CD7" s="25">
        <v>151.08000000000001</v>
      </c>
      <c r="CE7" s="25">
        <v>150</v>
      </c>
      <c r="CF7" s="25">
        <v>150</v>
      </c>
      <c r="CG7" s="25">
        <v>221.81</v>
      </c>
      <c r="CH7" s="25">
        <v>230.02</v>
      </c>
      <c r="CI7" s="25">
        <v>228.47</v>
      </c>
      <c r="CJ7" s="25">
        <v>224.88</v>
      </c>
      <c r="CK7" s="25">
        <v>228.64</v>
      </c>
      <c r="CL7" s="25">
        <v>216.39</v>
      </c>
      <c r="CM7" s="25" t="s">
        <v>102</v>
      </c>
      <c r="CN7" s="25" t="s">
        <v>102</v>
      </c>
      <c r="CO7" s="25" t="s">
        <v>102</v>
      </c>
      <c r="CP7" s="25" t="s">
        <v>102</v>
      </c>
      <c r="CQ7" s="25" t="s">
        <v>102</v>
      </c>
      <c r="CR7" s="25">
        <v>43.36</v>
      </c>
      <c r="CS7" s="25">
        <v>42.56</v>
      </c>
      <c r="CT7" s="25">
        <v>42.47</v>
      </c>
      <c r="CU7" s="25">
        <v>42.4</v>
      </c>
      <c r="CV7" s="25">
        <v>42.28</v>
      </c>
      <c r="CW7" s="25">
        <v>42.57</v>
      </c>
      <c r="CX7" s="25">
        <v>83.46</v>
      </c>
      <c r="CY7" s="25">
        <v>83.93</v>
      </c>
      <c r="CZ7" s="25">
        <v>84.92</v>
      </c>
      <c r="DA7" s="25">
        <v>84.4</v>
      </c>
      <c r="DB7" s="25">
        <v>84.49</v>
      </c>
      <c r="DC7" s="25">
        <v>83.06</v>
      </c>
      <c r="DD7" s="25">
        <v>83.32</v>
      </c>
      <c r="DE7" s="25">
        <v>83.75</v>
      </c>
      <c r="DF7" s="25">
        <v>84.19</v>
      </c>
      <c r="DG7" s="25">
        <v>84.34</v>
      </c>
      <c r="DH7" s="25">
        <v>85.24</v>
      </c>
      <c r="DI7" s="25">
        <v>26.31</v>
      </c>
      <c r="DJ7" s="25">
        <v>28.39</v>
      </c>
      <c r="DK7" s="25">
        <v>30.41</v>
      </c>
      <c r="DL7" s="25">
        <v>32.39</v>
      </c>
      <c r="DM7" s="25">
        <v>34.43</v>
      </c>
      <c r="DN7" s="25">
        <v>23.93</v>
      </c>
      <c r="DO7" s="25">
        <v>24.68</v>
      </c>
      <c r="DP7" s="25">
        <v>24.68</v>
      </c>
      <c r="DQ7" s="25">
        <v>21.36</v>
      </c>
      <c r="DR7" s="25">
        <v>22.79</v>
      </c>
      <c r="DS7" s="25">
        <v>25.87</v>
      </c>
      <c r="DT7" s="25">
        <v>0</v>
      </c>
      <c r="DU7" s="25">
        <v>0</v>
      </c>
      <c r="DV7" s="25">
        <v>0</v>
      </c>
      <c r="DW7" s="25">
        <v>0</v>
      </c>
      <c r="DX7" s="25">
        <v>0</v>
      </c>
      <c r="DY7" s="25">
        <v>0</v>
      </c>
      <c r="DZ7" s="25">
        <v>0.01</v>
      </c>
      <c r="EA7" s="25">
        <v>8.6199999999999992</v>
      </c>
      <c r="EB7" s="25">
        <v>0.01</v>
      </c>
      <c r="EC7" s="25">
        <v>0.01</v>
      </c>
      <c r="ED7" s="25">
        <v>0.01</v>
      </c>
      <c r="EE7" s="25">
        <v>0</v>
      </c>
      <c r="EF7" s="25">
        <v>0</v>
      </c>
      <c r="EG7" s="25">
        <v>0</v>
      </c>
      <c r="EH7" s="25">
        <v>0</v>
      </c>
      <c r="EI7" s="25">
        <v>0</v>
      </c>
      <c r="EJ7" s="25">
        <v>0.09</v>
      </c>
      <c r="EK7" s="25">
        <v>0.13</v>
      </c>
      <c r="EL7" s="25">
        <v>0.36</v>
      </c>
      <c r="EM7" s="25">
        <v>0.39</v>
      </c>
      <c r="EN7" s="25">
        <v>0.1</v>
      </c>
      <c r="EO7" s="25">
        <v>0.15</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35</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2022-12-01T01:31:42Z</dcterms:created>
  <dcterms:modified xsi:type="dcterms:W3CDTF">2023-02-21T08:48:30Z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2023-01-21T02:09:52Z</vt:filetime>
  </property>
</Properties>
</file>