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特環下水\"/>
    </mc:Choice>
  </mc:AlternateContent>
  <xr:revisionPtr revIDLastSave="0" documentId="13_ncr:1_{962CCE8A-9A93-4B89-8627-A693DAA597D2}" xr6:coauthVersionLast="47" xr6:coauthVersionMax="47" xr10:uidLastSave="{00000000-0000-0000-0000-000000000000}"/>
  <workbookProtection workbookAlgorithmName="SHA-512" workbookHashValue="k6GGmp0e0+vkre3mJ1xLjZd19ywtuamG0FtwXqQAp1Ks3fTden1tIb3z0V7cvXN5T4yLId4MjK19ds5gUxlB9Q==" workbookSaltValue="yI3kDkmIHcW7QjHFx0+X1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E85" i="4"/>
  <c r="AT10" i="4"/>
  <c r="I10" i="4"/>
  <c r="B10" i="4"/>
  <c r="BB8" i="4"/>
  <c r="AL8"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<sst xmlns="http://schemas.openxmlformats.org/spreadsheetml/2006/main" count="231" uniqueCount="116">
  <si>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</si>
  <si>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</si>
  <si>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</si>
  <si>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</si>
  <si>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</si>
  <si>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</si>
  <si>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</si>
  <si>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</si>
  <si>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</si>
  <si>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</si>
  <si>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</si>
  <si>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</si>
  <si>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</si>
  <si>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</si>
  <si>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</si>
  <si>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</si>
  <si>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</si>
  <si>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</si>
  <si>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</si>
  <si>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</si>
  <si>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</si>
  <si>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</si>
  <si>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</si>
  <si>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</si>
  <si>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</si>
  <si>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</si>
  <si>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</si>
  <si>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</si>
  <si>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</si>
  <si>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</si>
  <si>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</si>
  <si>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</si>
  <si>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</si>
  <si>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</si>
  <si>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</si>
  <si>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</si>
  <si>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</si>
  <si>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</si>
  <si>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</si>
  <si>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</si>
  <si>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</si>
  <si>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</si>
  <si>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</si>
  <si>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</si>
  <si>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</si>
  <si>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</si>
  <si>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</si>
  <si>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</si>
  <si>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</si>
  <si>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</si>
  <si>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</si>
  <si>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</si>
  <si>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</si>
  <si>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</si>
  <si>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</si>
  <si>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</si>
  <si>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</si>
  <si>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</si>
  <si>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</si>
  <si>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</si>
  <si>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</si>
  <si>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</si>
  <si>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</si>
  <si>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</si>
  <si>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</si>
  <si>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</si>
  <si>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</si>
  <si>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</si>
  <si>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</si>
  <si>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</si>
  <si>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</si>
  <si>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</si>
  <si>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</si>
  <si>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</si>
  <si>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</si>
  <si>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</si>
  <si>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</si>
  <si>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</si>
  <si>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</si>
  <si>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</si>
  <si>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</si>
  <si>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</si>
  <si>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</si>
  <si>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</si>
  <si>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</si>
  <si>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</si>
  <si>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</si>
  <si>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</si>
  <si>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</si>
  <si>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</si>
  <si>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</si>
  <si>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</si>
  <si>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</si>
  <si>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</si>
  <si>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</si>
  <si>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</si>
  <si>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</si>
  <si>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</si>
  <si>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</si>
  <si>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</si>
  <si>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</si>
  <si>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</si>
  <si>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</si>
  <si>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</si>
  <si>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</si>
  <si>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</si>
  <si>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</si>
  <si>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</si>
  <si>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</si>
  <si>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</si>
  <si>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</si>
  <si>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</si>
  <si>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</si>
  <si>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「経常収支比率」については、黒字となっており、経営の健全性は確保されています。この水準を維持するよう引き続き費用の削減及び黒字の確保に努力していきたいと考えています。
　「流動比率」については、前年度と比較し未収金の増加により流動資産が増加し、未払金の減少により流動負債が減少しました。今後も健全経営に努め、比率の上昇を目指します。
　「企業債残高対事業規模比率」については、類似団体よりも高くなっています。農業集落排水との統合により、今後は管渠工事など投資が増大する見込みであり、計画的な事業を推進します。
　「経費回収率」については、人口減少による下水道使用料の減少により、基準となる100％を下回っています。今後は更なる経費の節減に努めます。
　「汚水処理原価」については、類似団体平均値よりも低い数値となっています。引き続き、効率的な汚水処理に努めます。
　「施設利用率」については、類似団体平均値よりも高い数値となっていますが、経営の効率性における課題となっています。引き続き、下水道への接続を図り、施設利用率の向上に向けて取り組みます。
　「水洗化率」については、類似団体平均値を下回っています。人口減少、高齢化及び地理的要因等と推測していますので、引き続き水洗化率の向上に向けて取り組んでいきます。</t>
    <rPh sb="2" eb="4">
      <t>ケイジョウ</t>
    </rPh>
    <rPh sb="4" eb="6">
      <t>シュウシ</t>
    </rPh>
    <rPh sb="6" eb="8">
      <t>ヒリツ</t>
    </rPh>
    <rPh sb="15" eb="17">
      <t>クロジ</t>
    </rPh>
    <rPh sb="24" eb="26">
      <t>ケイエイ</t>
    </rPh>
    <rPh sb="27" eb="30">
      <t>ケンゼンセイ</t>
    </rPh>
    <rPh sb="31" eb="33">
      <t>カクホ</t>
    </rPh>
    <rPh sb="42" eb="44">
      <t>スイジュン</t>
    </rPh>
    <rPh sb="45" eb="47">
      <t>イジ</t>
    </rPh>
    <rPh sb="51" eb="52">
      <t>ヒ</t>
    </rPh>
    <rPh sb="53" eb="54">
      <t>ツヅ</t>
    </rPh>
    <rPh sb="55" eb="57">
      <t>ヒヨウ</t>
    </rPh>
    <rPh sb="58" eb="60">
      <t>サクゲン</t>
    </rPh>
    <rPh sb="60" eb="61">
      <t>オヨ</t>
    </rPh>
    <rPh sb="62" eb="64">
      <t>クロジ</t>
    </rPh>
    <rPh sb="65" eb="67">
      <t>カクホ</t>
    </rPh>
    <rPh sb="68" eb="70">
      <t>ドリョク</t>
    </rPh>
    <rPh sb="77" eb="78">
      <t>カンガ</t>
    </rPh>
    <rPh sb="87" eb="89">
      <t>リュウドウ</t>
    </rPh>
    <rPh sb="89" eb="91">
      <t>ヒリツ</t>
    </rPh>
    <rPh sb="98" eb="101">
      <t>ゼンネンド</t>
    </rPh>
    <rPh sb="102" eb="104">
      <t>ヒカク</t>
    </rPh>
    <rPh sb="105" eb="107">
      <t>ミシュウ</t>
    </rPh>
    <rPh sb="109" eb="111">
      <t>ゾウカ</t>
    </rPh>
    <rPh sb="114" eb="116">
      <t>リュウドウ</t>
    </rPh>
    <rPh sb="116" eb="118">
      <t>シサン</t>
    </rPh>
    <rPh sb="119" eb="121">
      <t>ゾウカ</t>
    </rPh>
    <rPh sb="123" eb="124">
      <t>ミ</t>
    </rPh>
    <rPh sb="124" eb="125">
      <t>バラ</t>
    </rPh>
    <rPh sb="125" eb="126">
      <t>キン</t>
    </rPh>
    <rPh sb="127" eb="129">
      <t>ゲンショウ</t>
    </rPh>
    <rPh sb="132" eb="134">
      <t>リュウドウ</t>
    </rPh>
    <rPh sb="134" eb="136">
      <t>フサイ</t>
    </rPh>
    <rPh sb="137" eb="139">
      <t>ゲンショウ</t>
    </rPh>
    <rPh sb="144" eb="146">
      <t>コンゴ</t>
    </rPh>
    <rPh sb="147" eb="149">
      <t>ケンゼン</t>
    </rPh>
    <rPh sb="149" eb="151">
      <t>ケイエイ</t>
    </rPh>
    <rPh sb="152" eb="153">
      <t>ツト</t>
    </rPh>
    <rPh sb="155" eb="157">
      <t>ヒリツ</t>
    </rPh>
    <rPh sb="158" eb="160">
      <t>ジョウショウ</t>
    </rPh>
    <rPh sb="161" eb="163">
      <t>メザ</t>
    </rPh>
    <rPh sb="170" eb="172">
      <t>キギョウ</t>
    </rPh>
    <rPh sb="172" eb="173">
      <t>サイ</t>
    </rPh>
    <rPh sb="173" eb="175">
      <t>ザンダカ</t>
    </rPh>
    <rPh sb="175" eb="176">
      <t>タイ</t>
    </rPh>
    <rPh sb="176" eb="178">
      <t>ジギョウ</t>
    </rPh>
    <rPh sb="178" eb="180">
      <t>キボ</t>
    </rPh>
    <rPh sb="180" eb="182">
      <t>ヒリツ</t>
    </rPh>
    <rPh sb="189" eb="191">
      <t>ルイジ</t>
    </rPh>
    <rPh sb="191" eb="193">
      <t>ダンタイ</t>
    </rPh>
    <rPh sb="196" eb="197">
      <t>タカ</t>
    </rPh>
    <rPh sb="205" eb="207">
      <t>ノウギョウ</t>
    </rPh>
    <rPh sb="207" eb="209">
      <t>シュウラク</t>
    </rPh>
    <rPh sb="209" eb="211">
      <t>ハイスイ</t>
    </rPh>
    <rPh sb="213" eb="215">
      <t>トウゴウ</t>
    </rPh>
    <rPh sb="219" eb="221">
      <t>コンゴ</t>
    </rPh>
    <rPh sb="222" eb="224">
      <t>カンキョ</t>
    </rPh>
    <rPh sb="224" eb="226">
      <t>コウジ</t>
    </rPh>
    <rPh sb="228" eb="230">
      <t>トウシ</t>
    </rPh>
    <rPh sb="231" eb="233">
      <t>ゾウダイ</t>
    </rPh>
    <rPh sb="235" eb="237">
      <t>ミコ</t>
    </rPh>
    <rPh sb="242" eb="245">
      <t>ケイカクテキ</t>
    </rPh>
    <rPh sb="246" eb="248">
      <t>ジギョウ</t>
    </rPh>
    <rPh sb="249" eb="251">
      <t>スイシン</t>
    </rPh>
    <rPh sb="258" eb="260">
      <t>ケイヒ</t>
    </rPh>
    <rPh sb="260" eb="262">
      <t>カイシュウ</t>
    </rPh>
    <rPh sb="262" eb="263">
      <t>リツ</t>
    </rPh>
    <rPh sb="270" eb="272">
      <t>ジンコウ</t>
    </rPh>
    <rPh sb="272" eb="274">
      <t>ゲンショウ</t>
    </rPh>
    <rPh sb="277" eb="280">
      <t>ゲスイドウ</t>
    </rPh>
    <rPh sb="280" eb="283">
      <t>シヨウリョウ</t>
    </rPh>
    <rPh sb="284" eb="286">
      <t>ゲンショウ</t>
    </rPh>
    <rPh sb="290" eb="292">
      <t>キジュン</t>
    </rPh>
    <rPh sb="300" eb="302">
      <t>シタマワ</t>
    </rPh>
    <rPh sb="308" eb="310">
      <t>コンゴ</t>
    </rPh>
    <rPh sb="311" eb="312">
      <t>サラ</t>
    </rPh>
    <rPh sb="314" eb="316">
      <t>ケイヒ</t>
    </rPh>
    <rPh sb="317" eb="319">
      <t>セツゲン</t>
    </rPh>
    <rPh sb="320" eb="321">
      <t>ツト</t>
    </rPh>
    <rPh sb="328" eb="330">
      <t>オスイ</t>
    </rPh>
    <rPh sb="330" eb="332">
      <t>ショリ</t>
    </rPh>
    <rPh sb="332" eb="334">
      <t>ゲンカ</t>
    </rPh>
    <rPh sb="341" eb="343">
      <t>ルイジ</t>
    </rPh>
    <rPh sb="343" eb="345">
      <t>ダンタイ</t>
    </rPh>
    <rPh sb="345" eb="348">
      <t>ヘイキンチ</t>
    </rPh>
    <rPh sb="351" eb="352">
      <t>ヒク</t>
    </rPh>
    <rPh sb="353" eb="355">
      <t>スウチ</t>
    </rPh>
    <rPh sb="363" eb="364">
      <t>ヒ</t>
    </rPh>
    <rPh sb="365" eb="366">
      <t>ツヅ</t>
    </rPh>
    <rPh sb="368" eb="371">
      <t>コウリツテキ</t>
    </rPh>
    <rPh sb="372" eb="374">
      <t>オスイ</t>
    </rPh>
    <rPh sb="374" eb="376">
      <t>ショリ</t>
    </rPh>
    <rPh sb="377" eb="378">
      <t>ツト</t>
    </rPh>
    <rPh sb="385" eb="387">
      <t>シセツ</t>
    </rPh>
    <rPh sb="387" eb="389">
      <t>リヨウ</t>
    </rPh>
    <rPh sb="389" eb="390">
      <t>リツ</t>
    </rPh>
    <rPh sb="397" eb="399">
      <t>ルイジ</t>
    </rPh>
    <rPh sb="399" eb="401">
      <t>ダンタイ</t>
    </rPh>
    <rPh sb="401" eb="403">
      <t>ヘイキン</t>
    </rPh>
    <rPh sb="403" eb="404">
      <t>チ</t>
    </rPh>
    <rPh sb="407" eb="408">
      <t>タカ</t>
    </rPh>
    <rPh sb="409" eb="411">
      <t>スウチ</t>
    </rPh>
    <rPh sb="420" eb="422">
      <t>ケイエイ</t>
    </rPh>
    <rPh sb="423" eb="425">
      <t>コウリツ</t>
    </rPh>
    <rPh sb="425" eb="426">
      <t>セイ</t>
    </rPh>
    <rPh sb="430" eb="432">
      <t>カダイ</t>
    </rPh>
    <rPh sb="440" eb="441">
      <t>ヒ</t>
    </rPh>
    <rPh sb="442" eb="443">
      <t>ツヅ</t>
    </rPh>
    <rPh sb="445" eb="448">
      <t>ゲスイドウ</t>
    </rPh>
    <rPh sb="450" eb="452">
      <t>セツゾク</t>
    </rPh>
    <rPh sb="453" eb="454">
      <t>ハカ</t>
    </rPh>
    <rPh sb="456" eb="458">
      <t>シセツ</t>
    </rPh>
    <rPh sb="458" eb="460">
      <t>リヨウ</t>
    </rPh>
    <rPh sb="460" eb="461">
      <t>リツ</t>
    </rPh>
    <rPh sb="462" eb="464">
      <t>コウジョウ</t>
    </rPh>
    <rPh sb="465" eb="466">
      <t>ム</t>
    </rPh>
    <rPh sb="468" eb="469">
      <t>ト</t>
    </rPh>
    <rPh sb="470" eb="471">
      <t>ク</t>
    </rPh>
    <rPh sb="478" eb="481">
      <t>スイセンカ</t>
    </rPh>
    <rPh sb="481" eb="482">
      <t>リツ</t>
    </rPh>
    <rPh sb="489" eb="491">
      <t>ルイジ</t>
    </rPh>
    <rPh sb="491" eb="493">
      <t>ダンタイ</t>
    </rPh>
    <rPh sb="493" eb="495">
      <t>ヘイキン</t>
    </rPh>
    <rPh sb="495" eb="496">
      <t>チ</t>
    </rPh>
    <rPh sb="497" eb="499">
      <t>シタマワ</t>
    </rPh>
    <rPh sb="505" eb="507">
      <t>ジンコウ</t>
    </rPh>
    <rPh sb="507" eb="509">
      <t>ゲンショウ</t>
    </rPh>
    <rPh sb="510" eb="513">
      <t>コウレイカ</t>
    </rPh>
    <rPh sb="513" eb="514">
      <t>オヨ</t>
    </rPh>
    <rPh sb="515" eb="517">
      <t>チリ</t>
    </rPh>
    <rPh sb="517" eb="518">
      <t>テキ</t>
    </rPh>
    <rPh sb="518" eb="520">
      <t>ヨウイン</t>
    </rPh>
    <rPh sb="520" eb="521">
      <t>トウ</t>
    </rPh>
    <rPh sb="522" eb="524">
      <t>スイソク</t>
    </rPh>
    <rPh sb="532" eb="533">
      <t>ヒ</t>
    </rPh>
    <rPh sb="534" eb="535">
      <t>ツヅ</t>
    </rPh>
    <rPh sb="536" eb="539">
      <t>スイセンカ</t>
    </rPh>
    <rPh sb="539" eb="540">
      <t>リツ</t>
    </rPh>
    <rPh sb="541" eb="543">
      <t>コウジョウ</t>
    </rPh>
    <rPh sb="544" eb="545">
      <t>ム</t>
    </rPh>
    <rPh sb="547" eb="548">
      <t>ト</t>
    </rPh>
    <rPh sb="549" eb="550">
      <t>ク</t>
    </rPh>
    <phoneticPr fontId="4"/>
  </si>
  <si>
    <t>　老朽化状況について、管渠については、平成25年度に整備事業を完了しており、老朽化対策を早急に実施しなければならない状況ではありません。
　ただし、「有形固定資産減価償却率」については資産の老朽化度合を示していますが、類似団体平均値よりも高い数値となっています。処理施設については耐用年数を超えるものも出てきており、ストックマネジメント計画に基づき、改築更新を進めていきます。</t>
    <rPh sb="44" eb="46">
      <t>ソウキュウ</t>
    </rPh>
    <rPh sb="75" eb="77">
      <t>ユウケイ</t>
    </rPh>
    <rPh sb="77" eb="79">
      <t>コテイ</t>
    </rPh>
    <rPh sb="79" eb="81">
      <t>シサン</t>
    </rPh>
    <rPh sb="81" eb="83">
      <t>ゲンカ</t>
    </rPh>
    <rPh sb="83" eb="85">
      <t>ショウキャク</t>
    </rPh>
    <rPh sb="85" eb="86">
      <t>リツ</t>
    </rPh>
    <rPh sb="109" eb="116">
      <t>ルイジダンタイヘイキンチ</t>
    </rPh>
    <rPh sb="119" eb="120">
      <t>タカ</t>
    </rPh>
    <rPh sb="121" eb="123">
      <t>スウチ</t>
    </rPh>
    <phoneticPr fontId="4"/>
  </si>
  <si>
    <t>　特定環境保全公共下水道については、黒字経営となっていますが、現在、農業集落排水事業との一元化による管渠工事が進行中であるため、施設・整備の合理的な投資及び財務状況の現状把握と分析を行いながら計画を進めていく必要があります。
　経営戦略については、今後の支出・収入及び資産の状況を把握し、令和３年度に策定しました。
　使用料改定（増額）については、令和元年度に実施しましたが、今後の人口減少に伴う使用料収入の減少、将来的な財源不足等を考慮し、また、今以上の一般会計からの繰入金に依存することも困難な状況にあるため、近隣及び類似団体の状況も参考としながら、令和５年度に見直し・検討を実施します。</t>
    <rPh sb="31" eb="33">
      <t>ゲンザイ</t>
    </rPh>
    <rPh sb="55" eb="57">
      <t>シンコウ</t>
    </rPh>
    <rPh sb="57" eb="58">
      <t>ナカ</t>
    </rPh>
    <rPh sb="96" eb="98">
      <t>ケイカク</t>
    </rPh>
    <rPh sb="99" eb="100">
      <t>スス</t>
    </rPh>
    <rPh sb="277" eb="279">
      <t>レイワ</t>
    </rPh>
    <rPh sb="280" eb="28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</si>
</sst>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4D-42F8-895F-AF2DF74817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E4D-42F8-895F-AF2DF74817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61.42</c:v>
                </c:pt>
                <c:pt idx="1">
                  <c:v>61.5</c:v>
                </c:pt>
                <c:pt idx="2">
                  <c:v>62.92</c:v>
                </c:pt>
                <c:pt idx="3">
                  <c:v>73.83</c:v>
                </c:pt>
                <c:pt idx="4">
                  <c:v>66.67</c:v>
                </c:pt>
              </c:numCache>
            </c:numRef>
          </c:val>
          <c:extLst>
            <c:ext xmlns:c16="http://schemas.microsoft.com/office/drawing/2014/chart" uri="{C3380CC4-5D6E-409C-BE32-E72D297353CC}">
              <c16:uniqueId val="{00000000-0EDC-4B9B-B465-8E886438E1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EDC-4B9B-B465-8E886438E1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62.29</c:v>
                </c:pt>
                <c:pt idx="1">
                  <c:v>62.32</c:v>
                </c:pt>
                <c:pt idx="2">
                  <c:v>63.84</c:v>
                </c:pt>
                <c:pt idx="3">
                  <c:v>72.63</c:v>
                </c:pt>
                <c:pt idx="4">
                  <c:v>73.34</c:v>
                </c:pt>
              </c:numCache>
            </c:numRef>
          </c:val>
          <c:extLst>
            <c:ext xmlns:c16="http://schemas.microsoft.com/office/drawing/2014/chart" uri="{C3380CC4-5D6E-409C-BE32-E72D297353CC}">
              <c16:uniqueId val="{00000000-0F46-4F6B-97CA-8DF72967DB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F46-4F6B-97CA-8DF72967DB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102.59</c:v>
                </c:pt>
                <c:pt idx="1">
                  <c:v>101.25</c:v>
                </c:pt>
                <c:pt idx="2">
                  <c:v>104.66</c:v>
                </c:pt>
                <c:pt idx="3">
                  <c:v>103.48</c:v>
                </c:pt>
                <c:pt idx="4">
                  <c:v>101.75</c:v>
                </c:pt>
              </c:numCache>
            </c:numRef>
          </c:val>
          <c:extLst>
            <c:ext xmlns:c16="http://schemas.microsoft.com/office/drawing/2014/chart" uri="{C3380CC4-5D6E-409C-BE32-E72D297353CC}">
              <c16:uniqueId val="{00000000-D45B-47FB-A11D-C81095C61A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D45B-47FB-A11D-C81095C61A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31.61</c:v>
                </c:pt>
                <c:pt idx="1">
                  <c:v>33.75</c:v>
                </c:pt>
                <c:pt idx="2">
                  <c:v>35.99</c:v>
                </c:pt>
                <c:pt idx="3">
                  <c:v>34.6</c:v>
                </c:pt>
                <c:pt idx="4">
                  <c:v>36.880000000000003</c:v>
                </c:pt>
              </c:numCache>
            </c:numRef>
          </c:val>
          <c:extLst>
            <c:ext xmlns:c16="http://schemas.microsoft.com/office/drawing/2014/chart" uri="{C3380CC4-5D6E-409C-BE32-E72D297353CC}">
              <c16:uniqueId val="{00000000-286D-41A0-AA3D-3B160A2A2C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286D-41A0-AA3D-3B160A2A2C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61-4E0C-93F4-B26055946B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8361-4E0C-93F4-B26055946B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21-4DFC-B3E6-9D3FDA9F36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D21-4DFC-B3E6-9D3FDA9F36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85.29</c:v>
                </c:pt>
                <c:pt idx="1">
                  <c:v>84.81</c:v>
                </c:pt>
                <c:pt idx="2">
                  <c:v>100.98</c:v>
                </c:pt>
                <c:pt idx="3">
                  <c:v>108.85</c:v>
                </c:pt>
                <c:pt idx="4">
                  <c:v>138.66</c:v>
                </c:pt>
              </c:numCache>
            </c:numRef>
          </c:val>
          <c:extLst>
            <c:ext xmlns:c16="http://schemas.microsoft.com/office/drawing/2014/chart" uri="{C3380CC4-5D6E-409C-BE32-E72D297353CC}">
              <c16:uniqueId val="{00000000-28D0-43C9-9600-C1DBF65045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28D0-43C9-9600-C1DBF65045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2143.3000000000002</c:v>
                </c:pt>
                <c:pt idx="1">
                  <c:v>2021.77</c:v>
                </c:pt>
                <c:pt idx="2">
                  <c:v>1717.49</c:v>
                </c:pt>
                <c:pt idx="3">
                  <c:v>1487.94</c:v>
                </c:pt>
                <c:pt idx="4">
                  <c:v>1421.22</c:v>
                </c:pt>
              </c:numCache>
            </c:numRef>
          </c:val>
          <c:extLst>
            <c:ext xmlns:c16="http://schemas.microsoft.com/office/drawing/2014/chart" uri="{C3380CC4-5D6E-409C-BE32-E72D297353CC}">
              <c16:uniqueId val="{00000000-3CF6-4BA4-998E-4177CD9DA2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CF6-4BA4-998E-4177CD9DA2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95.67</c:v>
                </c:pt>
                <c:pt idx="1">
                  <c:v>100.04</c:v>
                </c:pt>
                <c:pt idx="2">
                  <c:v>100.04</c:v>
                </c:pt>
                <c:pt idx="3">
                  <c:v>99.39</c:v>
                </c:pt>
                <c:pt idx="4">
                  <c:v>97.51</c:v>
                </c:pt>
              </c:numCache>
            </c:numRef>
          </c:val>
          <c:extLst>
            <c:ext xmlns:c16="http://schemas.microsoft.com/office/drawing/2014/chart" uri="{C3380CC4-5D6E-409C-BE32-E72D297353CC}">
              <c16:uniqueId val="{00000000-9EAD-4BE9-8BE4-787B28A5A0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9EAD-4BE9-8BE4-787B28A5A0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162.97</c:v>
                </c:pt>
                <c:pt idx="1">
                  <c:v>154.97</c:v>
                </c:pt>
                <c:pt idx="2">
                  <c:v>156.19999999999999</c:v>
                </c:pt>
                <c:pt idx="3">
                  <c:v>162.19999999999999</c:v>
                </c:pt>
                <c:pt idx="4">
                  <c:v>171.48</c:v>
                </c:pt>
              </c:numCache>
            </c:numRef>
          </c:val>
          <c:extLst>
            <c:ext xmlns:c16="http://schemas.microsoft.com/office/drawing/2014/chart" uri="{C3380CC4-5D6E-409C-BE32-E72D297353CC}">
              <c16:uniqueId val="{00000000-F61A-480C-86AE-46D186FE45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F61A-480C-86AE-46D186FE45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日南市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50958</v>
      </c>
      <c r="AM8" s="46"/>
      <c r="AN8" s="46"/>
      <c r="AO8" s="46"/>
      <c r="AP8" s="46"/>
      <c r="AQ8" s="46"/>
      <c r="AR8" s="46"/>
      <c r="AS8" s="46"/>
      <c r="AT8" s="45">
        <f>データ!T6</f>
        <v>535.59</v>
      </c>
      <c r="AU8" s="45"/>
      <c r="AV8" s="45"/>
      <c r="AW8" s="45"/>
      <c r="AX8" s="45"/>
      <c r="AY8" s="45"/>
      <c r="AZ8" s="45"/>
      <c r="BA8" s="45"/>
      <c r="BB8" s="45">
        <f>データ!U6</f>
        <v>95.14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80.38</v>
      </c>
      <c r="J10" s="45"/>
      <c r="K10" s="45"/>
      <c r="L10" s="45"/>
      <c r="M10" s="45"/>
      <c r="N10" s="45"/>
      <c r="O10" s="45"/>
      <c r="P10" s="45">
        <f>データ!P6</f>
        <v>6.22</v>
      </c>
      <c r="Q10" s="45"/>
      <c r="R10" s="45"/>
      <c r="S10" s="45"/>
      <c r="T10" s="45"/>
      <c r="U10" s="45"/>
      <c r="V10" s="45"/>
      <c r="W10" s="45">
        <f>データ!Q6</f>
        <v>86.42</v>
      </c>
      <c r="X10" s="45"/>
      <c r="Y10" s="45"/>
      <c r="Z10" s="45"/>
      <c r="AA10" s="45"/>
      <c r="AB10" s="45"/>
      <c r="AC10" s="45"/>
      <c r="AD10" s="46">
        <f>データ!R6</f>
        <v>3025</v>
      </c>
      <c r="AE10" s="46"/>
      <c r="AF10" s="46"/>
      <c r="AG10" s="46"/>
      <c r="AH10" s="46"/>
      <c r="AI10" s="46"/>
      <c r="AJ10" s="46"/>
      <c r="AK10" s="2"/>
      <c r="AL10" s="46">
        <f>データ!V6</f>
        <v>3140</v>
      </c>
      <c r="AM10" s="46"/>
      <c r="AN10" s="46"/>
      <c r="AO10" s="46"/>
      <c r="AP10" s="46"/>
      <c r="AQ10" s="46"/>
      <c r="AR10" s="46"/>
      <c r="AS10" s="46"/>
      <c r="AT10" s="45">
        <f>データ!W6</f>
        <v>1.81</v>
      </c>
      <c r="AU10" s="45"/>
      <c r="AV10" s="45"/>
      <c r="AW10" s="45"/>
      <c r="AX10" s="45"/>
      <c r="AY10" s="45"/>
      <c r="AZ10" s="45"/>
      <c r="BA10" s="45"/>
      <c r="BB10" s="45">
        <f>データ!X6</f>
        <v>1734.81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d27AKModj7plYHTtmws3eDJX/RDkP1qsjIRwGVgBQzOeWmOktyD+D3vCH//RTs8h3GqkVnU2cSvG3QgYc2OLQ==" saltValue="Netkio8+nkmK5puo+ZSw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452041</v>
      </c>
      <c r="D6" s="19">
        <f t="shared" si="3"/>
        <v>46</v>
      </c>
      <c r="E6" s="19">
        <f t="shared" si="3"/>
        <v>17</v>
      </c>
      <c r="F6" s="19">
        <f t="shared" si="3"/>
        <v>4</v>
      </c>
      <c r="G6" s="19">
        <f t="shared" si="3"/>
        <v>0</v>
      </c>
      <c r="H6" s="19" t="str">
        <f t="shared" si="3"/>
        <v>宮崎県　日南市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80.38</v>
      </c>
      <c r="P6" s="20">
        <f t="shared" si="3"/>
        <v>6.22</v>
      </c>
      <c r="Q6" s="20">
        <f t="shared" si="3"/>
        <v>86.42</v>
      </c>
      <c r="R6" s="20">
        <f t="shared" si="3"/>
        <v>3025</v>
      </c>
      <c r="S6" s="20">
        <f t="shared" si="3"/>
        <v>50958</v>
      </c>
      <c r="T6" s="20">
        <f t="shared" si="3"/>
        <v>535.59</v>
      </c>
      <c r="U6" s="20">
        <f t="shared" si="3"/>
        <v>95.14</v>
      </c>
      <c r="V6" s="20">
        <f t="shared" si="3"/>
        <v>3140</v>
      </c>
      <c r="W6" s="20">
        <f t="shared" si="3"/>
        <v>1.81</v>
      </c>
      <c r="X6" s="20">
        <f t="shared" si="3"/>
        <v>1734.81</v>
      </c>
      <c r="Y6" s="21">
        <f>IF(Y7="",NA(),Y7)</f>
        <v>102.59</v>
      </c>
      <c r="Z6" s="21">
        <f t="shared" ref="Z6:AH6" si="4">IF(Z7="",NA(),Z7)</f>
        <v>101.25</v>
      </c>
      <c r="AA6" s="21">
        <f t="shared" si="4"/>
        <v>104.66</v>
      </c>
      <c r="AB6" s="21">
        <f t="shared" si="4"/>
        <v>103.48</v>
      </c>
      <c r="AC6" s="21">
        <f t="shared" si="4"/>
        <v>101.75</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85.29</v>
      </c>
      <c r="AV6" s="21">
        <f t="shared" ref="AV6:BD6" si="6">IF(AV7="",NA(),AV7)</f>
        <v>84.81</v>
      </c>
      <c r="AW6" s="21">
        <f t="shared" si="6"/>
        <v>100.98</v>
      </c>
      <c r="AX6" s="21">
        <f t="shared" si="6"/>
        <v>108.85</v>
      </c>
      <c r="AY6" s="21">
        <f t="shared" si="6"/>
        <v>138.66</v>
      </c>
      <c r="AZ6" s="21">
        <f t="shared" si="6"/>
        <v>47.44</v>
      </c>
      <c r="BA6" s="21">
        <f t="shared" si="6"/>
        <v>49.18</v>
      </c>
      <c r="BB6" s="21">
        <f t="shared" si="6"/>
        <v>47.72</v>
      </c>
      <c r="BC6" s="21">
        <f t="shared" si="6"/>
        <v>44.24</v>
      </c>
      <c r="BD6" s="21">
        <f t="shared" si="6"/>
        <v>43.07</v>
      </c>
      <c r="BE6" s="20" t="str">
        <f>IF(BE7="","",IF(BE7="-","【-】","【"&amp;SUBSTITUTE(TEXT(BE7,"#,##0.00"),"-","△")&amp;"】"))</f>
        <v>【44.07】</v>
      </c>
      <c r="BF6" s="21">
        <f>IF(BF7="",NA(),BF7)</f>
        <v>2143.3000000000002</v>
      </c>
      <c r="BG6" s="21">
        <f t="shared" ref="BG6:BO6" si="7">IF(BG7="",NA(),BG7)</f>
        <v>2021.77</v>
      </c>
      <c r="BH6" s="21">
        <f t="shared" si="7"/>
        <v>1717.49</v>
      </c>
      <c r="BI6" s="21">
        <f t="shared" si="7"/>
        <v>1487.94</v>
      </c>
      <c r="BJ6" s="21">
        <f t="shared" si="7"/>
        <v>1421.22</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95.67</v>
      </c>
      <c r="BR6" s="21">
        <f t="shared" ref="BR6:BZ6" si="8">IF(BR7="",NA(),BR7)</f>
        <v>100.04</v>
      </c>
      <c r="BS6" s="21">
        <f t="shared" si="8"/>
        <v>100.04</v>
      </c>
      <c r="BT6" s="21">
        <f t="shared" si="8"/>
        <v>99.39</v>
      </c>
      <c r="BU6" s="21">
        <f t="shared" si="8"/>
        <v>97.51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162.97</v>
      </c>
      <c r="CC6" s="21">
        <f t="shared" ref="CC6:CK6" si="9">IF(CC7="",NA(),CC7)</f>
        <v>154.97</v>
      </c>
      <c r="CD6" s="21">
        <f t="shared" si="9"/>
        <v>156.19999999999999</v>
      </c>
      <c r="CE6" s="21">
        <f t="shared" si="9"/>
        <v>162.19999999999999</v>
      </c>
      <c r="CF6" s="21">
        <f t="shared" si="9"/>
        <v>171.48</v>
      </c>
      <c r="CG6" s="21">
        <f t="shared" si="9"/>
        <v>221.81</v>
      </c>
      <c r="CH6" s="21">
        <f t="shared" si="9"/>
        <v>230.02</v>
      </c>
      <c r="CI6" s="21">
        <f t="shared" si="9"/>
        <v>228.47</v>
      </c>
      <c r="CJ6" s="21">
        <f t="shared" si="9"/>
        <v>224.88</v>
      </c>
      <c r="CK6" s="21">
        <f t="shared" si="9"/>
        <v>228.64</v>
      </c>
      <c r="CL6" s="20" t="str">
        <f>IF(CL7="","",IF(CL7="-","【-】","【"&amp;SUBSTITUTE(TEXT(CL7,"#,##0.00"),"-","△")&amp;"】"))</f>
        <v>【216.39】</v>
      </c>
      <c r="CM6" s="21">
        <f>IF(CM7="",NA(),CM7)</f>
        <v>61.42</v>
      </c>
      <c r="CN6" s="21">
        <f t="shared" ref="CN6:CV6" si="10">IF(CN7="",NA(),CN7)</f>
        <v>61.5</v>
      </c>
      <c r="CO6" s="21">
        <f t="shared" si="10"/>
        <v>62.92</v>
      </c>
      <c r="CP6" s="21">
        <f t="shared" si="10"/>
        <v>73.83</v>
      </c>
      <c r="CQ6" s="21">
        <f t="shared" si="10"/>
        <v>66.67</v>
      </c>
      <c r="CR6" s="21">
        <f t="shared" si="10"/>
        <v>43.36</v>
      </c>
      <c r="CS6" s="21">
        <f t="shared" si="10"/>
        <v>42.56</v>
      </c>
      <c r="CT6" s="21">
        <f t="shared" si="10"/>
        <v>42.47</v>
      </c>
      <c r="CU6" s="21">
        <f t="shared" si="10"/>
        <v>42.4</v>
      </c>
      <c r="CV6" s="21">
        <f t="shared" si="10"/>
        <v>42.28</v>
      </c>
      <c r="CW6" s="20" t="str">
        <f>IF(CW7="","",IF(CW7="-","【-】","【"&amp;SUBSTITUTE(TEXT(CW7,"#,##0.00"),"-","△")&amp;"】"))</f>
        <v>【42.57】</v>
      </c>
      <c r="CX6" s="21">
        <f>IF(CX7="",NA(),CX7)</f>
        <v>62.29</v>
      </c>
      <c r="CY6" s="21">
        <f t="shared" ref="CY6:DG6" si="11">IF(CY7="",NA(),CY7)</f>
        <v>62.32</v>
      </c>
      <c r="CZ6" s="21">
        <f t="shared" si="11"/>
        <v>63.84</v>
      </c>
      <c r="DA6" s="21">
        <f t="shared" si="11"/>
        <v>72.63</v>
      </c>
      <c r="DB6" s="21">
        <f t="shared" si="11"/>
        <v>73.34</v>
      </c>
      <c r="DC6" s="21">
        <f t="shared" si="11"/>
        <v>83.06</v>
      </c>
      <c r="DD6" s="21">
        <f t="shared" si="11"/>
        <v>83.32</v>
      </c>
      <c r="DE6" s="21">
        <f t="shared" si="11"/>
        <v>83.75</v>
      </c>
      <c r="DF6" s="21">
        <f t="shared" si="11"/>
        <v>84.19</v>
      </c>
      <c r="DG6" s="21">
        <f t="shared" si="11"/>
        <v>84.34</v>
      </c>
      <c r="DH6" s="20" t="str">
        <f>IF(DH7="","",IF(DH7="-","【-】","【"&amp;SUBSTITUTE(TEXT(DH7,"#,##0.00"),"-","△")&amp;"】"))</f>
        <v>【85.24】</v>
      </c>
      <c r="DI6" s="21">
        <f>IF(DI7="",NA(),DI7)</f>
        <v>31.61</v>
      </c>
      <c r="DJ6" s="21">
        <f t="shared" ref="DJ6:DR6" si="12">IF(DJ7="",NA(),DJ7)</f>
        <v>33.75</v>
      </c>
      <c r="DK6" s="21">
        <f t="shared" si="12"/>
        <v>35.99</v>
      </c>
      <c r="DL6" s="21">
        <f t="shared" si="12"/>
        <v>34.6</v>
      </c>
      <c r="DM6" s="21">
        <f t="shared" si="12"/>
        <v>36.880000000000003</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452041</v>
      </c>
      <c r="D7" s="23">
        <v>46</v>
      </c>
      <c r="E7" s="23">
        <v>17</v>
      </c>
      <c r="F7" s="23">
        <v>4</v>
      </c>
      <c r="G7" s="23">
        <v>0</v>
      </c>
      <c r="H7" s="23" t="s">
        <v>96</v>
      </c>
      <c r="I7" s="23" t="s">
        <v>97</v>
      </c>
      <c r="J7" s="23" t="s">
        <v>98</v>
      </c>
      <c r="K7" s="23" t="s">
        <v>99</v>
      </c>
      <c r="L7" s="23" t="s">
        <v>100</v>
      </c>
      <c r="M7" s="23" t="s">
        <v>101</v>
      </c>
      <c r="N7" s="24" t="s">
        <v>102</v>
      </c>
      <c r="O7" s="24">
        <v>80.38</v>
      </c>
      <c r="P7" s="24">
        <v>6.22</v>
      </c>
      <c r="Q7" s="24">
        <v>86.42</v>
      </c>
      <c r="R7" s="24">
        <v>3025</v>
      </c>
      <c r="S7" s="24">
        <v>50958</v>
      </c>
      <c r="T7" s="24">
        <v>535.59</v>
      </c>
      <c r="U7" s="24">
        <v>95.14</v>
      </c>
      <c r="V7" s="24">
        <v>3140</v>
      </c>
      <c r="W7" s="24">
        <v>1.81</v>
      </c>
      <c r="X7" s="24">
        <v>1734.81</v>
      </c>
      <c r="Y7" s="24">
        <v>102.59</v>
      </c>
      <c r="Z7" s="24">
        <v>101.25</v>
      </c>
      <c r="AA7" s="24">
        <v>104.66</v>
      </c>
      <c r="AB7" s="24">
        <v>103.48</v>
      </c>
      <c r="AC7" s="24">
        <v>101.75</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85.29</v>
      </c>
      <c r="AV7" s="24">
        <v>84.81</v>
      </c>
      <c r="AW7" s="24">
        <v>100.98</v>
      </c>
      <c r="AX7" s="24">
        <v>108.85</v>
      </c>
      <c r="AY7" s="24">
        <v>138.66</v>
      </c>
      <c r="AZ7" s="24">
        <v>47.44</v>
      </c>
      <c r="BA7" s="24">
        <v>49.18</v>
      </c>
      <c r="BB7" s="24">
        <v>47.72</v>
      </c>
      <c r="BC7" s="24">
        <v>44.24</v>
      </c>
      <c r="BD7" s="24">
        <v>43.07</v>
      </c>
      <c r="BE7" s="24">
        <v>44.07</v>
      </c>
      <c r="BF7" s="24">
        <v>2143.3000000000002</v>
      </c>
      <c r="BG7" s="24">
        <v>2021.77</v>
      </c>
      <c r="BH7" s="24">
        <v>1717.49</v>
      </c>
      <c r="BI7" s="24">
        <v>1487.94</v>
      </c>
      <c r="BJ7" s="24">
        <v>1421.22</v>
      </c>
      <c r="BK7" s="24">
        <v>1243.71</v>
      </c>
      <c r="BL7" s="24">
        <v>1194.1500000000001</v>
      </c>
      <c r="BM7" s="24">
        <v>1206.79</v>
      </c>
      <c r="BN7" s="24">
        <v>1258.43</v>
      </c>
      <c r="BO7" s="24">
        <v>1163.75</v>
      </c>
      <c r="BP7" s="24">
        <v>1201.79</v>
      </c>
      <c r="BQ7" s="24">
        <v>95.67</v>
      </c>
      <c r="BR7" s="24">
        <v>100.04</v>
      </c>
      <c r="BS7" s="24">
        <v>100.04</v>
      </c>
      <c r="BT7" s="24">
        <v>99.39</v>
      </c>
      <c r="BU7" s="24">
        <v>97.51</v>
      </c>
      <c r="BV7" s="24">
        <v>74.3</v>
      </c>
      <c r="BW7" s="24">
        <v>72.260000000000005</v>
      </c>
      <c r="BX7" s="24">
        <v>71.84</v>
      </c>
      <c r="BY7" s="24">
        <v>73.36</v>
      </c>
      <c r="BZ7" s="24">
        <v>72.599999999999994</v>
      </c>
      <c r="CA7" s="24">
        <v>75.31</v>
      </c>
      <c r="CB7" s="24">
        <v>162.97</v>
      </c>
      <c r="CC7" s="24">
        <v>154.97</v>
      </c>
      <c r="CD7" s="24">
        <v>156.19999999999999</v>
      </c>
      <c r="CE7" s="24">
        <v>162.19999999999999</v>
      </c>
      <c r="CF7" s="24">
        <v>171.48</v>
      </c>
      <c r="CG7" s="24">
        <v>221.81</v>
      </c>
      <c r="CH7" s="24">
        <v>230.02</v>
      </c>
      <c r="CI7" s="24">
        <v>228.47</v>
      </c>
      <c r="CJ7" s="24">
        <v>224.88</v>
      </c>
      <c r="CK7" s="24">
        <v>228.64</v>
      </c>
      <c r="CL7" s="24">
        <v>216.39</v>
      </c>
      <c r="CM7" s="24">
        <v>61.42</v>
      </c>
      <c r="CN7" s="24">
        <v>61.5</v>
      </c>
      <c r="CO7" s="24">
        <v>62.92</v>
      </c>
      <c r="CP7" s="24">
        <v>73.83</v>
      </c>
      <c r="CQ7" s="24">
        <v>66.67</v>
      </c>
      <c r="CR7" s="24">
        <v>43.36</v>
      </c>
      <c r="CS7" s="24">
        <v>42.56</v>
      </c>
      <c r="CT7" s="24">
        <v>42.47</v>
      </c>
      <c r="CU7" s="24">
        <v>42.4</v>
      </c>
      <c r="CV7" s="24">
        <v>42.28</v>
      </c>
      <c r="CW7" s="24">
        <v>42.57</v>
      </c>
      <c r="CX7" s="24">
        <v>62.29</v>
      </c>
      <c r="CY7" s="24">
        <v>62.32</v>
      </c>
      <c r="CZ7" s="24">
        <v>63.84</v>
      </c>
      <c r="DA7" s="24">
        <v>72.63</v>
      </c>
      <c r="DB7" s="24">
        <v>73.34</v>
      </c>
      <c r="DC7" s="24">
        <v>83.06</v>
      </c>
      <c r="DD7" s="24">
        <v>83.32</v>
      </c>
      <c r="DE7" s="24">
        <v>83.75</v>
      </c>
      <c r="DF7" s="24">
        <v>84.19</v>
      </c>
      <c r="DG7" s="24">
        <v>84.34</v>
      </c>
      <c r="DH7" s="24">
        <v>85.24</v>
      </c>
      <c r="DI7" s="24">
        <v>31.61</v>
      </c>
      <c r="DJ7" s="24">
        <v>33.75</v>
      </c>
      <c r="DK7" s="24">
        <v>35.99</v>
      </c>
      <c r="DL7" s="24">
        <v>34.6</v>
      </c>
      <c r="DM7" s="24">
        <v>36.880000000000003</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2022-12-01T01:31:44Z</dcterms:created>
  <dcterms:modified xsi:type="dcterms:W3CDTF">2023-02-21T08:48:58Z</dcterms:modified>
  <cp:category/>
</cp:coreProperties>
</file>