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農集排\"/>
    </mc:Choice>
  </mc:AlternateContent>
  <xr:revisionPtr revIDLastSave="0" documentId="13_ncr:1_{EE93705A-7A1F-447B-85E0-042224DD5D4D}" xr6:coauthVersionLast="47" xr6:coauthVersionMax="47" xr10:uidLastSave="{00000000-0000-0000-0000-000000000000}"/>
  <workbookProtection workbookAlgorithmName="SHA-512" workbookHashValue="xvhr0CRzY7Rk34auTuvb0uiOdZNN9I3OwUyQ8hhG0vwcg7V7RAnqUUAx4SPYVgmEDl6+Wr+1HQg23A9spOpYXw==" workbookSaltValue="md9Wek6IfBLCf9MYNvToe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BB8" i="4"/>
  <c r="AT8" i="4"/>
  <c r="AL8" i="4"/>
  <c r="W8" i="4"/>
  <c r="P8" i="4"/>
</calcChain>
</file>

<file path=xl/sharedStrings.xml><?xml version="1.0" encoding="utf-8"?>
<sst xmlns="http://schemas.openxmlformats.org/spreadsheetml/2006/main" count="231" uniqueCount="115">
  <si>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</si>
  <si>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</si>
  <si>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</si>
  <si>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</si>
  <si>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</si>
  <si>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</si>
  <si>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</si>
  <si>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</si>
  <si>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</si>
  <si>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</si>
  <si>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</si>
  <si>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</si>
  <si>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</si>
  <si>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</si>
  <si>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</si>
  <si>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</si>
  <si>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</si>
  <si>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</si>
  <si>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</si>
  <si>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</si>
  <si>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</si>
  <si>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</si>
  <si>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</si>
  <si>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</si>
  <si>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</si>
  <si>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</si>
  <si>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</si>
  <si>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</si>
  <si>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</si>
  <si>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</si>
  <si>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</si>
  <si>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</si>
  <si>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</si>
  <si>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</si>
  <si>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</si>
  <si>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</si>
  <si>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</si>
  <si>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</si>
  <si>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</si>
  <si>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</si>
  <si>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</si>
  <si>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</si>
  <si>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</si>
  <si>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</si>
  <si>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</si>
  <si>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</si>
  <si>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</si>
  <si>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</si>
  <si>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</si>
  <si>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</si>
  <si>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</si>
  <si>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</si>
  <si>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</si>
  <si>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</si>
  <si>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</si>
  <si>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</si>
  <si>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</si>
  <si>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</si>
  <si>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</si>
  <si>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</si>
  <si>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</si>
  <si>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</si>
  <si>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</si>
  <si>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</si>
  <si>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</si>
  <si>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</si>
  <si>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</si>
  <si>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</si>
  <si>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</si>
  <si>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</si>
  <si>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</si>
  <si>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</si>
  <si>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</si>
  <si>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</si>
  <si>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</si>
  <si>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</si>
  <si>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</si>
  <si>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</si>
  <si>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</si>
  <si>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</si>
  <si>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</si>
  <si>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</si>
  <si>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</si>
  <si>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</si>
  <si>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</si>
  <si>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</si>
  <si>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</si>
  <si>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</si>
  <si>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</si>
  <si>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</si>
  <si>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</si>
  <si>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</si>
  <si>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</si>
  <si>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</si>
  <si>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</si>
  <si>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宮崎市</t>
  </si>
  <si>
    <t>法適用</t>
  </si>
  <si>
    <t>下水道事業</t>
  </si>
  <si>
    <t>農業集落排水</t>
  </si>
  <si>
    <t>F1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</si>
  <si>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</si>
  <si>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</si>
  <si>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</si>
  <si>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</si>
  <si>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</si>
  <si>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</si>
  <si>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</si>
  <si>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</si>
  <si>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</si>
  <si>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</si>
  <si>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</si>
  <si>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</si>
  <si>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農業集落排水事業は、施設規模も小さく、集落が点在するなど効率性が低い状況にあります。また、［有形固定資産減価償却率］も上昇していることから、「経営戦略」及び「みやざき水ビジョン2020」に基づき、施設の機能診断を行いながら、費用対効果を検証のうえ、公共下水道へ接続するなど、施設の統廃合等を検討することとしています。
　また、公営企業の原則である独立採算の観点から、使用料の改定について検討していく必要があります。
　なお、農業集落排水事業の使用料体系は公共下水道事業と同一となっています。</t>
    <rPh sb="4" eb="6">
      <t>ノウギョウ</t>
    </rPh>
    <rPh sb="6" eb="8">
      <t>シュウラク</t>
    </rPh>
    <rPh sb="8" eb="10">
      <t>ハイスイ</t>
    </rPh>
    <rPh sb="10" eb="12">
      <t>ジギョウ</t>
    </rPh>
    <rPh sb="63" eb="65">
      <t>ジョウショウ</t>
    </rPh>
    <rPh sb="80" eb="81">
      <t>オヨ</t>
    </rPh>
    <rPh sb="87" eb="88">
      <t>ミズ</t>
    </rPh>
    <rPh sb="98" eb="99">
      <t>モト</t>
    </rPh>
    <phoneticPr fontId="1"/>
  </si>
  <si>
    <t>　［有形固定資産減価償却率］は、類似団体平均や全国平均よりも高くなっており、今後も年々上昇していくと見込まれます。
　［管渠老朽化率］は平成4年に供用を開始しており、法定耐用年数を経過した管路がないことから「0」になっています。［管渠改善率］も「0」になっていますが、老朽化や耐震化に対する更新は計画的･効率的に行ってまいります。</t>
    <rPh sb="68" eb="70">
      <t>ヘイセイ</t>
    </rPh>
    <rPh sb="71" eb="72">
      <t>ネン</t>
    </rPh>
    <rPh sb="94" eb="96">
      <t>カンロ</t>
    </rPh>
    <rPh sb="134" eb="137">
      <t>ロウキュウカ</t>
    </rPh>
    <rPh sb="138" eb="141">
      <t>タイシンカ</t>
    </rPh>
    <rPh sb="142" eb="143">
      <t>タイ</t>
    </rPh>
    <rPh sb="145" eb="147">
      <t>コウシン</t>
    </rPh>
    <rPh sb="148" eb="151">
      <t>ケイカクテキ</t>
    </rPh>
    <rPh sb="152" eb="155">
      <t>コウリツテキ</t>
    </rPh>
    <rPh sb="156" eb="157">
      <t>オコナ</t>
    </rPh>
    <phoneticPr fontId="1"/>
  </si>
  <si>
    <r>
      <t>●経営の健全性について
　［経常収支比率］は、一般会計からの繰入により100％以上を維持しています。
　［流動比率］は100％を下回っていますが、類似団体平均や全国平均より高い水準であり、累積欠損金もありません。
　［企業債残高対事業規模比率］は企業債現在高に対する一般会計からの繰出基準割合が100％</t>
    </r>
    <r>
      <rPr>
        <sz val="11"/>
        <rFont val="ＭＳ ゴシック"/>
        <family val="3"/>
        <charset val="128"/>
      </rPr>
      <t>であるため「0」となっています。
　［経費回収率］は、前年より上昇したものの100％を下回る水準が続いており、独立採算制の観点から、使用料の見直しが必要な状況です。
●効率性について
　［汚水処理原価］は汚水処理費用が減少したため低下し、全国平均や類似団体平均を大きく下回っています。
　「施設利用率」と［水洗化率］は、類似団体平均や全国平均より低くなっており、公共下水道への接続を含め、農業集落排水事業最適整備構想・再編計画に基づきながら、より効率的な施設運営を検討するとともに、未接続世帯への広報・啓発に取り組んでいく必要があります。</t>
    </r>
    <rPh sb="98" eb="99">
      <t>キン</t>
    </rPh>
    <rPh sb="123" eb="126">
      <t>キギョウサイ</t>
    </rPh>
    <rPh sb="126" eb="129">
      <t>ゲンザイダカ</t>
    </rPh>
    <rPh sb="130" eb="131">
      <t>タイ</t>
    </rPh>
    <rPh sb="133" eb="135">
      <t>イッパン</t>
    </rPh>
    <rPh sb="135" eb="137">
      <t>カイケイ</t>
    </rPh>
    <rPh sb="178" eb="180">
      <t>ゼンネン</t>
    </rPh>
    <rPh sb="182" eb="184">
      <t>ジョウショウ</t>
    </rPh>
    <rPh sb="261" eb="263">
      <t>ゲンショウ</t>
    </rPh>
    <rPh sb="267" eb="269">
      <t>テイカ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</si>
</sst>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E7-485F-A425-456B172D07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60E7-485F-A425-456B172D07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43.98</c:v>
                </c:pt>
                <c:pt idx="1">
                  <c:v>44.22</c:v>
                </c:pt>
                <c:pt idx="2">
                  <c:v>44.16</c:v>
                </c:pt>
                <c:pt idx="3">
                  <c:v>44.93</c:v>
                </c:pt>
                <c:pt idx="4">
                  <c:v>45.17</c:v>
                </c:pt>
              </c:numCache>
            </c:numRef>
          </c:val>
          <c:extLst>
            <c:ext xmlns:c16="http://schemas.microsoft.com/office/drawing/2014/chart" uri="{C3380CC4-5D6E-409C-BE32-E72D297353CC}">
              <c16:uniqueId val="{00000000-B76F-42E1-9299-8D33975798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B76F-42E1-9299-8D33975798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82.72</c:v>
                </c:pt>
                <c:pt idx="1">
                  <c:v>83.32</c:v>
                </c:pt>
                <c:pt idx="2">
                  <c:v>83.79</c:v>
                </c:pt>
                <c:pt idx="3">
                  <c:v>84.09</c:v>
                </c:pt>
                <c:pt idx="4">
                  <c:v>84.56</c:v>
                </c:pt>
              </c:numCache>
            </c:numRef>
          </c:val>
          <c:extLst>
            <c:ext xmlns:c16="http://schemas.microsoft.com/office/drawing/2014/chart" uri="{C3380CC4-5D6E-409C-BE32-E72D297353CC}">
              <c16:uniqueId val="{00000000-BB82-4162-96D2-7FC6818192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BB82-4162-96D2-7FC6818192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105.88</c:v>
                </c:pt>
                <c:pt idx="1">
                  <c:v>103.41</c:v>
                </c:pt>
                <c:pt idx="2">
                  <c:v>103.67</c:v>
                </c:pt>
                <c:pt idx="3">
                  <c:v>103.63</c:v>
                </c:pt>
                <c:pt idx="4">
                  <c:v>103.12</c:v>
                </c:pt>
              </c:numCache>
            </c:numRef>
          </c:val>
          <c:extLst>
            <c:ext xmlns:c16="http://schemas.microsoft.com/office/drawing/2014/chart" uri="{C3380CC4-5D6E-409C-BE32-E72D297353CC}">
              <c16:uniqueId val="{00000000-4BA5-4D11-A4AB-5AF937FA5A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4BA5-4D11-A4AB-5AF937FA5A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33.08</c:v>
                </c:pt>
                <c:pt idx="1">
                  <c:v>35.33</c:v>
                </c:pt>
                <c:pt idx="2">
                  <c:v>37.51</c:v>
                </c:pt>
                <c:pt idx="3">
                  <c:v>39.64</c:v>
                </c:pt>
                <c:pt idx="4">
                  <c:v>41.71</c:v>
                </c:pt>
              </c:numCache>
            </c:numRef>
          </c:val>
          <c:extLst>
            <c:ext xmlns:c16="http://schemas.microsoft.com/office/drawing/2014/chart" uri="{C3380CC4-5D6E-409C-BE32-E72D297353CC}">
              <c16:uniqueId val="{00000000-F7A7-47C1-84B1-A138C57239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F7A7-47C1-84B1-A138C57239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C7-48E5-9B37-1515377601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7C7-48E5-9B37-1515377601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D3-4E03-BE47-820A9167BE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43D3-4E03-BE47-820A9167BE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66.260000000000005</c:v>
                </c:pt>
                <c:pt idx="1">
                  <c:v>53.02</c:v>
                </c:pt>
                <c:pt idx="2">
                  <c:v>58.71</c:v>
                </c:pt>
                <c:pt idx="3">
                  <c:v>68.19</c:v>
                </c:pt>
                <c:pt idx="4">
                  <c:v>70.87</c:v>
                </c:pt>
              </c:numCache>
            </c:numRef>
          </c:val>
          <c:extLst>
            <c:ext xmlns:c16="http://schemas.microsoft.com/office/drawing/2014/chart" uri="{C3380CC4-5D6E-409C-BE32-E72D297353CC}">
              <c16:uniqueId val="{00000000-14E6-474A-B76D-51ECFAC51F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14E6-474A-B76D-51ECFAC51F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EF-415B-A6A2-8954B3806B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CBEF-415B-A6A2-8954B3806B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74.77</c:v>
                </c:pt>
                <c:pt idx="1">
                  <c:v>73.67</c:v>
                </c:pt>
                <c:pt idx="2">
                  <c:v>71.41</c:v>
                </c:pt>
                <c:pt idx="3">
                  <c:v>62.3</c:v>
                </c:pt>
                <c:pt idx="4">
                  <c:v>69.59</c:v>
                </c:pt>
              </c:numCache>
            </c:numRef>
          </c:val>
          <c:extLst>
            <c:ext xmlns:c16="http://schemas.microsoft.com/office/drawing/2014/chart" uri="{C3380CC4-5D6E-409C-BE32-E72D297353CC}">
              <c16:uniqueId val="{00000000-6ADF-42DB-90E7-AEB76BB5E1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6ADF-42DB-90E7-AEB76BB5E1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164.42</c:v>
                </c:pt>
                <c:pt idx="1">
                  <c:v>166.64</c:v>
                </c:pt>
                <c:pt idx="2">
                  <c:v>171.87</c:v>
                </c:pt>
                <c:pt idx="3">
                  <c:v>196.86</c:v>
                </c:pt>
                <c:pt idx="4">
                  <c:v>176.02</c:v>
                </c:pt>
              </c:numCache>
            </c:numRef>
          </c:val>
          <c:extLst>
            <c:ext xmlns:c16="http://schemas.microsoft.com/office/drawing/2014/chart" uri="{C3380CC4-5D6E-409C-BE32-E72D297353CC}">
              <c16:uniqueId val="{00000000-CA56-4C98-B14E-4405CAA281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CA56-4C98-B14E-4405CAA281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宮崎市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自治体職員</v>
      </c>
      <c r="AE8" s="35"/>
      <c r="AF8" s="35"/>
      <c r="AG8" s="35"/>
      <c r="AH8" s="35"/>
      <c r="AI8" s="35"/>
      <c r="AJ8" s="35"/>
      <c r="AK8" s="3"/>
      <c r="AL8" s="36">
        <f>データ!S6</f>
        <v>400918</v>
      </c>
      <c r="AM8" s="36"/>
      <c r="AN8" s="36"/>
      <c r="AO8" s="36"/>
      <c r="AP8" s="36"/>
      <c r="AQ8" s="36"/>
      <c r="AR8" s="36"/>
      <c r="AS8" s="36"/>
      <c r="AT8" s="37">
        <f>データ!T6</f>
        <v>643.57000000000005</v>
      </c>
      <c r="AU8" s="37"/>
      <c r="AV8" s="37"/>
      <c r="AW8" s="37"/>
      <c r="AX8" s="37"/>
      <c r="AY8" s="37"/>
      <c r="AZ8" s="37"/>
      <c r="BA8" s="37"/>
      <c r="BB8" s="37">
        <f>データ!U6</f>
        <v>622.96</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2">
      <c r="A9" s="2"/>
      <c r="B9" s="30" t="s">
        <v>22</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23</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63.42</v>
      </c>
      <c r="J10" s="37"/>
      <c r="K10" s="37"/>
      <c r="L10" s="37"/>
      <c r="M10" s="37"/>
      <c r="N10" s="37"/>
      <c r="O10" s="37"/>
      <c r="P10" s="37">
        <f>データ!P6</f>
        <v>3.27</v>
      </c>
      <c r="Q10" s="37"/>
      <c r="R10" s="37"/>
      <c r="S10" s="37"/>
      <c r="T10" s="37"/>
      <c r="U10" s="37"/>
      <c r="V10" s="37"/>
      <c r="W10" s="37">
        <f>データ!Q6</f>
        <v>98.37</v>
      </c>
      <c r="X10" s="37"/>
      <c r="Y10" s="37"/>
      <c r="Z10" s="37"/>
      <c r="AA10" s="37"/>
      <c r="AB10" s="37"/>
      <c r="AC10" s="37"/>
      <c r="AD10" s="36">
        <f>データ!R6</f>
        <v>2430</v>
      </c>
      <c r="AE10" s="36"/>
      <c r="AF10" s="36"/>
      <c r="AG10" s="36"/>
      <c r="AH10" s="36"/>
      <c r="AI10" s="36"/>
      <c r="AJ10" s="36"/>
      <c r="AK10" s="2"/>
      <c r="AL10" s="36">
        <f>データ!V6</f>
        <v>13079</v>
      </c>
      <c r="AM10" s="36"/>
      <c r="AN10" s="36"/>
      <c r="AO10" s="36"/>
      <c r="AP10" s="36"/>
      <c r="AQ10" s="36"/>
      <c r="AR10" s="36"/>
      <c r="AS10" s="36"/>
      <c r="AT10" s="37">
        <f>データ!W6</f>
        <v>7.55</v>
      </c>
      <c r="AU10" s="37"/>
      <c r="AV10" s="37"/>
      <c r="AW10" s="37"/>
      <c r="AX10" s="37"/>
      <c r="AY10" s="37"/>
      <c r="AZ10" s="37"/>
      <c r="BA10" s="37"/>
      <c r="BB10" s="37">
        <f>データ!X6</f>
        <v>1732.32</v>
      </c>
      <c r="BC10" s="37"/>
      <c r="BD10" s="37"/>
      <c r="BE10" s="37"/>
      <c r="BF10" s="37"/>
      <c r="BG10" s="37"/>
      <c r="BH10" s="37"/>
      <c r="BI10" s="37"/>
      <c r="BJ10" s="2"/>
      <c r="BK10" s="2"/>
      <c r="BL10" s="70" t="s">
        <v>38</v>
      </c>
      <c r="BM10" s="71"/>
      <c r="BN10" s="72" t="s">
        <v>7</v>
      </c>
      <c r="BO10" s="72"/>
      <c r="BP10" s="72"/>
      <c r="BQ10" s="72"/>
      <c r="BR10" s="72"/>
      <c r="BS10" s="72"/>
      <c r="BT10" s="72"/>
      <c r="BU10" s="72"/>
      <c r="BV10" s="72"/>
      <c r="BW10" s="72"/>
      <c r="BX10" s="72"/>
      <c r="BY10" s="7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39</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40</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2"/>
      <c r="BM44" s="63"/>
      <c r="BN44" s="63"/>
      <c r="BO44" s="63"/>
      <c r="BP44" s="63"/>
      <c r="BQ44" s="63"/>
      <c r="BR44" s="63"/>
      <c r="BS44" s="63"/>
      <c r="BT44" s="63"/>
      <c r="BU44" s="63"/>
      <c r="BV44" s="63"/>
      <c r="BW44" s="63"/>
      <c r="BX44" s="63"/>
      <c r="BY44" s="63"/>
      <c r="BZ44" s="6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41</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5"/>
      <c r="BN58" s="65"/>
      <c r="BO58" s="65"/>
      <c r="BP58" s="65"/>
      <c r="BQ58" s="65"/>
      <c r="BR58" s="65"/>
      <c r="BS58" s="65"/>
      <c r="BT58" s="65"/>
      <c r="BU58" s="65"/>
      <c r="BV58" s="65"/>
      <c r="BW58" s="65"/>
      <c r="BX58" s="65"/>
      <c r="BY58" s="65"/>
      <c r="BZ58" s="66"/>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5"/>
      <c r="BN59" s="65"/>
      <c r="BO59" s="65"/>
      <c r="BP59" s="65"/>
      <c r="BQ59" s="65"/>
      <c r="BR59" s="65"/>
      <c r="BS59" s="65"/>
      <c r="BT59" s="65"/>
      <c r="BU59" s="65"/>
      <c r="BV59" s="65"/>
      <c r="BW59" s="65"/>
      <c r="BX59" s="65"/>
      <c r="BY59" s="65"/>
      <c r="BZ59" s="66"/>
    </row>
    <row r="60" spans="1:78" ht="13.5" customHeight="1" x14ac:dyDescent="0.2">
      <c r="A60" s="2"/>
      <c r="B60" s="53" t="s">
        <v>10</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5"/>
      <c r="BN60" s="65"/>
      <c r="BO60" s="65"/>
      <c r="BP60" s="65"/>
      <c r="BQ60" s="65"/>
      <c r="BR60" s="65"/>
      <c r="BS60" s="65"/>
      <c r="BT60" s="65"/>
      <c r="BU60" s="65"/>
      <c r="BV60" s="65"/>
      <c r="BW60" s="65"/>
      <c r="BX60" s="65"/>
      <c r="BY60" s="65"/>
      <c r="BZ60" s="66"/>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11</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112</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5"/>
      <c r="BN80" s="65"/>
      <c r="BO80" s="65"/>
      <c r="BP80" s="65"/>
      <c r="BQ80" s="65"/>
      <c r="BR80" s="65"/>
      <c r="BS80" s="65"/>
      <c r="BT80" s="65"/>
      <c r="BU80" s="65"/>
      <c r="BV80" s="65"/>
      <c r="BW80" s="65"/>
      <c r="BX80" s="65"/>
      <c r="BY80" s="65"/>
      <c r="BZ80" s="66"/>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5"/>
      <c r="BN81" s="65"/>
      <c r="BO81" s="65"/>
      <c r="BP81" s="65"/>
      <c r="BQ81" s="65"/>
      <c r="BR81" s="65"/>
      <c r="BS81" s="65"/>
      <c r="BT81" s="65"/>
      <c r="BU81" s="65"/>
      <c r="BV81" s="65"/>
      <c r="BW81" s="65"/>
      <c r="BX81" s="65"/>
      <c r="BY81" s="65"/>
      <c r="BZ81" s="66"/>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7"/>
      <c r="BM82" s="68"/>
      <c r="BN82" s="68"/>
      <c r="BO82" s="68"/>
      <c r="BP82" s="68"/>
      <c r="BQ82" s="68"/>
      <c r="BR82" s="68"/>
      <c r="BS82" s="68"/>
      <c r="BT82" s="68"/>
      <c r="BU82" s="68"/>
      <c r="BV82" s="68"/>
      <c r="BW82" s="68"/>
      <c r="BX82" s="68"/>
      <c r="BY82" s="68"/>
      <c r="BZ82" s="69"/>
    </row>
    <row r="83" spans="1:78" x14ac:dyDescent="0.2">
      <c r="C83" s="46" t="s">
        <v>43</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2">
      <c r="B84" s="6" t="s">
        <v>44</v>
      </c>
      <c r="C84" s="6"/>
      <c r="D84" s="6"/>
      <c r="E84" s="6" t="s">
        <v>45</v>
      </c>
      <c r="F84" s="6" t="s">
        <v>47</v>
      </c>
      <c r="G84" s="6" t="s">
        <v>48</v>
      </c>
      <c r="H84" s="6" t="s">
        <v>42</v>
      </c>
      <c r="I84" s="6" t="s">
        <v>12</v>
      </c>
      <c r="J84" s="6" t="s">
        <v>49</v>
      </c>
      <c r="K84" s="6" t="s">
        <v>50</v>
      </c>
      <c r="L84" s="6" t="s">
        <v>33</v>
      </c>
      <c r="M84" s="6" t="s">
        <v>37</v>
      </c>
      <c r="N84" s="6" t="s">
        <v>51</v>
      </c>
      <c r="O84" s="6" t="s">
        <v>53</v>
      </c>
    </row>
    <row r="85" spans="1:78" hidden="1" x14ac:dyDescent="0.2">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5CmIkRpPGHwq/Ma8mREDvSEaqn7zepv4CfrDOg7/zBo7xp1+vgwn7gFeJlwdZmwRUs9Y19vULYb+u4IIwa2KRg==" saltValue="qe4W/Ymdpu3Ow6rl9ui8J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34</v>
      </c>
      <c r="C3" s="16" t="s">
        <v>58</v>
      </c>
      <c r="D3" s="16" t="s">
        <v>59</v>
      </c>
      <c r="E3" s="16" t="s">
        <v>6</v>
      </c>
      <c r="F3" s="16" t="s">
        <v>5</v>
      </c>
      <c r="G3" s="16" t="s">
        <v>26</v>
      </c>
      <c r="H3" s="74" t="s">
        <v>60</v>
      </c>
      <c r="I3" s="75"/>
      <c r="J3" s="75"/>
      <c r="K3" s="75"/>
      <c r="L3" s="75"/>
      <c r="M3" s="75"/>
      <c r="N3" s="75"/>
      <c r="O3" s="75"/>
      <c r="P3" s="75"/>
      <c r="Q3" s="75"/>
      <c r="R3" s="75"/>
      <c r="S3" s="75"/>
      <c r="T3" s="75"/>
      <c r="U3" s="75"/>
      <c r="V3" s="75"/>
      <c r="W3" s="75"/>
      <c r="X3" s="76"/>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14" t="s">
        <v>61</v>
      </c>
      <c r="B4" s="17"/>
      <c r="C4" s="17"/>
      <c r="D4" s="17"/>
      <c r="E4" s="17"/>
      <c r="F4" s="17"/>
      <c r="G4" s="17"/>
      <c r="H4" s="77"/>
      <c r="I4" s="78"/>
      <c r="J4" s="78"/>
      <c r="K4" s="78"/>
      <c r="L4" s="78"/>
      <c r="M4" s="78"/>
      <c r="N4" s="78"/>
      <c r="O4" s="78"/>
      <c r="P4" s="78"/>
      <c r="Q4" s="78"/>
      <c r="R4" s="78"/>
      <c r="S4" s="78"/>
      <c r="T4" s="78"/>
      <c r="U4" s="78"/>
      <c r="V4" s="78"/>
      <c r="W4" s="78"/>
      <c r="X4" s="79"/>
      <c r="Y4" s="81" t="s">
        <v>52</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62</v>
      </c>
      <c r="BG4" s="81"/>
      <c r="BH4" s="81"/>
      <c r="BI4" s="81"/>
      <c r="BJ4" s="81"/>
      <c r="BK4" s="81"/>
      <c r="BL4" s="81"/>
      <c r="BM4" s="81"/>
      <c r="BN4" s="81"/>
      <c r="BO4" s="81"/>
      <c r="BP4" s="81"/>
      <c r="BQ4" s="81" t="s">
        <v>16</v>
      </c>
      <c r="BR4" s="81"/>
      <c r="BS4" s="81"/>
      <c r="BT4" s="81"/>
      <c r="BU4" s="81"/>
      <c r="BV4" s="81"/>
      <c r="BW4" s="81"/>
      <c r="BX4" s="81"/>
      <c r="BY4" s="81"/>
      <c r="BZ4" s="81"/>
      <c r="CA4" s="81"/>
      <c r="CB4" s="81" t="s">
        <v>63</v>
      </c>
      <c r="CC4" s="81"/>
      <c r="CD4" s="81"/>
      <c r="CE4" s="81"/>
      <c r="CF4" s="81"/>
      <c r="CG4" s="81"/>
      <c r="CH4" s="81"/>
      <c r="CI4" s="81"/>
      <c r="CJ4" s="81"/>
      <c r="CK4" s="81"/>
      <c r="CL4" s="81"/>
      <c r="CM4" s="81" t="s">
        <v>0</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x14ac:dyDescent="0.2">
      <c r="A5" s="14" t="s">
        <v>68</v>
      </c>
      <c r="B5" s="18"/>
      <c r="C5" s="18"/>
      <c r="D5" s="18"/>
      <c r="E5" s="18"/>
      <c r="F5" s="18"/>
      <c r="G5" s="18"/>
      <c r="H5" s="23" t="s">
        <v>57</v>
      </c>
      <c r="I5" s="23" t="s">
        <v>69</v>
      </c>
      <c r="J5" s="23" t="s">
        <v>70</v>
      </c>
      <c r="K5" s="23" t="s">
        <v>71</v>
      </c>
      <c r="L5" s="23" t="s">
        <v>72</v>
      </c>
      <c r="M5" s="23" t="s">
        <v>8</v>
      </c>
      <c r="N5" s="23" t="s">
        <v>73</v>
      </c>
      <c r="O5" s="23" t="s">
        <v>74</v>
      </c>
      <c r="P5" s="23" t="s">
        <v>75</v>
      </c>
      <c r="Q5" s="23" t="s">
        <v>76</v>
      </c>
      <c r="R5" s="23" t="s">
        <v>77</v>
      </c>
      <c r="S5" s="23" t="s">
        <v>78</v>
      </c>
      <c r="T5" s="23" t="s">
        <v>79</v>
      </c>
      <c r="U5" s="23" t="s">
        <v>1</v>
      </c>
      <c r="V5" s="23" t="s">
        <v>80</v>
      </c>
      <c r="W5" s="23" t="s">
        <v>81</v>
      </c>
      <c r="X5" s="23" t="s">
        <v>82</v>
      </c>
      <c r="Y5" s="23" t="s">
        <v>83</v>
      </c>
      <c r="Z5" s="23" t="s">
        <v>84</v>
      </c>
      <c r="AA5" s="23" t="s">
        <v>85</v>
      </c>
      <c r="AB5" s="23" t="s">
        <v>86</v>
      </c>
      <c r="AC5" s="23" t="s">
        <v>87</v>
      </c>
      <c r="AD5" s="23" t="s">
        <v>88</v>
      </c>
      <c r="AE5" s="23" t="s">
        <v>90</v>
      </c>
      <c r="AF5" s="23" t="s">
        <v>91</v>
      </c>
      <c r="AG5" s="23" t="s">
        <v>92</v>
      </c>
      <c r="AH5" s="23" t="s">
        <v>93</v>
      </c>
      <c r="AI5" s="23" t="s">
        <v>44</v>
      </c>
      <c r="AJ5" s="23" t="s">
        <v>83</v>
      </c>
      <c r="AK5" s="23" t="s">
        <v>84</v>
      </c>
      <c r="AL5" s="23" t="s">
        <v>85</v>
      </c>
      <c r="AM5" s="23" t="s">
        <v>86</v>
      </c>
      <c r="AN5" s="23" t="s">
        <v>87</v>
      </c>
      <c r="AO5" s="23" t="s">
        <v>88</v>
      </c>
      <c r="AP5" s="23" t="s">
        <v>90</v>
      </c>
      <c r="AQ5" s="23" t="s">
        <v>91</v>
      </c>
      <c r="AR5" s="23" t="s">
        <v>92</v>
      </c>
      <c r="AS5" s="23" t="s">
        <v>93</v>
      </c>
      <c r="AT5" s="23" t="s">
        <v>89</v>
      </c>
      <c r="AU5" s="23" t="s">
        <v>83</v>
      </c>
      <c r="AV5" s="23" t="s">
        <v>84</v>
      </c>
      <c r="AW5" s="23" t="s">
        <v>85</v>
      </c>
      <c r="AX5" s="23" t="s">
        <v>86</v>
      </c>
      <c r="AY5" s="23" t="s">
        <v>87</v>
      </c>
      <c r="AZ5" s="23" t="s">
        <v>88</v>
      </c>
      <c r="BA5" s="23" t="s">
        <v>90</v>
      </c>
      <c r="BB5" s="23" t="s">
        <v>91</v>
      </c>
      <c r="BC5" s="23" t="s">
        <v>92</v>
      </c>
      <c r="BD5" s="23" t="s">
        <v>93</v>
      </c>
      <c r="BE5" s="23" t="s">
        <v>89</v>
      </c>
      <c r="BF5" s="23" t="s">
        <v>83</v>
      </c>
      <c r="BG5" s="23" t="s">
        <v>84</v>
      </c>
      <c r="BH5" s="23" t="s">
        <v>85</v>
      </c>
      <c r="BI5" s="23" t="s">
        <v>86</v>
      </c>
      <c r="BJ5" s="23" t="s">
        <v>87</v>
      </c>
      <c r="BK5" s="23" t="s">
        <v>88</v>
      </c>
      <c r="BL5" s="23" t="s">
        <v>90</v>
      </c>
      <c r="BM5" s="23" t="s">
        <v>91</v>
      </c>
      <c r="BN5" s="23" t="s">
        <v>92</v>
      </c>
      <c r="BO5" s="23" t="s">
        <v>93</v>
      </c>
      <c r="BP5" s="23" t="s">
        <v>89</v>
      </c>
      <c r="BQ5" s="23" t="s">
        <v>83</v>
      </c>
      <c r="BR5" s="23" t="s">
        <v>84</v>
      </c>
      <c r="BS5" s="23" t="s">
        <v>85</v>
      </c>
      <c r="BT5" s="23" t="s">
        <v>86</v>
      </c>
      <c r="BU5" s="23" t="s">
        <v>87</v>
      </c>
      <c r="BV5" s="23" t="s">
        <v>88</v>
      </c>
      <c r="BW5" s="23" t="s">
        <v>90</v>
      </c>
      <c r="BX5" s="23" t="s">
        <v>91</v>
      </c>
      <c r="BY5" s="23" t="s">
        <v>92</v>
      </c>
      <c r="BZ5" s="23" t="s">
        <v>93</v>
      </c>
      <c r="CA5" s="23" t="s">
        <v>89</v>
      </c>
      <c r="CB5" s="23" t="s">
        <v>83</v>
      </c>
      <c r="CC5" s="23" t="s">
        <v>84</v>
      </c>
      <c r="CD5" s="23" t="s">
        <v>85</v>
      </c>
      <c r="CE5" s="23" t="s">
        <v>86</v>
      </c>
      <c r="CF5" s="23" t="s">
        <v>87</v>
      </c>
      <c r="CG5" s="23" t="s">
        <v>88</v>
      </c>
      <c r="CH5" s="23" t="s">
        <v>90</v>
      </c>
      <c r="CI5" s="23" t="s">
        <v>91</v>
      </c>
      <c r="CJ5" s="23" t="s">
        <v>92</v>
      </c>
      <c r="CK5" s="23" t="s">
        <v>93</v>
      </c>
      <c r="CL5" s="23" t="s">
        <v>89</v>
      </c>
      <c r="CM5" s="23" t="s">
        <v>83</v>
      </c>
      <c r="CN5" s="23" t="s">
        <v>84</v>
      </c>
      <c r="CO5" s="23" t="s">
        <v>85</v>
      </c>
      <c r="CP5" s="23" t="s">
        <v>86</v>
      </c>
      <c r="CQ5" s="23" t="s">
        <v>87</v>
      </c>
      <c r="CR5" s="23" t="s">
        <v>88</v>
      </c>
      <c r="CS5" s="23" t="s">
        <v>90</v>
      </c>
      <c r="CT5" s="23" t="s">
        <v>91</v>
      </c>
      <c r="CU5" s="23" t="s">
        <v>92</v>
      </c>
      <c r="CV5" s="23" t="s">
        <v>93</v>
      </c>
      <c r="CW5" s="23" t="s">
        <v>89</v>
      </c>
      <c r="CX5" s="23" t="s">
        <v>83</v>
      </c>
      <c r="CY5" s="23" t="s">
        <v>84</v>
      </c>
      <c r="CZ5" s="23" t="s">
        <v>85</v>
      </c>
      <c r="DA5" s="23" t="s">
        <v>86</v>
      </c>
      <c r="DB5" s="23" t="s">
        <v>87</v>
      </c>
      <c r="DC5" s="23" t="s">
        <v>88</v>
      </c>
      <c r="DD5" s="23" t="s">
        <v>90</v>
      </c>
      <c r="DE5" s="23" t="s">
        <v>91</v>
      </c>
      <c r="DF5" s="23" t="s">
        <v>92</v>
      </c>
      <c r="DG5" s="23" t="s">
        <v>93</v>
      </c>
      <c r="DH5" s="23" t="s">
        <v>89</v>
      </c>
      <c r="DI5" s="23" t="s">
        <v>83</v>
      </c>
      <c r="DJ5" s="23" t="s">
        <v>84</v>
      </c>
      <c r="DK5" s="23" t="s">
        <v>85</v>
      </c>
      <c r="DL5" s="23" t="s">
        <v>86</v>
      </c>
      <c r="DM5" s="23" t="s">
        <v>87</v>
      </c>
      <c r="DN5" s="23" t="s">
        <v>88</v>
      </c>
      <c r="DO5" s="23" t="s">
        <v>90</v>
      </c>
      <c r="DP5" s="23" t="s">
        <v>91</v>
      </c>
      <c r="DQ5" s="23" t="s">
        <v>92</v>
      </c>
      <c r="DR5" s="23" t="s">
        <v>93</v>
      </c>
      <c r="DS5" s="23" t="s">
        <v>89</v>
      </c>
      <c r="DT5" s="23" t="s">
        <v>83</v>
      </c>
      <c r="DU5" s="23" t="s">
        <v>84</v>
      </c>
      <c r="DV5" s="23" t="s">
        <v>85</v>
      </c>
      <c r="DW5" s="23" t="s">
        <v>86</v>
      </c>
      <c r="DX5" s="23" t="s">
        <v>87</v>
      </c>
      <c r="DY5" s="23" t="s">
        <v>88</v>
      </c>
      <c r="DZ5" s="23" t="s">
        <v>90</v>
      </c>
      <c r="EA5" s="23" t="s">
        <v>91</v>
      </c>
      <c r="EB5" s="23" t="s">
        <v>92</v>
      </c>
      <c r="EC5" s="23" t="s">
        <v>93</v>
      </c>
      <c r="ED5" s="23" t="s">
        <v>89</v>
      </c>
      <c r="EE5" s="23" t="s">
        <v>83</v>
      </c>
      <c r="EF5" s="23" t="s">
        <v>84</v>
      </c>
      <c r="EG5" s="23" t="s">
        <v>85</v>
      </c>
      <c r="EH5" s="23" t="s">
        <v>86</v>
      </c>
      <c r="EI5" s="23" t="s">
        <v>87</v>
      </c>
      <c r="EJ5" s="23" t="s">
        <v>88</v>
      </c>
      <c r="EK5" s="23" t="s">
        <v>90</v>
      </c>
      <c r="EL5" s="23" t="s">
        <v>91</v>
      </c>
      <c r="EM5" s="23" t="s">
        <v>92</v>
      </c>
      <c r="EN5" s="23" t="s">
        <v>93</v>
      </c>
      <c r="EO5" s="23" t="s">
        <v>89</v>
      </c>
    </row>
    <row r="6" spans="1:148" s="13" customFormat="1" x14ac:dyDescent="0.2">
      <c r="A6" s="14" t="s">
        <v>94</v>
      </c>
      <c r="B6" s="19">
        <f t="shared" ref="B6:X6" si="1">B7</f>
        <v>2021</v>
      </c>
      <c r="C6" s="19">
        <f t="shared" si="1"/>
        <v>452017</v>
      </c>
      <c r="D6" s="19">
        <f t="shared" si="1"/>
        <v>46</v>
      </c>
      <c r="E6" s="19">
        <f t="shared" si="1"/>
        <v>17</v>
      </c>
      <c r="F6" s="19">
        <f t="shared" si="1"/>
        <v>5</v>
      </c>
      <c r="G6" s="19">
        <f t="shared" si="1"/>
        <v>0</v>
      </c>
      <c r="H6" s="19" t="str">
        <f t="shared" si="1"/>
        <v>宮崎県　宮崎市</v>
      </c>
      <c r="I6" s="19" t="str">
        <f t="shared" si="1"/>
        <v>法適用</v>
      </c>
      <c r="J6" s="19" t="str">
        <f t="shared" si="1"/>
        <v>下水道事業</v>
      </c>
      <c r="K6" s="19" t="str">
        <f t="shared" si="1"/>
        <v>農業集落排水</v>
      </c>
      <c r="L6" s="19" t="str">
        <f t="shared" si="1"/>
        <v>F1</v>
      </c>
      <c r="M6" s="19" t="str">
        <f t="shared" si="1"/>
        <v>自治体職員</v>
      </c>
      <c r="N6" s="24" t="str">
        <f t="shared" si="1"/>
        <v>-</v>
      </c>
      <c r="O6" s="24">
        <f t="shared" si="1"/>
        <v>63.42</v>
      </c>
      <c r="P6" s="24">
        <f t="shared" si="1"/>
        <v>3.27</v>
      </c>
      <c r="Q6" s="24">
        <f t="shared" si="1"/>
        <v>98.37</v>
      </c>
      <c r="R6" s="24">
        <f t="shared" si="1"/>
        <v>2430</v>
      </c>
      <c r="S6" s="24">
        <f t="shared" si="1"/>
        <v>400918</v>
      </c>
      <c r="T6" s="24">
        <f t="shared" si="1"/>
        <v>643.57000000000005</v>
      </c>
      <c r="U6" s="24">
        <f t="shared" si="1"/>
        <v>622.96</v>
      </c>
      <c r="V6" s="24">
        <f t="shared" si="1"/>
        <v>13079</v>
      </c>
      <c r="W6" s="24">
        <f t="shared" si="1"/>
        <v>7.55</v>
      </c>
      <c r="X6" s="24">
        <f t="shared" si="1"/>
        <v>1732.32</v>
      </c>
      <c r="Y6" s="28">
        <f t="shared" ref="Y6:AH6" si="2">IF(Y7="",NA(),Y7)</f>
        <v>105.88</v>
      </c>
      <c r="Z6" s="28">
        <f t="shared" si="2"/>
        <v>103.41</v>
      </c>
      <c r="AA6" s="28">
        <f t="shared" si="2"/>
        <v>103.67</v>
      </c>
      <c r="AB6" s="28">
        <f t="shared" si="2"/>
        <v>103.63</v>
      </c>
      <c r="AC6" s="28">
        <f t="shared" si="2"/>
        <v>103.12</v>
      </c>
      <c r="AD6" s="28">
        <f t="shared" si="2"/>
        <v>100.99</v>
      </c>
      <c r="AE6" s="28">
        <f t="shared" si="2"/>
        <v>101.27</v>
      </c>
      <c r="AF6" s="28">
        <f t="shared" si="2"/>
        <v>101.91</v>
      </c>
      <c r="AG6" s="28">
        <f t="shared" si="2"/>
        <v>103.09</v>
      </c>
      <c r="AH6" s="28">
        <f t="shared" si="2"/>
        <v>102.11</v>
      </c>
      <c r="AI6" s="24" t="str">
        <f>IF(AI7="","",IF(AI7="-","【-】","【"&amp;SUBSTITUTE(TEXT(AI7,"#,##0.00"),"-","△")&amp;"】"))</f>
        <v>【104.16】</v>
      </c>
      <c r="AJ6" s="24">
        <f t="shared" ref="AJ6:AS6" si="3">IF(AJ7="",NA(),AJ7)</f>
        <v>0</v>
      </c>
      <c r="AK6" s="24">
        <f t="shared" si="3"/>
        <v>0</v>
      </c>
      <c r="AL6" s="24">
        <f t="shared" si="3"/>
        <v>0</v>
      </c>
      <c r="AM6" s="24">
        <f t="shared" si="3"/>
        <v>0</v>
      </c>
      <c r="AN6" s="24">
        <f t="shared" si="3"/>
        <v>0</v>
      </c>
      <c r="AO6" s="28">
        <f t="shared" si="3"/>
        <v>149.02000000000001</v>
      </c>
      <c r="AP6" s="28">
        <f t="shared" si="3"/>
        <v>137.09</v>
      </c>
      <c r="AQ6" s="28">
        <f t="shared" si="3"/>
        <v>127.98</v>
      </c>
      <c r="AR6" s="28">
        <f t="shared" si="3"/>
        <v>101.24</v>
      </c>
      <c r="AS6" s="28">
        <f t="shared" si="3"/>
        <v>124.9</v>
      </c>
      <c r="AT6" s="24" t="str">
        <f>IF(AT7="","",IF(AT7="-","【-】","【"&amp;SUBSTITUTE(TEXT(AT7,"#,##0.00"),"-","△")&amp;"】"))</f>
        <v>【128.23】</v>
      </c>
      <c r="AU6" s="28">
        <f t="shared" ref="AU6:BD6" si="4">IF(AU7="",NA(),AU7)</f>
        <v>66.260000000000005</v>
      </c>
      <c r="AV6" s="28">
        <f t="shared" si="4"/>
        <v>53.02</v>
      </c>
      <c r="AW6" s="28">
        <f t="shared" si="4"/>
        <v>58.71</v>
      </c>
      <c r="AX6" s="28">
        <f t="shared" si="4"/>
        <v>68.19</v>
      </c>
      <c r="AY6" s="28">
        <f t="shared" si="4"/>
        <v>70.87</v>
      </c>
      <c r="AZ6" s="28">
        <f t="shared" si="4"/>
        <v>38.119999999999997</v>
      </c>
      <c r="BA6" s="28">
        <f t="shared" si="4"/>
        <v>43.5</v>
      </c>
      <c r="BB6" s="28">
        <f t="shared" si="4"/>
        <v>44.14</v>
      </c>
      <c r="BC6" s="28">
        <f t="shared" si="4"/>
        <v>37.24</v>
      </c>
      <c r="BD6" s="28">
        <f t="shared" si="4"/>
        <v>33.58</v>
      </c>
      <c r="BE6" s="24" t="str">
        <f>IF(BE7="","",IF(BE7="-","【-】","【"&amp;SUBSTITUTE(TEXT(BE7,"#,##0.00"),"-","△")&amp;"】"))</f>
        <v>【34.77】</v>
      </c>
      <c r="BF6" s="24">
        <f t="shared" ref="BF6:BO6" si="5">IF(BF7="",NA(),BF7)</f>
        <v>0</v>
      </c>
      <c r="BG6" s="24">
        <f t="shared" si="5"/>
        <v>0</v>
      </c>
      <c r="BH6" s="24">
        <f t="shared" si="5"/>
        <v>0</v>
      </c>
      <c r="BI6" s="24">
        <f t="shared" si="5"/>
        <v>0</v>
      </c>
      <c r="BJ6" s="24">
        <f t="shared" si="5"/>
        <v>0</v>
      </c>
      <c r="BK6" s="28">
        <f t="shared" si="5"/>
        <v>684.74</v>
      </c>
      <c r="BL6" s="28">
        <f t="shared" si="5"/>
        <v>654.91999999999996</v>
      </c>
      <c r="BM6" s="28">
        <f t="shared" si="5"/>
        <v>654.71</v>
      </c>
      <c r="BN6" s="28">
        <f t="shared" si="5"/>
        <v>783.8</v>
      </c>
      <c r="BO6" s="28">
        <f t="shared" si="5"/>
        <v>778.81</v>
      </c>
      <c r="BP6" s="24" t="str">
        <f>IF(BP7="","",IF(BP7="-","【-】","【"&amp;SUBSTITUTE(TEXT(BP7,"#,##0.00"),"-","△")&amp;"】"))</f>
        <v>【786.37】</v>
      </c>
      <c r="BQ6" s="28">
        <f t="shared" ref="BQ6:BZ6" si="6">IF(BQ7="",NA(),BQ7)</f>
        <v>74.77</v>
      </c>
      <c r="BR6" s="28">
        <f t="shared" si="6"/>
        <v>73.67</v>
      </c>
      <c r="BS6" s="28">
        <f t="shared" si="6"/>
        <v>71.41</v>
      </c>
      <c r="BT6" s="28">
        <f t="shared" si="6"/>
        <v>62.3</v>
      </c>
      <c r="BU6" s="28">
        <f t="shared" si="6"/>
        <v>69.59</v>
      </c>
      <c r="BV6" s="28">
        <f t="shared" si="6"/>
        <v>65.33</v>
      </c>
      <c r="BW6" s="28">
        <f t="shared" si="6"/>
        <v>65.39</v>
      </c>
      <c r="BX6" s="28">
        <f t="shared" si="6"/>
        <v>65.37</v>
      </c>
      <c r="BY6" s="28">
        <f t="shared" si="6"/>
        <v>68.11</v>
      </c>
      <c r="BZ6" s="28">
        <f t="shared" si="6"/>
        <v>67.23</v>
      </c>
      <c r="CA6" s="24" t="str">
        <f>IF(CA7="","",IF(CA7="-","【-】","【"&amp;SUBSTITUTE(TEXT(CA7,"#,##0.00"),"-","△")&amp;"】"))</f>
        <v>【60.65】</v>
      </c>
      <c r="CB6" s="28">
        <f t="shared" ref="CB6:CK6" si="7">IF(CB7="",NA(),CB7)</f>
        <v>164.42</v>
      </c>
      <c r="CC6" s="28">
        <f t="shared" si="7"/>
        <v>166.64</v>
      </c>
      <c r="CD6" s="28">
        <f t="shared" si="7"/>
        <v>171.87</v>
      </c>
      <c r="CE6" s="28">
        <f t="shared" si="7"/>
        <v>196.86</v>
      </c>
      <c r="CF6" s="28">
        <f t="shared" si="7"/>
        <v>176.02</v>
      </c>
      <c r="CG6" s="28">
        <f t="shared" si="7"/>
        <v>227.43</v>
      </c>
      <c r="CH6" s="28">
        <f t="shared" si="7"/>
        <v>230.88</v>
      </c>
      <c r="CI6" s="28">
        <f t="shared" si="7"/>
        <v>228.99</v>
      </c>
      <c r="CJ6" s="28">
        <f t="shared" si="7"/>
        <v>222.41</v>
      </c>
      <c r="CK6" s="28">
        <f t="shared" si="7"/>
        <v>228.21</v>
      </c>
      <c r="CL6" s="24" t="str">
        <f>IF(CL7="","",IF(CL7="-","【-】","【"&amp;SUBSTITUTE(TEXT(CL7,"#,##0.00"),"-","△")&amp;"】"))</f>
        <v>【256.97】</v>
      </c>
      <c r="CM6" s="28">
        <f t="shared" ref="CM6:CV6" si="8">IF(CM7="",NA(),CM7)</f>
        <v>43.98</v>
      </c>
      <c r="CN6" s="28">
        <f t="shared" si="8"/>
        <v>44.22</v>
      </c>
      <c r="CO6" s="28">
        <f t="shared" si="8"/>
        <v>44.16</v>
      </c>
      <c r="CP6" s="28">
        <f t="shared" si="8"/>
        <v>44.93</v>
      </c>
      <c r="CQ6" s="28">
        <f t="shared" si="8"/>
        <v>45.17</v>
      </c>
      <c r="CR6" s="28">
        <f t="shared" si="8"/>
        <v>56.01</v>
      </c>
      <c r="CS6" s="28">
        <f t="shared" si="8"/>
        <v>56.72</v>
      </c>
      <c r="CT6" s="28">
        <f t="shared" si="8"/>
        <v>54.06</v>
      </c>
      <c r="CU6" s="28">
        <f t="shared" si="8"/>
        <v>55.26</v>
      </c>
      <c r="CV6" s="28">
        <f t="shared" si="8"/>
        <v>54.54</v>
      </c>
      <c r="CW6" s="24" t="str">
        <f>IF(CW7="","",IF(CW7="-","【-】","【"&amp;SUBSTITUTE(TEXT(CW7,"#,##0.00"),"-","△")&amp;"】"))</f>
        <v>【61.14】</v>
      </c>
      <c r="CX6" s="28">
        <f t="shared" ref="CX6:DG6" si="9">IF(CX7="",NA(),CX7)</f>
        <v>82.72</v>
      </c>
      <c r="CY6" s="28">
        <f t="shared" si="9"/>
        <v>83.32</v>
      </c>
      <c r="CZ6" s="28">
        <f t="shared" si="9"/>
        <v>83.79</v>
      </c>
      <c r="DA6" s="28">
        <f t="shared" si="9"/>
        <v>84.09</v>
      </c>
      <c r="DB6" s="28">
        <f t="shared" si="9"/>
        <v>84.56</v>
      </c>
      <c r="DC6" s="28">
        <f t="shared" si="9"/>
        <v>89.77</v>
      </c>
      <c r="DD6" s="28">
        <f t="shared" si="9"/>
        <v>90.04</v>
      </c>
      <c r="DE6" s="28">
        <f t="shared" si="9"/>
        <v>90.11</v>
      </c>
      <c r="DF6" s="28">
        <f t="shared" si="9"/>
        <v>90.52</v>
      </c>
      <c r="DG6" s="28">
        <f t="shared" si="9"/>
        <v>90.3</v>
      </c>
      <c r="DH6" s="24" t="str">
        <f>IF(DH7="","",IF(DH7="-","【-】","【"&amp;SUBSTITUTE(TEXT(DH7,"#,##0.00"),"-","△")&amp;"】"))</f>
        <v>【86.91】</v>
      </c>
      <c r="DI6" s="28">
        <f t="shared" ref="DI6:DR6" si="10">IF(DI7="",NA(),DI7)</f>
        <v>33.08</v>
      </c>
      <c r="DJ6" s="28">
        <f t="shared" si="10"/>
        <v>35.33</v>
      </c>
      <c r="DK6" s="28">
        <f t="shared" si="10"/>
        <v>37.51</v>
      </c>
      <c r="DL6" s="28">
        <f t="shared" si="10"/>
        <v>39.64</v>
      </c>
      <c r="DM6" s="28">
        <f t="shared" si="10"/>
        <v>41.71</v>
      </c>
      <c r="DN6" s="28">
        <f t="shared" si="10"/>
        <v>22.69</v>
      </c>
      <c r="DO6" s="28">
        <f t="shared" si="10"/>
        <v>24.32</v>
      </c>
      <c r="DP6" s="28">
        <f t="shared" si="10"/>
        <v>28.19</v>
      </c>
      <c r="DQ6" s="28">
        <f t="shared" si="10"/>
        <v>24.8</v>
      </c>
      <c r="DR6" s="28">
        <f t="shared" si="10"/>
        <v>28.12</v>
      </c>
      <c r="DS6" s="24" t="str">
        <f>IF(DS7="","",IF(DS7="-","【-】","【"&amp;SUBSTITUTE(TEXT(DS7,"#,##0.00"),"-","△")&amp;"】"))</f>
        <v>【24.95】</v>
      </c>
      <c r="DT6" s="24">
        <f t="shared" ref="DT6:EC6" si="11">IF(DT7="",NA(),DT7)</f>
        <v>0</v>
      </c>
      <c r="DU6" s="24">
        <f t="shared" si="11"/>
        <v>0</v>
      </c>
      <c r="DV6" s="24">
        <f t="shared" si="11"/>
        <v>0</v>
      </c>
      <c r="DW6" s="24">
        <f t="shared" si="11"/>
        <v>0</v>
      </c>
      <c r="DX6" s="24">
        <f t="shared" si="11"/>
        <v>0</v>
      </c>
      <c r="DY6" s="24">
        <f t="shared" si="11"/>
        <v>0</v>
      </c>
      <c r="DZ6" s="24">
        <f t="shared" si="11"/>
        <v>0</v>
      </c>
      <c r="EA6" s="24">
        <f t="shared" si="11"/>
        <v>0</v>
      </c>
      <c r="EB6" s="24">
        <f t="shared" si="11"/>
        <v>0</v>
      </c>
      <c r="EC6" s="24">
        <f t="shared" si="11"/>
        <v>0</v>
      </c>
      <c r="ED6" s="24" t="str">
        <f>IF(ED7="","",IF(ED7="-","【-】","【"&amp;SUBSTITUTE(TEXT(ED7,"#,##0.00"),"-","△")&amp;"】"))</f>
        <v>【0.00】</v>
      </c>
      <c r="EE6" s="24">
        <f t="shared" ref="EE6:EN6" si="12">IF(EE7="",NA(),EE7)</f>
        <v>0</v>
      </c>
      <c r="EF6" s="24">
        <f t="shared" si="12"/>
        <v>0</v>
      </c>
      <c r="EG6" s="24">
        <f t="shared" si="12"/>
        <v>0</v>
      </c>
      <c r="EH6" s="24">
        <f t="shared" si="12"/>
        <v>0</v>
      </c>
      <c r="EI6" s="24">
        <f t="shared" si="12"/>
        <v>0</v>
      </c>
      <c r="EJ6" s="28">
        <f t="shared" si="12"/>
        <v>0.44</v>
      </c>
      <c r="EK6" s="28">
        <f t="shared" si="12"/>
        <v>0.04</v>
      </c>
      <c r="EL6" s="28">
        <f t="shared" si="12"/>
        <v>0.02</v>
      </c>
      <c r="EM6" s="28">
        <f t="shared" si="12"/>
        <v>0.02</v>
      </c>
      <c r="EN6" s="28">
        <f t="shared" si="12"/>
        <v>0.01</v>
      </c>
      <c r="EO6" s="24" t="str">
        <f>IF(EO7="","",IF(EO7="-","【-】","【"&amp;SUBSTITUTE(TEXT(EO7,"#,##0.00"),"-","△")&amp;"】"))</f>
        <v>【0.03】</v>
      </c>
    </row>
    <row r="7" spans="1:148" s="13" customFormat="1" x14ac:dyDescent="0.2">
      <c r="A7" s="14"/>
      <c r="B7" s="20">
        <v>2021</v>
      </c>
      <c r="C7" s="20">
        <v>452017</v>
      </c>
      <c r="D7" s="20">
        <v>46</v>
      </c>
      <c r="E7" s="20">
        <v>17</v>
      </c>
      <c r="F7" s="20">
        <v>5</v>
      </c>
      <c r="G7" s="20">
        <v>0</v>
      </c>
      <c r="H7" s="20" t="s">
        <v>95</v>
      </c>
      <c r="I7" s="20" t="s">
        <v>96</v>
      </c>
      <c r="J7" s="20" t="s">
        <v>97</v>
      </c>
      <c r="K7" s="20" t="s">
        <v>98</v>
      </c>
      <c r="L7" s="20" t="s">
        <v>99</v>
      </c>
      <c r="M7" s="20" t="s">
        <v>100</v>
      </c>
      <c r="N7" s="25" t="s">
        <v>101</v>
      </c>
      <c r="O7" s="25">
        <v>63.42</v>
      </c>
      <c r="P7" s="25">
        <v>3.27</v>
      </c>
      <c r="Q7" s="25">
        <v>98.37</v>
      </c>
      <c r="R7" s="25">
        <v>2430</v>
      </c>
      <c r="S7" s="25">
        <v>400918</v>
      </c>
      <c r="T7" s="25">
        <v>643.57000000000005</v>
      </c>
      <c r="U7" s="25">
        <v>622.96</v>
      </c>
      <c r="V7" s="25">
        <v>13079</v>
      </c>
      <c r="W7" s="25">
        <v>7.55</v>
      </c>
      <c r="X7" s="25">
        <v>1732.32</v>
      </c>
      <c r="Y7" s="25">
        <v>105.88</v>
      </c>
      <c r="Z7" s="25">
        <v>103.41</v>
      </c>
      <c r="AA7" s="25">
        <v>103.67</v>
      </c>
      <c r="AB7" s="25">
        <v>103.63</v>
      </c>
      <c r="AC7" s="25">
        <v>103.12</v>
      </c>
      <c r="AD7" s="25">
        <v>100.99</v>
      </c>
      <c r="AE7" s="25">
        <v>101.27</v>
      </c>
      <c r="AF7" s="25">
        <v>101.91</v>
      </c>
      <c r="AG7" s="25">
        <v>103.09</v>
      </c>
      <c r="AH7" s="25">
        <v>102.11</v>
      </c>
      <c r="AI7" s="25">
        <v>104.16</v>
      </c>
      <c r="AJ7" s="25">
        <v>0</v>
      </c>
      <c r="AK7" s="25">
        <v>0</v>
      </c>
      <c r="AL7" s="25">
        <v>0</v>
      </c>
      <c r="AM7" s="25">
        <v>0</v>
      </c>
      <c r="AN7" s="25">
        <v>0</v>
      </c>
      <c r="AO7" s="25">
        <v>149.02000000000001</v>
      </c>
      <c r="AP7" s="25">
        <v>137.09</v>
      </c>
      <c r="AQ7" s="25">
        <v>127.98</v>
      </c>
      <c r="AR7" s="25">
        <v>101.24</v>
      </c>
      <c r="AS7" s="25">
        <v>124.9</v>
      </c>
      <c r="AT7" s="25">
        <v>128.22999999999999</v>
      </c>
      <c r="AU7" s="25">
        <v>66.260000000000005</v>
      </c>
      <c r="AV7" s="25">
        <v>53.02</v>
      </c>
      <c r="AW7" s="25">
        <v>58.71</v>
      </c>
      <c r="AX7" s="25">
        <v>68.19</v>
      </c>
      <c r="AY7" s="25">
        <v>70.87</v>
      </c>
      <c r="AZ7" s="25">
        <v>38.119999999999997</v>
      </c>
      <c r="BA7" s="25">
        <v>43.5</v>
      </c>
      <c r="BB7" s="25">
        <v>44.14</v>
      </c>
      <c r="BC7" s="25">
        <v>37.24</v>
      </c>
      <c r="BD7" s="25">
        <v>33.58</v>
      </c>
      <c r="BE7" s="25">
        <v>34.770000000000003</v>
      </c>
      <c r="BF7" s="25">
        <v>0</v>
      </c>
      <c r="BG7" s="25">
        <v>0</v>
      </c>
      <c r="BH7" s="25">
        <v>0</v>
      </c>
      <c r="BI7" s="25">
        <v>0</v>
      </c>
      <c r="BJ7" s="25">
        <v>0</v>
      </c>
      <c r="BK7" s="25">
        <v>684.74</v>
      </c>
      <c r="BL7" s="25">
        <v>654.91999999999996</v>
      </c>
      <c r="BM7" s="25">
        <v>654.71</v>
      </c>
      <c r="BN7" s="25">
        <v>783.8</v>
      </c>
      <c r="BO7" s="25">
        <v>778.81</v>
      </c>
      <c r="BP7" s="25">
        <v>786.37</v>
      </c>
      <c r="BQ7" s="25">
        <v>74.77</v>
      </c>
      <c r="BR7" s="25">
        <v>73.67</v>
      </c>
      <c r="BS7" s="25">
        <v>71.41</v>
      </c>
      <c r="BT7" s="25">
        <v>62.3</v>
      </c>
      <c r="BU7" s="25">
        <v>69.59</v>
      </c>
      <c r="BV7" s="25">
        <v>65.33</v>
      </c>
      <c r="BW7" s="25">
        <v>65.39</v>
      </c>
      <c r="BX7" s="25">
        <v>65.37</v>
      </c>
      <c r="BY7" s="25">
        <v>68.11</v>
      </c>
      <c r="BZ7" s="25">
        <v>67.23</v>
      </c>
      <c r="CA7" s="25">
        <v>60.65</v>
      </c>
      <c r="CB7" s="25">
        <v>164.42</v>
      </c>
      <c r="CC7" s="25">
        <v>166.64</v>
      </c>
      <c r="CD7" s="25">
        <v>171.87</v>
      </c>
      <c r="CE7" s="25">
        <v>196.86</v>
      </c>
      <c r="CF7" s="25">
        <v>176.02</v>
      </c>
      <c r="CG7" s="25">
        <v>227.43</v>
      </c>
      <c r="CH7" s="25">
        <v>230.88</v>
      </c>
      <c r="CI7" s="25">
        <v>228.99</v>
      </c>
      <c r="CJ7" s="25">
        <v>222.41</v>
      </c>
      <c r="CK7" s="25">
        <v>228.21</v>
      </c>
      <c r="CL7" s="25">
        <v>256.97000000000003</v>
      </c>
      <c r="CM7" s="25">
        <v>43.98</v>
      </c>
      <c r="CN7" s="25">
        <v>44.22</v>
      </c>
      <c r="CO7" s="25">
        <v>44.16</v>
      </c>
      <c r="CP7" s="25">
        <v>44.93</v>
      </c>
      <c r="CQ7" s="25">
        <v>45.17</v>
      </c>
      <c r="CR7" s="25">
        <v>56.01</v>
      </c>
      <c r="CS7" s="25">
        <v>56.72</v>
      </c>
      <c r="CT7" s="25">
        <v>54.06</v>
      </c>
      <c r="CU7" s="25">
        <v>55.26</v>
      </c>
      <c r="CV7" s="25">
        <v>54.54</v>
      </c>
      <c r="CW7" s="25">
        <v>61.14</v>
      </c>
      <c r="CX7" s="25">
        <v>82.72</v>
      </c>
      <c r="CY7" s="25">
        <v>83.32</v>
      </c>
      <c r="CZ7" s="25">
        <v>83.79</v>
      </c>
      <c r="DA7" s="25">
        <v>84.09</v>
      </c>
      <c r="DB7" s="25">
        <v>84.56</v>
      </c>
      <c r="DC7" s="25">
        <v>89.77</v>
      </c>
      <c r="DD7" s="25">
        <v>90.04</v>
      </c>
      <c r="DE7" s="25">
        <v>90.11</v>
      </c>
      <c r="DF7" s="25">
        <v>90.52</v>
      </c>
      <c r="DG7" s="25">
        <v>90.3</v>
      </c>
      <c r="DH7" s="25">
        <v>86.91</v>
      </c>
      <c r="DI7" s="25">
        <v>33.08</v>
      </c>
      <c r="DJ7" s="25">
        <v>35.33</v>
      </c>
      <c r="DK7" s="25">
        <v>37.51</v>
      </c>
      <c r="DL7" s="25">
        <v>39.64</v>
      </c>
      <c r="DM7" s="25">
        <v>41.71</v>
      </c>
      <c r="DN7" s="25">
        <v>22.69</v>
      </c>
      <c r="DO7" s="25">
        <v>24.32</v>
      </c>
      <c r="DP7" s="25">
        <v>28.19</v>
      </c>
      <c r="DQ7" s="25">
        <v>24.8</v>
      </c>
      <c r="DR7" s="25">
        <v>28.12</v>
      </c>
      <c r="DS7" s="25">
        <v>24.95</v>
      </c>
      <c r="DT7" s="25">
        <v>0</v>
      </c>
      <c r="DU7" s="25">
        <v>0</v>
      </c>
      <c r="DV7" s="25">
        <v>0</v>
      </c>
      <c r="DW7" s="25">
        <v>0</v>
      </c>
      <c r="DX7" s="25">
        <v>0</v>
      </c>
      <c r="DY7" s="25">
        <v>0</v>
      </c>
      <c r="DZ7" s="25">
        <v>0</v>
      </c>
      <c r="EA7" s="25">
        <v>0</v>
      </c>
      <c r="EB7" s="25">
        <v>0</v>
      </c>
      <c r="EC7" s="25">
        <v>0</v>
      </c>
      <c r="ED7" s="25">
        <v>0</v>
      </c>
      <c r="EE7" s="25">
        <v>0</v>
      </c>
      <c r="EF7" s="25">
        <v>0</v>
      </c>
      <c r="EG7" s="25">
        <v>0</v>
      </c>
      <c r="EH7" s="25">
        <v>0</v>
      </c>
      <c r="EI7" s="25">
        <v>0</v>
      </c>
      <c r="EJ7" s="25">
        <v>0.44</v>
      </c>
      <c r="EK7" s="25">
        <v>0.04</v>
      </c>
      <c r="EL7" s="25">
        <v>0.02</v>
      </c>
      <c r="EM7" s="25">
        <v>0.02</v>
      </c>
      <c r="EN7" s="25">
        <v>0.01</v>
      </c>
      <c r="EO7" s="25">
        <v>0.03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34</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2023-02-09T07:20:47Z</cp:lastPrinted>
  <dcterms:created xsi:type="dcterms:W3CDTF">2022-12-01T01:37:58Z</dcterms:created>
  <dcterms:modified xsi:type="dcterms:W3CDTF">2023-03-01T03:04:23Z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2023-01-22T23:46:54Z</vt:filetime>
  </property>
</Properties>
</file>