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928"/>
  <workbookPr/>
  <mc:AlternateContent xmlns:mc="http://schemas.openxmlformats.org/markup-compatibility/2006">
    <mc:Choice Requires="x15">
      <x15ac:absPath xmlns:x15ac="http://schemas.microsoft.com/office/spreadsheetml/2010/11/ac" url="K:\05 財政・地方債担当\02 個別事業(現年分)フォルダ\03-02 【決　算】公営企業(現年分のみ)\01 各種照会・回答\230106_公営企業に係る「経営比較分析表」の分析等について（照会）\06ホームページ掲載\01法適用\【法適】下水\【法適】農集排\"/>
    </mc:Choice>
  </mc:AlternateContent>
  <xr:revisionPtr revIDLastSave="0" documentId="13_ncr:1_{96A4F07F-7622-48D7-9096-5BBF2F97DA89}" xr6:coauthVersionLast="47" xr6:coauthVersionMax="47" xr10:uidLastSave="{00000000-0000-0000-0000-000000000000}"/>
  <workbookProtection workbookAlgorithmName="SHA-512" workbookHashValue="2K9lBn6WhVOrjUOhzaimNufJSqtD5Xv8SvP1WamM+/xhFA3r3uVTTgvSkXMVKu2fyX+9vTXjS0cTE/VjZBUIjw==" workbookSaltValue="B0itJRNamCTWFAnHUGoFKQ==" workbookSpinCount="100000" lockStructure="1"/>
  <bookViews>
    <workbookView xWindow="-108" yWindow="-108" windowWidth="23256" windowHeight="12576"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AL10" i="4" s="1"/>
  <c r="U6" i="5"/>
  <c r="BB8" i="4" s="1"/>
  <c r="T6" i="5"/>
  <c r="S6" i="5"/>
  <c r="R6" i="5"/>
  <c r="AD10" i="4" s="1"/>
  <c r="Q6" i="5"/>
  <c r="W10" i="4" s="1"/>
  <c r="P6" i="5"/>
  <c r="O6" i="5"/>
  <c r="I10" i="4" s="1"/>
  <c r="N6" i="5"/>
  <c r="B10" i="4" s="1"/>
  <c r="M6" i="5"/>
  <c r="AD8" i="4" s="1"/>
  <c r="L6" i="5"/>
  <c r="K6" i="5"/>
  <c r="P8" i="4" s="1"/>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H85" i="4"/>
  <c r="G85" i="4"/>
  <c r="BB10" i="4"/>
  <c r="AT10" i="4"/>
  <c r="P10" i="4"/>
  <c r="AT8" i="4"/>
  <c r="AL8" i="4"/>
  <c r="W8" i="4"/>
  <c r="B6" i="4"/>
</calcChain>
</file>

<file path=xl/sharedStrings.xml><?xml version="1.0" encoding="utf-8"?>
<sst xmlns="http://schemas.openxmlformats.org/spreadsheetml/2006/main" count="231" uniqueCount="118">
  <si>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</si>
  <si>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</si>
  <si>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</si>
  <si>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</si>
  <si>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</si>
  <si>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</si>
  <si>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</si>
  <si>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</si>
  <si>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</si>
  <si>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</si>
  <si>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</si>
  <si>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</si>
  <si>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</si>
  <si>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</si>
  <si>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</si>
  <si>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</si>
  <si>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</si>
  <si>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</si>
  <si>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</si>
  <si>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</si>
  <si>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</si>
  <si>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</si>
  <si>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</si>
  <si>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</si>
  <si>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</si>
  <si>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</si>
  <si>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</si>
  <si>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</si>
  <si>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</si>
  <si>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</si>
  <si>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</si>
  <si>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</si>
  <si>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</si>
  <si>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</si>
  <si>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</si>
  <si>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</si>
  <si>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</si>
  <si>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</si>
  <si>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</si>
  <si>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</si>
  <si>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</si>
  <si>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</si>
  <si>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</si>
  <si>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</si>
  <si>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</si>
  <si>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</si>
  <si>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</si>
  <si>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</si>
  <si>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</si>
  <si>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</si>
  <si>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</si>
  <si>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</si>
  <si>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</si>
  <si>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</si>
  <si>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</si>
  <si>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</si>
  <si>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</si>
  <si>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</si>
  <si>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</si>
  <si>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</si>
  <si>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</si>
  <si>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</si>
  <si>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</si>
  <si>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</si>
  <si>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</si>
  <si>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</si>
  <si>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</si>
  <si>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</si>
  <si>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</si>
  <si>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</si>
  <si>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</si>
  <si>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</si>
  <si>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</si>
  <si>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</si>
  <si>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</si>
  <si>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</si>
  <si>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</si>
  <si>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</si>
  <si>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</si>
  <si>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</si>
  <si>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</si>
  <si>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</si>
  <si>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</si>
  <si>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</si>
  <si>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</si>
  <si>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</si>
  <si>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</si>
  <si>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</si>
  <si>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</si>
  <si>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</si>
  <si>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</si>
  <si>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</si>
  <si>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</si>
  <si>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</si>
  <si>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</si>
  <si>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</si>
  <si>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宮崎県　都城市</t>
  </si>
  <si>
    <t>法適用</t>
  </si>
  <si>
    <t>下水道事業</t>
  </si>
  <si>
    <t>農業集落排水</t>
  </si>
  <si>
    <t>F1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</si>
  <si>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</si>
  <si>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</si>
  <si>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</si>
  <si>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</si>
  <si>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</si>
  <si>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</si>
  <si>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</si>
  <si>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</si>
  <si>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</si>
  <si>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</si>
  <si>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</si>
  <si>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</si>
  <si>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</si>
  <si>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</si>
  <si>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法定耐用年数を経過した管渠は現在ありませんが、今後発生が見込まれます。「管渠改善率」は類似団体の平均値を下回っています。
　今後は、最適整備構想に基づき、増加する老朽化した管渠の更新を計画的に実施する必要があります。</t>
    <phoneticPr fontId="4"/>
  </si>
  <si>
    <t xml:space="preserve"> 各指標において類似団体の平均値との比較で良好な指標は少ない状況であります。
　水洗化率の向上を図ることで下水道使用料収入を増やすとともに、更なる経費の削減により経常収支比率及び経費回収率の改善を行う必要があります。
　また、老朽化した施設を計画的に補修・更新整備するため、最適整備構想に基づき、施設の長寿命化及び維持管理費の節減を押し進める必要があります。
　経営戦略については、平成28年度に策定、令和３年度に改定を行っています。　</t>
    <rPh sb="21" eb="23">
      <t>リョウコウ</t>
    </rPh>
    <rPh sb="53" eb="56">
      <t>ゲスイドウ</t>
    </rPh>
    <rPh sb="56" eb="59">
      <t>シヨウリョウ</t>
    </rPh>
    <rPh sb="207" eb="209">
      <t>カイテイ</t>
    </rPh>
    <rPh sb="210" eb="211">
      <t>オコナ</t>
    </rPh>
    <phoneticPr fontId="4"/>
  </si>
  <si>
    <t>　経常損益については、一般会計からの繰入金である他会計補助金のうち、利益に相当する部分を一般会計へ精算したことから、収支が均衡し当年度の純利益は０円となりました。そのため、「経常収支比率」が100％未満であり、収支状況が赤字であることを示しています。また「累積欠損」は発生していません。
　「流動比率」及び「経費回収率」は類似団体より低く、経費回収率は100％未満となっています。このことから、水洗化の普及促進による下水道使用料の収益増加や汚水処理経費の削減により、資金確保を行う必要があります。
 「汚水処理原価」については、類似団体の平均値と比較し、低く抑えられていますが、今後は施設の維持管理や更新等に要する経費による上昇が予想されますので、最適整備構想に基づき、計画的に事業を進めていく必要があります。
 「施設利用率」が類似団体の平均値より低くなる主な要因は、施設の処理能力に対し、水洗化率に関連した処理水量が比較的低いことによるものです。
　「水洗化率」は、類似団体の平均値に対して低い状況にあり、高齢化世帯の水洗化が進まないことや処理区域内人口の減少の影響と考えられます。引き続き水洗化率の向上を図る必要があります。</t>
    <rPh sb="99" eb="101">
      <t>ミマン</t>
    </rPh>
    <rPh sb="110" eb="112">
      <t>アカジ</t>
    </rPh>
    <rPh sb="151" eb="152">
      <t>オヨ</t>
    </rPh>
    <rPh sb="154" eb="156">
      <t>ケイヒ</t>
    </rPh>
    <rPh sb="156" eb="158">
      <t>カイシュウ</t>
    </rPh>
    <rPh sb="158" eb="159">
      <t>リツ</t>
    </rPh>
    <rPh sb="180" eb="182">
      <t>ミマン</t>
    </rPh>
    <rPh sb="208" eb="211">
      <t>ゲスイドウ</t>
    </rPh>
    <rPh sb="211" eb="214">
      <t>シヨウリョウ</t>
    </rPh>
    <rPh sb="215" eb="217">
      <t>シュウエキ</t>
    </rPh>
    <rPh sb="217" eb="218">
      <t>ゾウ</t>
    </rPh>
    <rPh sb="218" eb="219">
      <t>カ</t>
    </rPh>
    <rPh sb="220" eb="222">
      <t>オスイ</t>
    </rPh>
    <rPh sb="222" eb="224">
      <t>ショリ</t>
    </rPh>
    <rPh sb="312" eb="314">
      <t>ジョウショウ</t>
    </rPh>
    <rPh sb="375" eb="376">
      <t>ヒク</t>
    </rPh>
    <rPh sb="379" eb="380">
      <t>オモ</t>
    </rPh>
    <rPh sb="381" eb="383">
      <t>ヨウイン</t>
    </rPh>
    <rPh sb="385" eb="387">
      <t>シセツ</t>
    </rPh>
    <rPh sb="388" eb="392">
      <t>ショリノウリョク</t>
    </rPh>
    <rPh sb="393" eb="394">
      <t>タイ</t>
    </rPh>
    <rPh sb="401" eb="403">
      <t>カンレン</t>
    </rPh>
    <rPh sb="410" eb="413">
      <t>ヒカクテキ</t>
    </rPh>
    <rPh sb="413" eb="414">
      <t>ヒク</t>
    </rPh>
    <rPh sb="472" eb="474">
      <t>ショリ</t>
    </rPh>
    <rPh sb="474" eb="477">
      <t>クイキナイ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</si>
</sst>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formatCode="#,##0.00;&quot;△&quot;#,##0.00;&quot;-&quot;">
                  <c:v>0.01</c:v>
                </c:pt>
                <c:pt idx="3">
                  <c:v>0</c:v>
                </c:pt>
                <c:pt idx="4">
                  <c:v>0</c:v>
                </c:pt>
              </c:numCache>
            </c:numRef>
          </c:val>
          <c:extLst>
            <c:ext xmlns:c16="http://schemas.microsoft.com/office/drawing/2014/chart" uri="{C3380CC4-5D6E-409C-BE32-E72D297353CC}">
              <c16:uniqueId val="{00000000-5D8B-4375-97F6-486A095A3687}"/>
            </c:ext>
          </c:extLst>
        </c:ser>
        <c:dLbls>
          <c:showLegendKey val="0"/>
          <c:showVal val="0"/>
          <c:showCatName val="0"/>
          <c:showSerName val="0"/>
          <c:showPercent val="0"/>
          <c:showBubbleSize val="0"/>
        </c:dLbls>
        <c:gapWidth val="150"/>
        <c:axId val="488228096"/>
        <c:axId val="488230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0.04</c:v>
                </c:pt>
                <c:pt idx="2">
                  <c:v>0.02</c:v>
                </c:pt>
                <c:pt idx="3">
                  <c:v>0.02</c:v>
                </c:pt>
                <c:pt idx="4">
                  <c:v>0.01</c:v>
                </c:pt>
              </c:numCache>
            </c:numRef>
          </c:val>
          <c:smooth val="0"/>
          <c:extLst>
            <c:ext xmlns:c16="http://schemas.microsoft.com/office/drawing/2014/chart" uri="{C3380CC4-5D6E-409C-BE32-E72D297353CC}">
              <c16:uniqueId val="{00000001-5D8B-4375-97F6-486A095A3687}"/>
            </c:ext>
          </c:extLst>
        </c:ser>
        <c:dLbls>
          <c:showLegendKey val="0"/>
          <c:showVal val="0"/>
          <c:showCatName val="0"/>
          <c:showSerName val="0"/>
          <c:showPercent val="0"/>
          <c:showBubbleSize val="0"/>
        </c:dLbls>
        <c:marker val="1"/>
        <c:smooth val="0"/>
        <c:axId val="488228096"/>
        <c:axId val="488230448"/>
      </c:lineChart>
      <c:dateAx>
        <c:axId val="488228096"/>
        <c:scaling>
          <c:orientation val="minMax"/>
        </c:scaling>
        <c:delete val="1"/>
        <c:axPos val="b"/>
        <c:numFmt formatCode="&quot;H&quot;yy" sourceLinked="1"/>
        <c:majorTickMark val="none"/>
        <c:minorTickMark val="none"/>
        <c:tickLblPos val="none"/>
        <c:crossAx val="488230448"/>
        <c:crosses val="autoZero"/>
        <c:auto val="1"/>
        <c:lblOffset val="100"/>
        <c:baseTimeUnit val="years"/>
      </c:dateAx>
      <c:valAx>
        <c:axId val="488230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822809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41.08</c:v>
                </c:pt>
                <c:pt idx="1">
                  <c:v>41.18</c:v>
                </c:pt>
                <c:pt idx="2">
                  <c:v>40.97</c:v>
                </c:pt>
                <c:pt idx="3">
                  <c:v>41.71</c:v>
                </c:pt>
                <c:pt idx="4">
                  <c:v>41.27</c:v>
                </c:pt>
              </c:numCache>
            </c:numRef>
          </c:val>
          <c:extLst>
            <c:ext xmlns:c16="http://schemas.microsoft.com/office/drawing/2014/chart" uri="{C3380CC4-5D6E-409C-BE32-E72D297353CC}">
              <c16:uniqueId val="{00000000-F99C-4D2F-AABD-0BB57F82F330}"/>
            </c:ext>
          </c:extLst>
        </c:ser>
        <c:dLbls>
          <c:showLegendKey val="0"/>
          <c:showVal val="0"/>
          <c:showCatName val="0"/>
          <c:showSerName val="0"/>
          <c:showPercent val="0"/>
          <c:showBubbleSize val="0"/>
        </c:dLbls>
        <c:gapWidth val="150"/>
        <c:axId val="485955456"/>
        <c:axId val="485955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51.75</c:v>
                </c:pt>
                <c:pt idx="1">
                  <c:v>56.72</c:v>
                </c:pt>
                <c:pt idx="2">
                  <c:v>54.06</c:v>
                </c:pt>
                <c:pt idx="3">
                  <c:v>55.26</c:v>
                </c:pt>
                <c:pt idx="4">
                  <c:v>54.54</c:v>
                </c:pt>
              </c:numCache>
            </c:numRef>
          </c:val>
          <c:smooth val="0"/>
          <c:extLst>
            <c:ext xmlns:c16="http://schemas.microsoft.com/office/drawing/2014/chart" uri="{C3380CC4-5D6E-409C-BE32-E72D297353CC}">
              <c16:uniqueId val="{00000001-F99C-4D2F-AABD-0BB57F82F330}"/>
            </c:ext>
          </c:extLst>
        </c:ser>
        <c:dLbls>
          <c:showLegendKey val="0"/>
          <c:showVal val="0"/>
          <c:showCatName val="0"/>
          <c:showSerName val="0"/>
          <c:showPercent val="0"/>
          <c:showBubbleSize val="0"/>
        </c:dLbls>
        <c:marker val="1"/>
        <c:smooth val="0"/>
        <c:axId val="485955456"/>
        <c:axId val="485955848"/>
      </c:lineChart>
      <c:dateAx>
        <c:axId val="485955456"/>
        <c:scaling>
          <c:orientation val="minMax"/>
        </c:scaling>
        <c:delete val="1"/>
        <c:axPos val="b"/>
        <c:numFmt formatCode="&quot;H&quot;yy" sourceLinked="1"/>
        <c:majorTickMark val="none"/>
        <c:minorTickMark val="none"/>
        <c:tickLblPos val="none"/>
        <c:crossAx val="485955848"/>
        <c:crosses val="autoZero"/>
        <c:auto val="1"/>
        <c:lblOffset val="100"/>
        <c:baseTimeUnit val="years"/>
      </c:dateAx>
      <c:valAx>
        <c:axId val="485955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5955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72.95</c:v>
                </c:pt>
                <c:pt idx="1">
                  <c:v>74.09</c:v>
                </c:pt>
                <c:pt idx="2">
                  <c:v>74.05</c:v>
                </c:pt>
                <c:pt idx="3">
                  <c:v>75.53</c:v>
                </c:pt>
                <c:pt idx="4">
                  <c:v>76.290000000000006</c:v>
                </c:pt>
              </c:numCache>
            </c:numRef>
          </c:val>
          <c:extLst>
            <c:ext xmlns:c16="http://schemas.microsoft.com/office/drawing/2014/chart" uri="{C3380CC4-5D6E-409C-BE32-E72D297353CC}">
              <c16:uniqueId val="{00000000-68FA-416F-A657-1D14EF15A9E9}"/>
            </c:ext>
          </c:extLst>
        </c:ser>
        <c:dLbls>
          <c:showLegendKey val="0"/>
          <c:showVal val="0"/>
          <c:showCatName val="0"/>
          <c:showSerName val="0"/>
          <c:showPercent val="0"/>
          <c:showBubbleSize val="0"/>
        </c:dLbls>
        <c:gapWidth val="150"/>
        <c:axId val="481468000"/>
        <c:axId val="481470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84.84</c:v>
                </c:pt>
                <c:pt idx="1">
                  <c:v>90.04</c:v>
                </c:pt>
                <c:pt idx="2">
                  <c:v>90.11</c:v>
                </c:pt>
                <c:pt idx="3">
                  <c:v>90.52</c:v>
                </c:pt>
                <c:pt idx="4">
                  <c:v>90.3</c:v>
                </c:pt>
              </c:numCache>
            </c:numRef>
          </c:val>
          <c:smooth val="0"/>
          <c:extLst>
            <c:ext xmlns:c16="http://schemas.microsoft.com/office/drawing/2014/chart" uri="{C3380CC4-5D6E-409C-BE32-E72D297353CC}">
              <c16:uniqueId val="{00000001-68FA-416F-A657-1D14EF15A9E9}"/>
            </c:ext>
          </c:extLst>
        </c:ser>
        <c:dLbls>
          <c:showLegendKey val="0"/>
          <c:showVal val="0"/>
          <c:showCatName val="0"/>
          <c:showSerName val="0"/>
          <c:showPercent val="0"/>
          <c:showBubbleSize val="0"/>
        </c:dLbls>
        <c:marker val="1"/>
        <c:smooth val="0"/>
        <c:axId val="481468000"/>
        <c:axId val="481470744"/>
      </c:lineChart>
      <c:dateAx>
        <c:axId val="481468000"/>
        <c:scaling>
          <c:orientation val="minMax"/>
        </c:scaling>
        <c:delete val="1"/>
        <c:axPos val="b"/>
        <c:numFmt formatCode="&quot;H&quot;yy" sourceLinked="1"/>
        <c:majorTickMark val="none"/>
        <c:minorTickMark val="none"/>
        <c:tickLblPos val="none"/>
        <c:crossAx val="481470744"/>
        <c:crosses val="autoZero"/>
        <c:auto val="1"/>
        <c:lblOffset val="100"/>
        <c:baseTimeUnit val="years"/>
      </c:dateAx>
      <c:valAx>
        <c:axId val="481470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1468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102.08</c:v>
                </c:pt>
                <c:pt idx="1">
                  <c:v>101.96</c:v>
                </c:pt>
                <c:pt idx="2">
                  <c:v>101.74</c:v>
                </c:pt>
                <c:pt idx="3">
                  <c:v>102.28</c:v>
                </c:pt>
                <c:pt idx="4">
                  <c:v>99.76</c:v>
                </c:pt>
              </c:numCache>
            </c:numRef>
          </c:val>
          <c:extLst>
            <c:ext xmlns:c16="http://schemas.microsoft.com/office/drawing/2014/chart" uri="{C3380CC4-5D6E-409C-BE32-E72D297353CC}">
              <c16:uniqueId val="{00000000-3C47-4228-AA15-3B7880436B9F}"/>
            </c:ext>
          </c:extLst>
        </c:ser>
        <c:dLbls>
          <c:showLegendKey val="0"/>
          <c:showVal val="0"/>
          <c:showCatName val="0"/>
          <c:showSerName val="0"/>
          <c:showPercent val="0"/>
          <c:showBubbleSize val="0"/>
        </c:dLbls>
        <c:gapWidth val="150"/>
        <c:axId val="488232016"/>
        <c:axId val="488232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100.95</c:v>
                </c:pt>
                <c:pt idx="1">
                  <c:v>101.27</c:v>
                </c:pt>
                <c:pt idx="2">
                  <c:v>101.91</c:v>
                </c:pt>
                <c:pt idx="3">
                  <c:v>103.09</c:v>
                </c:pt>
                <c:pt idx="4">
                  <c:v>102.11</c:v>
                </c:pt>
              </c:numCache>
            </c:numRef>
          </c:val>
          <c:smooth val="0"/>
          <c:extLst>
            <c:ext xmlns:c16="http://schemas.microsoft.com/office/drawing/2014/chart" uri="{C3380CC4-5D6E-409C-BE32-E72D297353CC}">
              <c16:uniqueId val="{00000001-3C47-4228-AA15-3B7880436B9F}"/>
            </c:ext>
          </c:extLst>
        </c:ser>
        <c:dLbls>
          <c:showLegendKey val="0"/>
          <c:showVal val="0"/>
          <c:showCatName val="0"/>
          <c:showSerName val="0"/>
          <c:showPercent val="0"/>
          <c:showBubbleSize val="0"/>
        </c:dLbls>
        <c:marker val="1"/>
        <c:smooth val="0"/>
        <c:axId val="488232016"/>
        <c:axId val="488232408"/>
      </c:lineChart>
      <c:dateAx>
        <c:axId val="488232016"/>
        <c:scaling>
          <c:orientation val="minMax"/>
        </c:scaling>
        <c:delete val="1"/>
        <c:axPos val="b"/>
        <c:numFmt formatCode="&quot;H&quot;yy" sourceLinked="1"/>
        <c:majorTickMark val="none"/>
        <c:minorTickMark val="none"/>
        <c:tickLblPos val="none"/>
        <c:crossAx val="488232408"/>
        <c:crosses val="autoZero"/>
        <c:auto val="1"/>
        <c:lblOffset val="100"/>
        <c:baseTimeUnit val="years"/>
      </c:dateAx>
      <c:valAx>
        <c:axId val="488232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8232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4.3600000000000003</c:v>
                </c:pt>
                <c:pt idx="1">
                  <c:v>7.92</c:v>
                </c:pt>
                <c:pt idx="2">
                  <c:v>11.4</c:v>
                </c:pt>
                <c:pt idx="3">
                  <c:v>14.54</c:v>
                </c:pt>
                <c:pt idx="4">
                  <c:v>17.510000000000002</c:v>
                </c:pt>
              </c:numCache>
            </c:numRef>
          </c:val>
          <c:extLst>
            <c:ext xmlns:c16="http://schemas.microsoft.com/office/drawing/2014/chart" uri="{C3380CC4-5D6E-409C-BE32-E72D297353CC}">
              <c16:uniqueId val="{00000000-74B3-4759-BA22-2A6FBE86A2BA}"/>
            </c:ext>
          </c:extLst>
        </c:ser>
        <c:dLbls>
          <c:showLegendKey val="0"/>
          <c:showVal val="0"/>
          <c:showCatName val="0"/>
          <c:showSerName val="0"/>
          <c:showPercent val="0"/>
          <c:showBubbleSize val="0"/>
        </c:dLbls>
        <c:gapWidth val="150"/>
        <c:axId val="488228880"/>
        <c:axId val="488224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24.87</c:v>
                </c:pt>
                <c:pt idx="1">
                  <c:v>24.32</c:v>
                </c:pt>
                <c:pt idx="2">
                  <c:v>28.19</c:v>
                </c:pt>
                <c:pt idx="3">
                  <c:v>24.8</c:v>
                </c:pt>
                <c:pt idx="4">
                  <c:v>28.12</c:v>
                </c:pt>
              </c:numCache>
            </c:numRef>
          </c:val>
          <c:smooth val="0"/>
          <c:extLst>
            <c:ext xmlns:c16="http://schemas.microsoft.com/office/drawing/2014/chart" uri="{C3380CC4-5D6E-409C-BE32-E72D297353CC}">
              <c16:uniqueId val="{00000001-74B3-4759-BA22-2A6FBE86A2BA}"/>
            </c:ext>
          </c:extLst>
        </c:ser>
        <c:dLbls>
          <c:showLegendKey val="0"/>
          <c:showVal val="0"/>
          <c:showCatName val="0"/>
          <c:showSerName val="0"/>
          <c:showPercent val="0"/>
          <c:showBubbleSize val="0"/>
        </c:dLbls>
        <c:marker val="1"/>
        <c:smooth val="0"/>
        <c:axId val="488228880"/>
        <c:axId val="488224960"/>
      </c:lineChart>
      <c:dateAx>
        <c:axId val="488228880"/>
        <c:scaling>
          <c:orientation val="minMax"/>
        </c:scaling>
        <c:delete val="1"/>
        <c:axPos val="b"/>
        <c:numFmt formatCode="&quot;H&quot;yy" sourceLinked="1"/>
        <c:majorTickMark val="none"/>
        <c:minorTickMark val="none"/>
        <c:tickLblPos val="none"/>
        <c:crossAx val="488224960"/>
        <c:crosses val="autoZero"/>
        <c:auto val="1"/>
        <c:lblOffset val="100"/>
        <c:baseTimeUnit val="years"/>
      </c:dateAx>
      <c:valAx>
        <c:axId val="488224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8228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D75-4808-91AC-C533A7CF2373}"/>
            </c:ext>
          </c:extLst>
        </c:ser>
        <c:dLbls>
          <c:showLegendKey val="0"/>
          <c:showVal val="0"/>
          <c:showCatName val="0"/>
          <c:showSerName val="0"/>
          <c:showPercent val="0"/>
          <c:showBubbleSize val="0"/>
        </c:dLbls>
        <c:gapWidth val="150"/>
        <c:axId val="488225744"/>
        <c:axId val="488229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AD75-4808-91AC-C533A7CF2373}"/>
            </c:ext>
          </c:extLst>
        </c:ser>
        <c:dLbls>
          <c:showLegendKey val="0"/>
          <c:showVal val="0"/>
          <c:showCatName val="0"/>
          <c:showSerName val="0"/>
          <c:showPercent val="0"/>
          <c:showBubbleSize val="0"/>
        </c:dLbls>
        <c:marker val="1"/>
        <c:smooth val="0"/>
        <c:axId val="488225744"/>
        <c:axId val="488229272"/>
      </c:lineChart>
      <c:dateAx>
        <c:axId val="488225744"/>
        <c:scaling>
          <c:orientation val="minMax"/>
        </c:scaling>
        <c:delete val="1"/>
        <c:axPos val="b"/>
        <c:numFmt formatCode="&quot;H&quot;yy" sourceLinked="1"/>
        <c:majorTickMark val="none"/>
        <c:minorTickMark val="none"/>
        <c:tickLblPos val="none"/>
        <c:crossAx val="488229272"/>
        <c:crosses val="autoZero"/>
        <c:auto val="1"/>
        <c:lblOffset val="100"/>
        <c:baseTimeUnit val="years"/>
      </c:dateAx>
      <c:valAx>
        <c:axId val="488229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8225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9AE-47EA-88D1-83C9E3BA769A}"/>
            </c:ext>
          </c:extLst>
        </c:ser>
        <c:dLbls>
          <c:showLegendKey val="0"/>
          <c:showVal val="0"/>
          <c:showCatName val="0"/>
          <c:showSerName val="0"/>
          <c:showPercent val="0"/>
          <c:showBubbleSize val="0"/>
        </c:dLbls>
        <c:gapWidth val="150"/>
        <c:axId val="488226136"/>
        <c:axId val="488226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224.04</c:v>
                </c:pt>
                <c:pt idx="1">
                  <c:v>137.09</c:v>
                </c:pt>
                <c:pt idx="2">
                  <c:v>127.98</c:v>
                </c:pt>
                <c:pt idx="3">
                  <c:v>101.24</c:v>
                </c:pt>
                <c:pt idx="4">
                  <c:v>124.9</c:v>
                </c:pt>
              </c:numCache>
            </c:numRef>
          </c:val>
          <c:smooth val="0"/>
          <c:extLst>
            <c:ext xmlns:c16="http://schemas.microsoft.com/office/drawing/2014/chart" uri="{C3380CC4-5D6E-409C-BE32-E72D297353CC}">
              <c16:uniqueId val="{00000001-69AE-47EA-88D1-83C9E3BA769A}"/>
            </c:ext>
          </c:extLst>
        </c:ser>
        <c:dLbls>
          <c:showLegendKey val="0"/>
          <c:showVal val="0"/>
          <c:showCatName val="0"/>
          <c:showSerName val="0"/>
          <c:showPercent val="0"/>
          <c:showBubbleSize val="0"/>
        </c:dLbls>
        <c:marker val="1"/>
        <c:smooth val="0"/>
        <c:axId val="488226136"/>
        <c:axId val="488226528"/>
      </c:lineChart>
      <c:dateAx>
        <c:axId val="488226136"/>
        <c:scaling>
          <c:orientation val="minMax"/>
        </c:scaling>
        <c:delete val="1"/>
        <c:axPos val="b"/>
        <c:numFmt formatCode="&quot;H&quot;yy" sourceLinked="1"/>
        <c:majorTickMark val="none"/>
        <c:minorTickMark val="none"/>
        <c:tickLblPos val="none"/>
        <c:crossAx val="488226528"/>
        <c:crosses val="autoZero"/>
        <c:auto val="1"/>
        <c:lblOffset val="100"/>
        <c:baseTimeUnit val="years"/>
      </c:dateAx>
      <c:valAx>
        <c:axId val="488226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8226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21.3</c:v>
                </c:pt>
                <c:pt idx="1">
                  <c:v>18.7</c:v>
                </c:pt>
                <c:pt idx="2">
                  <c:v>21.7</c:v>
                </c:pt>
                <c:pt idx="3">
                  <c:v>15.18</c:v>
                </c:pt>
                <c:pt idx="4">
                  <c:v>27.19</c:v>
                </c:pt>
              </c:numCache>
            </c:numRef>
          </c:val>
          <c:extLst>
            <c:ext xmlns:c16="http://schemas.microsoft.com/office/drawing/2014/chart" uri="{C3380CC4-5D6E-409C-BE32-E72D297353CC}">
              <c16:uniqueId val="{00000000-AA3E-4C9C-933E-E9D061886431}"/>
            </c:ext>
          </c:extLst>
        </c:ser>
        <c:dLbls>
          <c:showLegendKey val="0"/>
          <c:showVal val="0"/>
          <c:showCatName val="0"/>
          <c:showSerName val="0"/>
          <c:showPercent val="0"/>
          <c:showBubbleSize val="0"/>
        </c:dLbls>
        <c:gapWidth val="150"/>
        <c:axId val="485950752"/>
        <c:axId val="485949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29.91</c:v>
                </c:pt>
                <c:pt idx="1">
                  <c:v>43.5</c:v>
                </c:pt>
                <c:pt idx="2">
                  <c:v>44.14</c:v>
                </c:pt>
                <c:pt idx="3">
                  <c:v>37.24</c:v>
                </c:pt>
                <c:pt idx="4">
                  <c:v>33.58</c:v>
                </c:pt>
              </c:numCache>
            </c:numRef>
          </c:val>
          <c:smooth val="0"/>
          <c:extLst>
            <c:ext xmlns:c16="http://schemas.microsoft.com/office/drawing/2014/chart" uri="{C3380CC4-5D6E-409C-BE32-E72D297353CC}">
              <c16:uniqueId val="{00000001-AA3E-4C9C-933E-E9D061886431}"/>
            </c:ext>
          </c:extLst>
        </c:ser>
        <c:dLbls>
          <c:showLegendKey val="0"/>
          <c:showVal val="0"/>
          <c:showCatName val="0"/>
          <c:showSerName val="0"/>
          <c:showPercent val="0"/>
          <c:showBubbleSize val="0"/>
        </c:dLbls>
        <c:marker val="1"/>
        <c:smooth val="0"/>
        <c:axId val="485950752"/>
        <c:axId val="485949968"/>
      </c:lineChart>
      <c:dateAx>
        <c:axId val="485950752"/>
        <c:scaling>
          <c:orientation val="minMax"/>
        </c:scaling>
        <c:delete val="1"/>
        <c:axPos val="b"/>
        <c:numFmt formatCode="&quot;H&quot;yy" sourceLinked="1"/>
        <c:majorTickMark val="none"/>
        <c:minorTickMark val="none"/>
        <c:tickLblPos val="none"/>
        <c:crossAx val="485949968"/>
        <c:crosses val="autoZero"/>
        <c:auto val="1"/>
        <c:lblOffset val="100"/>
        <c:baseTimeUnit val="years"/>
      </c:dateAx>
      <c:valAx>
        <c:axId val="485949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5950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formatCode="#,##0.00;&quot;△&quot;#,##0.00;&quot;-&quot;">
                  <c:v>0.08</c:v>
                </c:pt>
                <c:pt idx="1">
                  <c:v>0</c:v>
                </c:pt>
                <c:pt idx="2">
                  <c:v>0</c:v>
                </c:pt>
                <c:pt idx="3">
                  <c:v>0</c:v>
                </c:pt>
                <c:pt idx="4">
                  <c:v>0</c:v>
                </c:pt>
              </c:numCache>
            </c:numRef>
          </c:val>
          <c:extLst>
            <c:ext xmlns:c16="http://schemas.microsoft.com/office/drawing/2014/chart" uri="{C3380CC4-5D6E-409C-BE32-E72D297353CC}">
              <c16:uniqueId val="{00000000-BC03-418A-8C5C-06BF5D7E07A3}"/>
            </c:ext>
          </c:extLst>
        </c:ser>
        <c:dLbls>
          <c:showLegendKey val="0"/>
          <c:showVal val="0"/>
          <c:showCatName val="0"/>
          <c:showSerName val="0"/>
          <c:showPercent val="0"/>
          <c:showBubbleSize val="0"/>
        </c:dLbls>
        <c:gapWidth val="150"/>
        <c:axId val="485951144"/>
        <c:axId val="485955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855.8</c:v>
                </c:pt>
                <c:pt idx="1">
                  <c:v>654.91999999999996</c:v>
                </c:pt>
                <c:pt idx="2">
                  <c:v>654.71</c:v>
                </c:pt>
                <c:pt idx="3">
                  <c:v>783.8</c:v>
                </c:pt>
                <c:pt idx="4">
                  <c:v>778.81</c:v>
                </c:pt>
              </c:numCache>
            </c:numRef>
          </c:val>
          <c:smooth val="0"/>
          <c:extLst>
            <c:ext xmlns:c16="http://schemas.microsoft.com/office/drawing/2014/chart" uri="{C3380CC4-5D6E-409C-BE32-E72D297353CC}">
              <c16:uniqueId val="{00000001-BC03-418A-8C5C-06BF5D7E07A3}"/>
            </c:ext>
          </c:extLst>
        </c:ser>
        <c:dLbls>
          <c:showLegendKey val="0"/>
          <c:showVal val="0"/>
          <c:showCatName val="0"/>
          <c:showSerName val="0"/>
          <c:showPercent val="0"/>
          <c:showBubbleSize val="0"/>
        </c:dLbls>
        <c:marker val="1"/>
        <c:smooth val="0"/>
        <c:axId val="485951144"/>
        <c:axId val="485955064"/>
      </c:lineChart>
      <c:dateAx>
        <c:axId val="485951144"/>
        <c:scaling>
          <c:orientation val="minMax"/>
        </c:scaling>
        <c:delete val="1"/>
        <c:axPos val="b"/>
        <c:numFmt formatCode="&quot;H&quot;yy" sourceLinked="1"/>
        <c:majorTickMark val="none"/>
        <c:minorTickMark val="none"/>
        <c:tickLblPos val="none"/>
        <c:crossAx val="485955064"/>
        <c:crosses val="autoZero"/>
        <c:auto val="1"/>
        <c:lblOffset val="100"/>
        <c:baseTimeUnit val="years"/>
      </c:dateAx>
      <c:valAx>
        <c:axId val="485955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5951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70.540000000000006</c:v>
                </c:pt>
                <c:pt idx="1">
                  <c:v>60.23</c:v>
                </c:pt>
                <c:pt idx="2">
                  <c:v>61.55</c:v>
                </c:pt>
                <c:pt idx="3">
                  <c:v>62.96</c:v>
                </c:pt>
                <c:pt idx="4">
                  <c:v>62.6</c:v>
                </c:pt>
              </c:numCache>
            </c:numRef>
          </c:val>
          <c:extLst>
            <c:ext xmlns:c16="http://schemas.microsoft.com/office/drawing/2014/chart" uri="{C3380CC4-5D6E-409C-BE32-E72D297353CC}">
              <c16:uniqueId val="{00000000-B5D7-4E2A-A430-FF91CC05131A}"/>
            </c:ext>
          </c:extLst>
        </c:ser>
        <c:dLbls>
          <c:showLegendKey val="0"/>
          <c:showVal val="0"/>
          <c:showCatName val="0"/>
          <c:showSerName val="0"/>
          <c:showPercent val="0"/>
          <c:showBubbleSize val="0"/>
        </c:dLbls>
        <c:gapWidth val="150"/>
        <c:axId val="485954280"/>
        <c:axId val="485957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59.8</c:v>
                </c:pt>
                <c:pt idx="1">
                  <c:v>65.39</c:v>
                </c:pt>
                <c:pt idx="2">
                  <c:v>65.37</c:v>
                </c:pt>
                <c:pt idx="3">
                  <c:v>68.11</c:v>
                </c:pt>
                <c:pt idx="4">
                  <c:v>67.23</c:v>
                </c:pt>
              </c:numCache>
            </c:numRef>
          </c:val>
          <c:smooth val="0"/>
          <c:extLst>
            <c:ext xmlns:c16="http://schemas.microsoft.com/office/drawing/2014/chart" uri="{C3380CC4-5D6E-409C-BE32-E72D297353CC}">
              <c16:uniqueId val="{00000001-B5D7-4E2A-A430-FF91CC05131A}"/>
            </c:ext>
          </c:extLst>
        </c:ser>
        <c:dLbls>
          <c:showLegendKey val="0"/>
          <c:showVal val="0"/>
          <c:showCatName val="0"/>
          <c:showSerName val="0"/>
          <c:showPercent val="0"/>
          <c:showBubbleSize val="0"/>
        </c:dLbls>
        <c:marker val="1"/>
        <c:smooth val="0"/>
        <c:axId val="485954280"/>
        <c:axId val="485957416"/>
      </c:lineChart>
      <c:dateAx>
        <c:axId val="485954280"/>
        <c:scaling>
          <c:orientation val="minMax"/>
        </c:scaling>
        <c:delete val="1"/>
        <c:axPos val="b"/>
        <c:numFmt formatCode="&quot;H&quot;yy" sourceLinked="1"/>
        <c:majorTickMark val="none"/>
        <c:minorTickMark val="none"/>
        <c:tickLblPos val="none"/>
        <c:crossAx val="485957416"/>
        <c:crosses val="autoZero"/>
        <c:auto val="1"/>
        <c:lblOffset val="100"/>
        <c:baseTimeUnit val="years"/>
      </c:dateAx>
      <c:valAx>
        <c:axId val="485957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5954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196.78</c:v>
                </c:pt>
                <c:pt idx="1">
                  <c:v>230.36</c:v>
                </c:pt>
                <c:pt idx="2">
                  <c:v>225.63</c:v>
                </c:pt>
                <c:pt idx="3">
                  <c:v>220.66</c:v>
                </c:pt>
                <c:pt idx="4">
                  <c:v>222.44</c:v>
                </c:pt>
              </c:numCache>
            </c:numRef>
          </c:val>
          <c:extLst>
            <c:ext xmlns:c16="http://schemas.microsoft.com/office/drawing/2014/chart" uri="{C3380CC4-5D6E-409C-BE32-E72D297353CC}">
              <c16:uniqueId val="{00000000-8D8E-4BE3-8B3A-C2608597D492}"/>
            </c:ext>
          </c:extLst>
        </c:ser>
        <c:dLbls>
          <c:showLegendKey val="0"/>
          <c:showVal val="0"/>
          <c:showCatName val="0"/>
          <c:showSerName val="0"/>
          <c:showPercent val="0"/>
          <c:showBubbleSize val="0"/>
        </c:dLbls>
        <c:gapWidth val="150"/>
        <c:axId val="485953104"/>
        <c:axId val="485951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263.76</c:v>
                </c:pt>
                <c:pt idx="1">
                  <c:v>230.88</c:v>
                </c:pt>
                <c:pt idx="2">
                  <c:v>228.99</c:v>
                </c:pt>
                <c:pt idx="3">
                  <c:v>222.41</c:v>
                </c:pt>
                <c:pt idx="4">
                  <c:v>228.21</c:v>
                </c:pt>
              </c:numCache>
            </c:numRef>
          </c:val>
          <c:smooth val="0"/>
          <c:extLst>
            <c:ext xmlns:c16="http://schemas.microsoft.com/office/drawing/2014/chart" uri="{C3380CC4-5D6E-409C-BE32-E72D297353CC}">
              <c16:uniqueId val="{00000001-8D8E-4BE3-8B3A-C2608597D492}"/>
            </c:ext>
          </c:extLst>
        </c:ser>
        <c:dLbls>
          <c:showLegendKey val="0"/>
          <c:showVal val="0"/>
          <c:showCatName val="0"/>
          <c:showSerName val="0"/>
          <c:showPercent val="0"/>
          <c:showBubbleSize val="0"/>
        </c:dLbls>
        <c:marker val="1"/>
        <c:smooth val="0"/>
        <c:axId val="485953104"/>
        <c:axId val="485951928"/>
      </c:lineChart>
      <c:dateAx>
        <c:axId val="485953104"/>
        <c:scaling>
          <c:orientation val="minMax"/>
        </c:scaling>
        <c:delete val="1"/>
        <c:axPos val="b"/>
        <c:numFmt formatCode="&quot;H&quot;yy" sourceLinked="1"/>
        <c:majorTickMark val="none"/>
        <c:minorTickMark val="none"/>
        <c:tickLblPos val="none"/>
        <c:crossAx val="485951928"/>
        <c:crosses val="autoZero"/>
        <c:auto val="1"/>
        <c:lblOffset val="100"/>
        <c:baseTimeUnit val="years"/>
      </c:dateAx>
      <c:valAx>
        <c:axId val="485951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5953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【104.16】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【128.23】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【786.37】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【61.14】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【256.97】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【24.95】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election activeCell="B6" sqref="B6:AC6"/>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2">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2">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0" t="str">
        <f>データ!H6</f>
        <v>宮崎県　都城市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2">
      <c r="A8" s="2"/>
      <c r="B8" s="40" t="str">
        <f>データ!I6</f>
        <v>法適用</v>
      </c>
      <c r="C8" s="40"/>
      <c r="D8" s="40"/>
      <c r="E8" s="40"/>
      <c r="F8" s="40"/>
      <c r="G8" s="40"/>
      <c r="H8" s="40"/>
      <c r="I8" s="40" t="str">
        <f>データ!J6</f>
        <v>下水道事業</v>
      </c>
      <c r="J8" s="40"/>
      <c r="K8" s="40"/>
      <c r="L8" s="40"/>
      <c r="M8" s="40"/>
      <c r="N8" s="40"/>
      <c r="O8" s="40"/>
      <c r="P8" s="40" t="str">
        <f>データ!K6</f>
        <v>農業集落排水</v>
      </c>
      <c r="Q8" s="40"/>
      <c r="R8" s="40"/>
      <c r="S8" s="40"/>
      <c r="T8" s="40"/>
      <c r="U8" s="40"/>
      <c r="V8" s="40"/>
      <c r="W8" s="40" t="str">
        <f>データ!L6</f>
        <v>F1</v>
      </c>
      <c r="X8" s="40"/>
      <c r="Y8" s="40"/>
      <c r="Z8" s="40"/>
      <c r="AA8" s="40"/>
      <c r="AB8" s="40"/>
      <c r="AC8" s="40"/>
      <c r="AD8" s="41" t="str">
        <f>データ!$M$6</f>
        <v>非設置</v>
      </c>
      <c r="AE8" s="41"/>
      <c r="AF8" s="41"/>
      <c r="AG8" s="41"/>
      <c r="AH8" s="41"/>
      <c r="AI8" s="41"/>
      <c r="AJ8" s="41"/>
      <c r="AK8" s="3"/>
      <c r="AL8" s="42">
        <f>データ!S6</f>
        <v>162572</v>
      </c>
      <c r="AM8" s="42"/>
      <c r="AN8" s="42"/>
      <c r="AO8" s="42"/>
      <c r="AP8" s="42"/>
      <c r="AQ8" s="42"/>
      <c r="AR8" s="42"/>
      <c r="AS8" s="42"/>
      <c r="AT8" s="35">
        <f>データ!T6</f>
        <v>653.36</v>
      </c>
      <c r="AU8" s="35"/>
      <c r="AV8" s="35"/>
      <c r="AW8" s="35"/>
      <c r="AX8" s="35"/>
      <c r="AY8" s="35"/>
      <c r="AZ8" s="35"/>
      <c r="BA8" s="35"/>
      <c r="BB8" s="35">
        <f>データ!U6</f>
        <v>248.82</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2">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2">
      <c r="A10" s="2"/>
      <c r="B10" s="35" t="str">
        <f>データ!N6</f>
        <v>-</v>
      </c>
      <c r="C10" s="35"/>
      <c r="D10" s="35"/>
      <c r="E10" s="35"/>
      <c r="F10" s="35"/>
      <c r="G10" s="35"/>
      <c r="H10" s="35"/>
      <c r="I10" s="35">
        <f>データ!O6</f>
        <v>72.400000000000006</v>
      </c>
      <c r="J10" s="35"/>
      <c r="K10" s="35"/>
      <c r="L10" s="35"/>
      <c r="M10" s="35"/>
      <c r="N10" s="35"/>
      <c r="O10" s="35"/>
      <c r="P10" s="35">
        <f>データ!P6</f>
        <v>7.24</v>
      </c>
      <c r="Q10" s="35"/>
      <c r="R10" s="35"/>
      <c r="S10" s="35"/>
      <c r="T10" s="35"/>
      <c r="U10" s="35"/>
      <c r="V10" s="35"/>
      <c r="W10" s="35">
        <f>データ!Q6</f>
        <v>95.78</v>
      </c>
      <c r="X10" s="35"/>
      <c r="Y10" s="35"/>
      <c r="Z10" s="35"/>
      <c r="AA10" s="35"/>
      <c r="AB10" s="35"/>
      <c r="AC10" s="35"/>
      <c r="AD10" s="42">
        <f>データ!R6</f>
        <v>2845</v>
      </c>
      <c r="AE10" s="42"/>
      <c r="AF10" s="42"/>
      <c r="AG10" s="42"/>
      <c r="AH10" s="42"/>
      <c r="AI10" s="42"/>
      <c r="AJ10" s="42"/>
      <c r="AK10" s="2"/>
      <c r="AL10" s="42">
        <f>データ!V6</f>
        <v>11690</v>
      </c>
      <c r="AM10" s="42"/>
      <c r="AN10" s="42"/>
      <c r="AO10" s="42"/>
      <c r="AP10" s="42"/>
      <c r="AQ10" s="42"/>
      <c r="AR10" s="42"/>
      <c r="AS10" s="42"/>
      <c r="AT10" s="35">
        <f>データ!W6</f>
        <v>9.57</v>
      </c>
      <c r="AU10" s="35"/>
      <c r="AV10" s="35"/>
      <c r="AW10" s="35"/>
      <c r="AX10" s="35"/>
      <c r="AY10" s="35"/>
      <c r="AZ10" s="35"/>
      <c r="BA10" s="35"/>
      <c r="BB10" s="35">
        <f>データ!X6</f>
        <v>1221.53</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2">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2">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117</v>
      </c>
      <c r="BM16" s="62"/>
      <c r="BN16" s="62"/>
      <c r="BO16" s="62"/>
      <c r="BP16" s="62"/>
      <c r="BQ16" s="62"/>
      <c r="BR16" s="62"/>
      <c r="BS16" s="62"/>
      <c r="BT16" s="62"/>
      <c r="BU16" s="62"/>
      <c r="BV16" s="62"/>
      <c r="BW16" s="62"/>
      <c r="BX16" s="62"/>
      <c r="BY16" s="62"/>
      <c r="BZ16" s="63"/>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1" t="s">
        <v>115</v>
      </c>
      <c r="BM47" s="62"/>
      <c r="BN47" s="62"/>
      <c r="BO47" s="62"/>
      <c r="BP47" s="62"/>
      <c r="BQ47" s="62"/>
      <c r="BR47" s="62"/>
      <c r="BS47" s="62"/>
      <c r="BT47" s="62"/>
      <c r="BU47" s="62"/>
      <c r="BV47" s="62"/>
      <c r="BW47" s="62"/>
      <c r="BX47" s="62"/>
      <c r="BY47" s="62"/>
      <c r="BZ47" s="63"/>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1"/>
      <c r="BM48" s="62"/>
      <c r="BN48" s="62"/>
      <c r="BO48" s="62"/>
      <c r="BP48" s="62"/>
      <c r="BQ48" s="62"/>
      <c r="BR48" s="62"/>
      <c r="BS48" s="62"/>
      <c r="BT48" s="62"/>
      <c r="BU48" s="62"/>
      <c r="BV48" s="62"/>
      <c r="BW48" s="62"/>
      <c r="BX48" s="62"/>
      <c r="BY48" s="62"/>
      <c r="BZ48" s="63"/>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1"/>
      <c r="BM49" s="62"/>
      <c r="BN49" s="62"/>
      <c r="BO49" s="62"/>
      <c r="BP49" s="62"/>
      <c r="BQ49" s="62"/>
      <c r="BR49" s="62"/>
      <c r="BS49" s="62"/>
      <c r="BT49" s="62"/>
      <c r="BU49" s="62"/>
      <c r="BV49" s="62"/>
      <c r="BW49" s="62"/>
      <c r="BX49" s="62"/>
      <c r="BY49" s="62"/>
      <c r="BZ49" s="63"/>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1"/>
      <c r="BM50" s="62"/>
      <c r="BN50" s="62"/>
      <c r="BO50" s="62"/>
      <c r="BP50" s="62"/>
      <c r="BQ50" s="62"/>
      <c r="BR50" s="62"/>
      <c r="BS50" s="62"/>
      <c r="BT50" s="62"/>
      <c r="BU50" s="62"/>
      <c r="BV50" s="62"/>
      <c r="BW50" s="62"/>
      <c r="BX50" s="62"/>
      <c r="BY50" s="62"/>
      <c r="BZ50" s="63"/>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1"/>
      <c r="BM51" s="62"/>
      <c r="BN51" s="62"/>
      <c r="BO51" s="62"/>
      <c r="BP51" s="62"/>
      <c r="BQ51" s="62"/>
      <c r="BR51" s="62"/>
      <c r="BS51" s="62"/>
      <c r="BT51" s="62"/>
      <c r="BU51" s="62"/>
      <c r="BV51" s="62"/>
      <c r="BW51" s="62"/>
      <c r="BX51" s="62"/>
      <c r="BY51" s="62"/>
      <c r="BZ51" s="63"/>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1"/>
      <c r="BM52" s="62"/>
      <c r="BN52" s="62"/>
      <c r="BO52" s="62"/>
      <c r="BP52" s="62"/>
      <c r="BQ52" s="62"/>
      <c r="BR52" s="62"/>
      <c r="BS52" s="62"/>
      <c r="BT52" s="62"/>
      <c r="BU52" s="62"/>
      <c r="BV52" s="62"/>
      <c r="BW52" s="62"/>
      <c r="BX52" s="62"/>
      <c r="BY52" s="62"/>
      <c r="BZ52" s="63"/>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1"/>
      <c r="BM53" s="62"/>
      <c r="BN53" s="62"/>
      <c r="BO53" s="62"/>
      <c r="BP53" s="62"/>
      <c r="BQ53" s="62"/>
      <c r="BR53" s="62"/>
      <c r="BS53" s="62"/>
      <c r="BT53" s="62"/>
      <c r="BU53" s="62"/>
      <c r="BV53" s="62"/>
      <c r="BW53" s="62"/>
      <c r="BX53" s="62"/>
      <c r="BY53" s="62"/>
      <c r="BZ53" s="63"/>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1"/>
      <c r="BM54" s="62"/>
      <c r="BN54" s="62"/>
      <c r="BO54" s="62"/>
      <c r="BP54" s="62"/>
      <c r="BQ54" s="62"/>
      <c r="BR54" s="62"/>
      <c r="BS54" s="62"/>
      <c r="BT54" s="62"/>
      <c r="BU54" s="62"/>
      <c r="BV54" s="62"/>
      <c r="BW54" s="62"/>
      <c r="BX54" s="62"/>
      <c r="BY54" s="62"/>
      <c r="BZ54" s="63"/>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1"/>
      <c r="BM55" s="62"/>
      <c r="BN55" s="62"/>
      <c r="BO55" s="62"/>
      <c r="BP55" s="62"/>
      <c r="BQ55" s="62"/>
      <c r="BR55" s="62"/>
      <c r="BS55" s="62"/>
      <c r="BT55" s="62"/>
      <c r="BU55" s="62"/>
      <c r="BV55" s="62"/>
      <c r="BW55" s="62"/>
      <c r="BX55" s="62"/>
      <c r="BY55" s="62"/>
      <c r="BZ55" s="63"/>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1"/>
      <c r="BM56" s="62"/>
      <c r="BN56" s="62"/>
      <c r="BO56" s="62"/>
      <c r="BP56" s="62"/>
      <c r="BQ56" s="62"/>
      <c r="BR56" s="62"/>
      <c r="BS56" s="62"/>
      <c r="BT56" s="62"/>
      <c r="BU56" s="62"/>
      <c r="BV56" s="62"/>
      <c r="BW56" s="62"/>
      <c r="BX56" s="62"/>
      <c r="BY56" s="62"/>
      <c r="BZ56" s="63"/>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1"/>
      <c r="BM57" s="62"/>
      <c r="BN57" s="62"/>
      <c r="BO57" s="62"/>
      <c r="BP57" s="62"/>
      <c r="BQ57" s="62"/>
      <c r="BR57" s="62"/>
      <c r="BS57" s="62"/>
      <c r="BT57" s="62"/>
      <c r="BU57" s="62"/>
      <c r="BV57" s="62"/>
      <c r="BW57" s="62"/>
      <c r="BX57" s="62"/>
      <c r="BY57" s="62"/>
      <c r="BZ57" s="63"/>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1"/>
      <c r="BM58" s="62"/>
      <c r="BN58" s="62"/>
      <c r="BO58" s="62"/>
      <c r="BP58" s="62"/>
      <c r="BQ58" s="62"/>
      <c r="BR58" s="62"/>
      <c r="BS58" s="62"/>
      <c r="BT58" s="62"/>
      <c r="BU58" s="62"/>
      <c r="BV58" s="62"/>
      <c r="BW58" s="62"/>
      <c r="BX58" s="62"/>
      <c r="BY58" s="62"/>
      <c r="BZ58" s="63"/>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1"/>
      <c r="BM59" s="62"/>
      <c r="BN59" s="62"/>
      <c r="BO59" s="62"/>
      <c r="BP59" s="62"/>
      <c r="BQ59" s="62"/>
      <c r="BR59" s="62"/>
      <c r="BS59" s="62"/>
      <c r="BT59" s="62"/>
      <c r="BU59" s="62"/>
      <c r="BV59" s="62"/>
      <c r="BW59" s="62"/>
      <c r="BX59" s="62"/>
      <c r="BY59" s="62"/>
      <c r="BZ59" s="63"/>
    </row>
    <row r="60" spans="1:78" ht="13.5" customHeight="1" x14ac:dyDescent="0.2">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61"/>
      <c r="BM60" s="62"/>
      <c r="BN60" s="62"/>
      <c r="BO60" s="62"/>
      <c r="BP60" s="62"/>
      <c r="BQ60" s="62"/>
      <c r="BR60" s="62"/>
      <c r="BS60" s="62"/>
      <c r="BT60" s="62"/>
      <c r="BU60" s="62"/>
      <c r="BV60" s="62"/>
      <c r="BW60" s="62"/>
      <c r="BX60" s="62"/>
      <c r="BY60" s="62"/>
      <c r="BZ60" s="63"/>
    </row>
    <row r="61" spans="1:78" ht="13.5" customHeight="1" x14ac:dyDescent="0.2">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61"/>
      <c r="BM61" s="62"/>
      <c r="BN61" s="62"/>
      <c r="BO61" s="62"/>
      <c r="BP61" s="62"/>
      <c r="BQ61" s="62"/>
      <c r="BR61" s="62"/>
      <c r="BS61" s="62"/>
      <c r="BT61" s="62"/>
      <c r="BU61" s="62"/>
      <c r="BV61" s="62"/>
      <c r="BW61" s="62"/>
      <c r="BX61" s="62"/>
      <c r="BY61" s="62"/>
      <c r="BZ61" s="63"/>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1"/>
      <c r="BM62" s="62"/>
      <c r="BN62" s="62"/>
      <c r="BO62" s="62"/>
      <c r="BP62" s="62"/>
      <c r="BQ62" s="62"/>
      <c r="BR62" s="62"/>
      <c r="BS62" s="62"/>
      <c r="BT62" s="62"/>
      <c r="BU62" s="62"/>
      <c r="BV62" s="62"/>
      <c r="BW62" s="62"/>
      <c r="BX62" s="62"/>
      <c r="BY62" s="62"/>
      <c r="BZ62" s="63"/>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4"/>
      <c r="BM63" s="65"/>
      <c r="BN63" s="65"/>
      <c r="BO63" s="65"/>
      <c r="BP63" s="65"/>
      <c r="BQ63" s="65"/>
      <c r="BR63" s="65"/>
      <c r="BS63" s="65"/>
      <c r="BT63" s="65"/>
      <c r="BU63" s="65"/>
      <c r="BV63" s="65"/>
      <c r="BW63" s="65"/>
      <c r="BX63" s="65"/>
      <c r="BY63" s="65"/>
      <c r="BZ63" s="66"/>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1" t="s">
        <v>116</v>
      </c>
      <c r="BM66" s="62"/>
      <c r="BN66" s="62"/>
      <c r="BO66" s="62"/>
      <c r="BP66" s="62"/>
      <c r="BQ66" s="62"/>
      <c r="BR66" s="62"/>
      <c r="BS66" s="62"/>
      <c r="BT66" s="62"/>
      <c r="BU66" s="62"/>
      <c r="BV66" s="62"/>
      <c r="BW66" s="62"/>
      <c r="BX66" s="62"/>
      <c r="BY66" s="62"/>
      <c r="BZ66" s="63"/>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1"/>
      <c r="BM67" s="62"/>
      <c r="BN67" s="62"/>
      <c r="BO67" s="62"/>
      <c r="BP67" s="62"/>
      <c r="BQ67" s="62"/>
      <c r="BR67" s="62"/>
      <c r="BS67" s="62"/>
      <c r="BT67" s="62"/>
      <c r="BU67" s="62"/>
      <c r="BV67" s="62"/>
      <c r="BW67" s="62"/>
      <c r="BX67" s="62"/>
      <c r="BY67" s="62"/>
      <c r="BZ67" s="63"/>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1"/>
      <c r="BM68" s="62"/>
      <c r="BN68" s="62"/>
      <c r="BO68" s="62"/>
      <c r="BP68" s="62"/>
      <c r="BQ68" s="62"/>
      <c r="BR68" s="62"/>
      <c r="BS68" s="62"/>
      <c r="BT68" s="62"/>
      <c r="BU68" s="62"/>
      <c r="BV68" s="62"/>
      <c r="BW68" s="62"/>
      <c r="BX68" s="62"/>
      <c r="BY68" s="62"/>
      <c r="BZ68" s="63"/>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1"/>
      <c r="BM69" s="62"/>
      <c r="BN69" s="62"/>
      <c r="BO69" s="62"/>
      <c r="BP69" s="62"/>
      <c r="BQ69" s="62"/>
      <c r="BR69" s="62"/>
      <c r="BS69" s="62"/>
      <c r="BT69" s="62"/>
      <c r="BU69" s="62"/>
      <c r="BV69" s="62"/>
      <c r="BW69" s="62"/>
      <c r="BX69" s="62"/>
      <c r="BY69" s="62"/>
      <c r="BZ69" s="63"/>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1"/>
      <c r="BM70" s="62"/>
      <c r="BN70" s="62"/>
      <c r="BO70" s="62"/>
      <c r="BP70" s="62"/>
      <c r="BQ70" s="62"/>
      <c r="BR70" s="62"/>
      <c r="BS70" s="62"/>
      <c r="BT70" s="62"/>
      <c r="BU70" s="62"/>
      <c r="BV70" s="62"/>
      <c r="BW70" s="62"/>
      <c r="BX70" s="62"/>
      <c r="BY70" s="62"/>
      <c r="BZ70" s="63"/>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1"/>
      <c r="BM71" s="62"/>
      <c r="BN71" s="62"/>
      <c r="BO71" s="62"/>
      <c r="BP71" s="62"/>
      <c r="BQ71" s="62"/>
      <c r="BR71" s="62"/>
      <c r="BS71" s="62"/>
      <c r="BT71" s="62"/>
      <c r="BU71" s="62"/>
      <c r="BV71" s="62"/>
      <c r="BW71" s="62"/>
      <c r="BX71" s="62"/>
      <c r="BY71" s="62"/>
      <c r="BZ71" s="63"/>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1"/>
      <c r="BM72" s="62"/>
      <c r="BN72" s="62"/>
      <c r="BO72" s="62"/>
      <c r="BP72" s="62"/>
      <c r="BQ72" s="62"/>
      <c r="BR72" s="62"/>
      <c r="BS72" s="62"/>
      <c r="BT72" s="62"/>
      <c r="BU72" s="62"/>
      <c r="BV72" s="62"/>
      <c r="BW72" s="62"/>
      <c r="BX72" s="62"/>
      <c r="BY72" s="62"/>
      <c r="BZ72" s="63"/>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1"/>
      <c r="BM73" s="62"/>
      <c r="BN73" s="62"/>
      <c r="BO73" s="62"/>
      <c r="BP73" s="62"/>
      <c r="BQ73" s="62"/>
      <c r="BR73" s="62"/>
      <c r="BS73" s="62"/>
      <c r="BT73" s="62"/>
      <c r="BU73" s="62"/>
      <c r="BV73" s="62"/>
      <c r="BW73" s="62"/>
      <c r="BX73" s="62"/>
      <c r="BY73" s="62"/>
      <c r="BZ73" s="63"/>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1"/>
      <c r="BM74" s="62"/>
      <c r="BN74" s="62"/>
      <c r="BO74" s="62"/>
      <c r="BP74" s="62"/>
      <c r="BQ74" s="62"/>
      <c r="BR74" s="62"/>
      <c r="BS74" s="62"/>
      <c r="BT74" s="62"/>
      <c r="BU74" s="62"/>
      <c r="BV74" s="62"/>
      <c r="BW74" s="62"/>
      <c r="BX74" s="62"/>
      <c r="BY74" s="62"/>
      <c r="BZ74" s="63"/>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1"/>
      <c r="BM75" s="62"/>
      <c r="BN75" s="62"/>
      <c r="BO75" s="62"/>
      <c r="BP75" s="62"/>
      <c r="BQ75" s="62"/>
      <c r="BR75" s="62"/>
      <c r="BS75" s="62"/>
      <c r="BT75" s="62"/>
      <c r="BU75" s="62"/>
      <c r="BV75" s="62"/>
      <c r="BW75" s="62"/>
      <c r="BX75" s="62"/>
      <c r="BY75" s="62"/>
      <c r="BZ75" s="63"/>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1"/>
      <c r="BM76" s="62"/>
      <c r="BN76" s="62"/>
      <c r="BO76" s="62"/>
      <c r="BP76" s="62"/>
      <c r="BQ76" s="62"/>
      <c r="BR76" s="62"/>
      <c r="BS76" s="62"/>
      <c r="BT76" s="62"/>
      <c r="BU76" s="62"/>
      <c r="BV76" s="62"/>
      <c r="BW76" s="62"/>
      <c r="BX76" s="62"/>
      <c r="BY76" s="62"/>
      <c r="BZ76" s="63"/>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1"/>
      <c r="BM77" s="62"/>
      <c r="BN77" s="62"/>
      <c r="BO77" s="62"/>
      <c r="BP77" s="62"/>
      <c r="BQ77" s="62"/>
      <c r="BR77" s="62"/>
      <c r="BS77" s="62"/>
      <c r="BT77" s="62"/>
      <c r="BU77" s="62"/>
      <c r="BV77" s="62"/>
      <c r="BW77" s="62"/>
      <c r="BX77" s="62"/>
      <c r="BY77" s="62"/>
      <c r="BZ77" s="63"/>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1"/>
      <c r="BM78" s="62"/>
      <c r="BN78" s="62"/>
      <c r="BO78" s="62"/>
      <c r="BP78" s="62"/>
      <c r="BQ78" s="62"/>
      <c r="BR78" s="62"/>
      <c r="BS78" s="62"/>
      <c r="BT78" s="62"/>
      <c r="BU78" s="62"/>
      <c r="BV78" s="62"/>
      <c r="BW78" s="62"/>
      <c r="BX78" s="62"/>
      <c r="BY78" s="62"/>
      <c r="BZ78" s="63"/>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1"/>
      <c r="BM79" s="62"/>
      <c r="BN79" s="62"/>
      <c r="BO79" s="62"/>
      <c r="BP79" s="62"/>
      <c r="BQ79" s="62"/>
      <c r="BR79" s="62"/>
      <c r="BS79" s="62"/>
      <c r="BT79" s="62"/>
      <c r="BU79" s="62"/>
      <c r="BV79" s="62"/>
      <c r="BW79" s="62"/>
      <c r="BX79" s="62"/>
      <c r="BY79" s="62"/>
      <c r="BZ79" s="63"/>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1"/>
      <c r="BM80" s="62"/>
      <c r="BN80" s="62"/>
      <c r="BO80" s="62"/>
      <c r="BP80" s="62"/>
      <c r="BQ80" s="62"/>
      <c r="BR80" s="62"/>
      <c r="BS80" s="62"/>
      <c r="BT80" s="62"/>
      <c r="BU80" s="62"/>
      <c r="BV80" s="62"/>
      <c r="BW80" s="62"/>
      <c r="BX80" s="62"/>
      <c r="BY80" s="62"/>
      <c r="BZ80" s="63"/>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1"/>
      <c r="BM81" s="62"/>
      <c r="BN81" s="62"/>
      <c r="BO81" s="62"/>
      <c r="BP81" s="62"/>
      <c r="BQ81" s="62"/>
      <c r="BR81" s="62"/>
      <c r="BS81" s="62"/>
      <c r="BT81" s="62"/>
      <c r="BU81" s="62"/>
      <c r="BV81" s="62"/>
      <c r="BW81" s="62"/>
      <c r="BX81" s="62"/>
      <c r="BY81" s="62"/>
      <c r="BZ81" s="63"/>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4"/>
      <c r="BM82" s="65"/>
      <c r="BN82" s="65"/>
      <c r="BO82" s="65"/>
      <c r="BP82" s="65"/>
      <c r="BQ82" s="65"/>
      <c r="BR82" s="65"/>
      <c r="BS82" s="65"/>
      <c r="BT82" s="65"/>
      <c r="BU82" s="65"/>
      <c r="BV82" s="65"/>
      <c r="BW82" s="65"/>
      <c r="BX82" s="65"/>
      <c r="BY82" s="65"/>
      <c r="BZ82" s="66"/>
    </row>
    <row r="83" spans="1:78" x14ac:dyDescent="0.2">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【104.16】</v>
      </c>
      <c r="F85" s="12" t="str">
        <f>データ!AT6</f>
        <v>【128.23】</v>
      </c>
      <c r="G85" s="12" t="str">
        <f>データ!BE6</f>
        <v>【34.77】</v>
      </c>
      <c r="H85" s="12" t="str">
        <f>データ!BP6</f>
        <v>【786.37】</v>
      </c>
      <c r="I85" s="12" t="str">
        <f>データ!CA6</f>
        <v>【60.65】</v>
      </c>
      <c r="J85" s="12" t="str">
        <f>データ!CL6</f>
        <v>【256.97】</v>
      </c>
      <c r="K85" s="12" t="str">
        <f>データ!CW6</f>
        <v>【61.14】</v>
      </c>
      <c r="L85" s="12" t="str">
        <f>データ!DH6</f>
        <v>【86.91】</v>
      </c>
      <c r="M85" s="12" t="str">
        <f>データ!DS6</f>
        <v>【24.95】</v>
      </c>
      <c r="N85" s="12" t="str">
        <f>データ!ED6</f>
        <v>【0.00】</v>
      </c>
      <c r="O85" s="12" t="str">
        <f>データ!EO6</f>
        <v>【0.03】</v>
      </c>
    </row>
  </sheetData>
  <sheetProtection algorithmName="SHA-512" hashValue="ESN76TuI2z7hk9QcJ47Fx0PnKVXwnPU7Z2ohjysrIbwNGj3sLMTNVkh3sYiUdbl0JuxCKZQxdotWUelg3onNUw==" saltValue="fcQP5GaQOxz6DrSCmcRwpQ=="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2">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2021</v>
      </c>
      <c r="C6" s="19">
        <f t="shared" ref="C6:X6" si="3">C7</f>
        <v>452025</v>
      </c>
      <c r="D6" s="19">
        <f t="shared" si="3"/>
        <v>46</v>
      </c>
      <c r="E6" s="19">
        <f t="shared" si="3"/>
        <v>17</v>
      </c>
      <c r="F6" s="19">
        <f t="shared" si="3"/>
        <v>5</v>
      </c>
      <c r="G6" s="19">
        <f t="shared" si="3"/>
        <v>0</v>
      </c>
      <c r="H6" s="19" t="str">
        <f t="shared" si="3"/>
        <v>宮崎県　都城市</v>
      </c>
      <c r="I6" s="19" t="str">
        <f t="shared" si="3"/>
        <v>法適用</v>
      </c>
      <c r="J6" s="19" t="str">
        <f t="shared" si="3"/>
        <v>下水道事業</v>
      </c>
      <c r="K6" s="19" t="str">
        <f t="shared" si="3"/>
        <v>農業集落排水</v>
      </c>
      <c r="L6" s="19" t="str">
        <f t="shared" si="3"/>
        <v>F1</v>
      </c>
      <c r="M6" s="19" t="str">
        <f t="shared" si="3"/>
        <v>非設置</v>
      </c>
      <c r="N6" s="20" t="str">
        <f t="shared" si="3"/>
        <v>-</v>
      </c>
      <c r="O6" s="20">
        <f t="shared" si="3"/>
        <v>72.400000000000006</v>
      </c>
      <c r="P6" s="20">
        <f t="shared" si="3"/>
        <v>7.24</v>
      </c>
      <c r="Q6" s="20">
        <f t="shared" si="3"/>
        <v>95.78</v>
      </c>
      <c r="R6" s="20">
        <f t="shared" si="3"/>
        <v>2845</v>
      </c>
      <c r="S6" s="20">
        <f t="shared" si="3"/>
        <v>162572</v>
      </c>
      <c r="T6" s="20">
        <f t="shared" si="3"/>
        <v>653.36</v>
      </c>
      <c r="U6" s="20">
        <f t="shared" si="3"/>
        <v>248.82</v>
      </c>
      <c r="V6" s="20">
        <f t="shared" si="3"/>
        <v>11690</v>
      </c>
      <c r="W6" s="20">
        <f t="shared" si="3"/>
        <v>9.57</v>
      </c>
      <c r="X6" s="20">
        <f t="shared" si="3"/>
        <v>1221.53</v>
      </c>
      <c r="Y6" s="21">
        <f>IF(Y7="",NA(),Y7)</f>
        <v>102.08</v>
      </c>
      <c r="Z6" s="21">
        <f t="shared" ref="Z6:AH6" si="4">IF(Z7="",NA(),Z7)</f>
        <v>101.96</v>
      </c>
      <c r="AA6" s="21">
        <f t="shared" si="4"/>
        <v>101.74</v>
      </c>
      <c r="AB6" s="21">
        <f t="shared" si="4"/>
        <v>102.28</v>
      </c>
      <c r="AC6" s="21">
        <f t="shared" si="4"/>
        <v>99.76</v>
      </c>
      <c r="AD6" s="21">
        <f t="shared" si="4"/>
        <v>100.95</v>
      </c>
      <c r="AE6" s="21">
        <f t="shared" si="4"/>
        <v>101.27</v>
      </c>
      <c r="AF6" s="21">
        <f t="shared" si="4"/>
        <v>101.91</v>
      </c>
      <c r="AG6" s="21">
        <f t="shared" si="4"/>
        <v>103.09</v>
      </c>
      <c r="AH6" s="21">
        <f t="shared" si="4"/>
        <v>102.11</v>
      </c>
      <c r="AI6" s="20" t="str">
        <f>IF(AI7="","",IF(AI7="-","【-】","【"&amp;SUBSTITUTE(TEXT(AI7,"#,##0.00"),"-","△")&amp;"】"))</f>
        <v>【104.16】</v>
      </c>
      <c r="AJ6" s="20">
        <f>IF(AJ7="",NA(),AJ7)</f>
        <v>0</v>
      </c>
      <c r="AK6" s="20">
        <f t="shared" ref="AK6:AS6" si="5">IF(AK7="",NA(),AK7)</f>
        <v>0</v>
      </c>
      <c r="AL6" s="20">
        <f t="shared" si="5"/>
        <v>0</v>
      </c>
      <c r="AM6" s="20">
        <f t="shared" si="5"/>
        <v>0</v>
      </c>
      <c r="AN6" s="20">
        <f t="shared" si="5"/>
        <v>0</v>
      </c>
      <c r="AO6" s="21">
        <f t="shared" si="5"/>
        <v>224.04</v>
      </c>
      <c r="AP6" s="21">
        <f t="shared" si="5"/>
        <v>137.09</v>
      </c>
      <c r="AQ6" s="21">
        <f t="shared" si="5"/>
        <v>127.98</v>
      </c>
      <c r="AR6" s="21">
        <f t="shared" si="5"/>
        <v>101.24</v>
      </c>
      <c r="AS6" s="21">
        <f t="shared" si="5"/>
        <v>124.9</v>
      </c>
      <c r="AT6" s="20" t="str">
        <f>IF(AT7="","",IF(AT7="-","【-】","【"&amp;SUBSTITUTE(TEXT(AT7,"#,##0.00"),"-","△")&amp;"】"))</f>
        <v>【128.23】</v>
      </c>
      <c r="AU6" s="21">
        <f>IF(AU7="",NA(),AU7)</f>
        <v>21.3</v>
      </c>
      <c r="AV6" s="21">
        <f t="shared" ref="AV6:BD6" si="6">IF(AV7="",NA(),AV7)</f>
        <v>18.7</v>
      </c>
      <c r="AW6" s="21">
        <f t="shared" si="6"/>
        <v>21.7</v>
      </c>
      <c r="AX6" s="21">
        <f t="shared" si="6"/>
        <v>15.18</v>
      </c>
      <c r="AY6" s="21">
        <f t="shared" si="6"/>
        <v>27.19</v>
      </c>
      <c r="AZ6" s="21">
        <f t="shared" si="6"/>
        <v>29.91</v>
      </c>
      <c r="BA6" s="21">
        <f t="shared" si="6"/>
        <v>43.5</v>
      </c>
      <c r="BB6" s="21">
        <f t="shared" si="6"/>
        <v>44.14</v>
      </c>
      <c r="BC6" s="21">
        <f t="shared" si="6"/>
        <v>37.24</v>
      </c>
      <c r="BD6" s="21">
        <f t="shared" si="6"/>
        <v>33.58</v>
      </c>
      <c r="BE6" s="20" t="str">
        <f>IF(BE7="","",IF(BE7="-","【-】","【"&amp;SUBSTITUTE(TEXT(BE7,"#,##0.00"),"-","△")&amp;"】"))</f>
        <v>【34.77】</v>
      </c>
      <c r="BF6" s="21">
        <f>IF(BF7="",NA(),BF7)</f>
        <v>0.08</v>
      </c>
      <c r="BG6" s="20">
        <f t="shared" ref="BG6:BO6" si="7">IF(BG7="",NA(),BG7)</f>
        <v>0</v>
      </c>
      <c r="BH6" s="20">
        <f t="shared" si="7"/>
        <v>0</v>
      </c>
      <c r="BI6" s="20">
        <f t="shared" si="7"/>
        <v>0</v>
      </c>
      <c r="BJ6" s="20">
        <f t="shared" si="7"/>
        <v>0</v>
      </c>
      <c r="BK6" s="21">
        <f t="shared" si="7"/>
        <v>855.8</v>
      </c>
      <c r="BL6" s="21">
        <f t="shared" si="7"/>
        <v>654.91999999999996</v>
      </c>
      <c r="BM6" s="21">
        <f t="shared" si="7"/>
        <v>654.71</v>
      </c>
      <c r="BN6" s="21">
        <f t="shared" si="7"/>
        <v>783.8</v>
      </c>
      <c r="BO6" s="21">
        <f t="shared" si="7"/>
        <v>778.81</v>
      </c>
      <c r="BP6" s="20" t="str">
        <f>IF(BP7="","",IF(BP7="-","【-】","【"&amp;SUBSTITUTE(TEXT(BP7,"#,##0.00"),"-","△")&amp;"】"))</f>
        <v>【786.37】</v>
      </c>
      <c r="BQ6" s="21">
        <f>IF(BQ7="",NA(),BQ7)</f>
        <v>70.540000000000006</v>
      </c>
      <c r="BR6" s="21">
        <f t="shared" ref="BR6:BZ6" si="8">IF(BR7="",NA(),BR7)</f>
        <v>60.23</v>
      </c>
      <c r="BS6" s="21">
        <f t="shared" si="8"/>
        <v>61.55</v>
      </c>
      <c r="BT6" s="21">
        <f t="shared" si="8"/>
        <v>62.96</v>
      </c>
      <c r="BU6" s="21">
        <f t="shared" si="8"/>
        <v>62.6</v>
      </c>
      <c r="BV6" s="21">
        <f t="shared" si="8"/>
        <v>59.8</v>
      </c>
      <c r="BW6" s="21">
        <f t="shared" si="8"/>
        <v>65.39</v>
      </c>
      <c r="BX6" s="21">
        <f t="shared" si="8"/>
        <v>65.37</v>
      </c>
      <c r="BY6" s="21">
        <f t="shared" si="8"/>
        <v>68.11</v>
      </c>
      <c r="BZ6" s="21">
        <f t="shared" si="8"/>
        <v>67.23</v>
      </c>
      <c r="CA6" s="20" t="str">
        <f>IF(CA7="","",IF(CA7="-","【-】","【"&amp;SUBSTITUTE(TEXT(CA7,"#,##0.00"),"-","△")&amp;"】"))</f>
        <v>【60.65】</v>
      </c>
      <c r="CB6" s="21">
        <f>IF(CB7="",NA(),CB7)</f>
        <v>196.78</v>
      </c>
      <c r="CC6" s="21">
        <f t="shared" ref="CC6:CK6" si="9">IF(CC7="",NA(),CC7)</f>
        <v>230.36</v>
      </c>
      <c r="CD6" s="21">
        <f t="shared" si="9"/>
        <v>225.63</v>
      </c>
      <c r="CE6" s="21">
        <f t="shared" si="9"/>
        <v>220.66</v>
      </c>
      <c r="CF6" s="21">
        <f t="shared" si="9"/>
        <v>222.44</v>
      </c>
      <c r="CG6" s="21">
        <f t="shared" si="9"/>
        <v>263.76</v>
      </c>
      <c r="CH6" s="21">
        <f t="shared" si="9"/>
        <v>230.88</v>
      </c>
      <c r="CI6" s="21">
        <f t="shared" si="9"/>
        <v>228.99</v>
      </c>
      <c r="CJ6" s="21">
        <f t="shared" si="9"/>
        <v>222.41</v>
      </c>
      <c r="CK6" s="21">
        <f t="shared" si="9"/>
        <v>228.21</v>
      </c>
      <c r="CL6" s="20" t="str">
        <f>IF(CL7="","",IF(CL7="-","【-】","【"&amp;SUBSTITUTE(TEXT(CL7,"#,##0.00"),"-","△")&amp;"】"))</f>
        <v>【256.97】</v>
      </c>
      <c r="CM6" s="21">
        <f>IF(CM7="",NA(),CM7)</f>
        <v>41.08</v>
      </c>
      <c r="CN6" s="21">
        <f t="shared" ref="CN6:CV6" si="10">IF(CN7="",NA(),CN7)</f>
        <v>41.18</v>
      </c>
      <c r="CO6" s="21">
        <f t="shared" si="10"/>
        <v>40.97</v>
      </c>
      <c r="CP6" s="21">
        <f t="shared" si="10"/>
        <v>41.71</v>
      </c>
      <c r="CQ6" s="21">
        <f t="shared" si="10"/>
        <v>41.27</v>
      </c>
      <c r="CR6" s="21">
        <f t="shared" si="10"/>
        <v>51.75</v>
      </c>
      <c r="CS6" s="21">
        <f t="shared" si="10"/>
        <v>56.72</v>
      </c>
      <c r="CT6" s="21">
        <f t="shared" si="10"/>
        <v>54.06</v>
      </c>
      <c r="CU6" s="21">
        <f t="shared" si="10"/>
        <v>55.26</v>
      </c>
      <c r="CV6" s="21">
        <f t="shared" si="10"/>
        <v>54.54</v>
      </c>
      <c r="CW6" s="20" t="str">
        <f>IF(CW7="","",IF(CW7="-","【-】","【"&amp;SUBSTITUTE(TEXT(CW7,"#,##0.00"),"-","△")&amp;"】"))</f>
        <v>【61.14】</v>
      </c>
      <c r="CX6" s="21">
        <f>IF(CX7="",NA(),CX7)</f>
        <v>72.95</v>
      </c>
      <c r="CY6" s="21">
        <f t="shared" ref="CY6:DG6" si="11">IF(CY7="",NA(),CY7)</f>
        <v>74.09</v>
      </c>
      <c r="CZ6" s="21">
        <f t="shared" si="11"/>
        <v>74.05</v>
      </c>
      <c r="DA6" s="21">
        <f t="shared" si="11"/>
        <v>75.53</v>
      </c>
      <c r="DB6" s="21">
        <f t="shared" si="11"/>
        <v>76.290000000000006</v>
      </c>
      <c r="DC6" s="21">
        <f t="shared" si="11"/>
        <v>84.84</v>
      </c>
      <c r="DD6" s="21">
        <f t="shared" si="11"/>
        <v>90.04</v>
      </c>
      <c r="DE6" s="21">
        <f t="shared" si="11"/>
        <v>90.11</v>
      </c>
      <c r="DF6" s="21">
        <f t="shared" si="11"/>
        <v>90.52</v>
      </c>
      <c r="DG6" s="21">
        <f t="shared" si="11"/>
        <v>90.3</v>
      </c>
      <c r="DH6" s="20" t="str">
        <f>IF(DH7="","",IF(DH7="-","【-】","【"&amp;SUBSTITUTE(TEXT(DH7,"#,##0.00"),"-","△")&amp;"】"))</f>
        <v>【86.91】</v>
      </c>
      <c r="DI6" s="21">
        <f>IF(DI7="",NA(),DI7)</f>
        <v>4.3600000000000003</v>
      </c>
      <c r="DJ6" s="21">
        <f t="shared" ref="DJ6:DR6" si="12">IF(DJ7="",NA(),DJ7)</f>
        <v>7.92</v>
      </c>
      <c r="DK6" s="21">
        <f t="shared" si="12"/>
        <v>11.4</v>
      </c>
      <c r="DL6" s="21">
        <f t="shared" si="12"/>
        <v>14.54</v>
      </c>
      <c r="DM6" s="21">
        <f t="shared" si="12"/>
        <v>17.510000000000002</v>
      </c>
      <c r="DN6" s="21">
        <f t="shared" si="12"/>
        <v>24.87</v>
      </c>
      <c r="DO6" s="21">
        <f t="shared" si="12"/>
        <v>24.32</v>
      </c>
      <c r="DP6" s="21">
        <f t="shared" si="12"/>
        <v>28.19</v>
      </c>
      <c r="DQ6" s="21">
        <f t="shared" si="12"/>
        <v>24.8</v>
      </c>
      <c r="DR6" s="21">
        <f t="shared" si="12"/>
        <v>28.12</v>
      </c>
      <c r="DS6" s="20" t="str">
        <f>IF(DS7="","",IF(DS7="-","【-】","【"&amp;SUBSTITUTE(TEXT(DS7,"#,##0.00"),"-","△")&amp;"】"))</f>
        <v>【24.95】</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0">
        <f t="shared" si="13"/>
        <v>0</v>
      </c>
      <c r="EC6" s="20">
        <f t="shared" si="13"/>
        <v>0</v>
      </c>
      <c r="ED6" s="20" t="str">
        <f>IF(ED7="","",IF(ED7="-","【-】","【"&amp;SUBSTITUTE(TEXT(ED7,"#,##0.00"),"-","△")&amp;"】"))</f>
        <v>【0.00】</v>
      </c>
      <c r="EE6" s="20">
        <f>IF(EE7="",NA(),EE7)</f>
        <v>0</v>
      </c>
      <c r="EF6" s="20">
        <f t="shared" ref="EF6:EN6" si="14">IF(EF7="",NA(),EF7)</f>
        <v>0</v>
      </c>
      <c r="EG6" s="21">
        <f t="shared" si="14"/>
        <v>0.01</v>
      </c>
      <c r="EH6" s="20">
        <f t="shared" si="14"/>
        <v>0</v>
      </c>
      <c r="EI6" s="20">
        <f t="shared" si="14"/>
        <v>0</v>
      </c>
      <c r="EJ6" s="21">
        <f t="shared" si="14"/>
        <v>0.01</v>
      </c>
      <c r="EK6" s="21">
        <f t="shared" si="14"/>
        <v>0.04</v>
      </c>
      <c r="EL6" s="21">
        <f t="shared" si="14"/>
        <v>0.02</v>
      </c>
      <c r="EM6" s="21">
        <f t="shared" si="14"/>
        <v>0.02</v>
      </c>
      <c r="EN6" s="21">
        <f t="shared" si="14"/>
        <v>0.01</v>
      </c>
      <c r="EO6" s="20" t="str">
        <f>IF(EO7="","",IF(EO7="-","【-】","【"&amp;SUBSTITUTE(TEXT(EO7,"#,##0.00"),"-","△")&amp;"】"))</f>
        <v>【0.03】</v>
      </c>
    </row>
    <row r="7" spans="1:148" s="22" customFormat="1" x14ac:dyDescent="0.2">
      <c r="A7" s="14"/>
      <c r="B7" s="23">
        <v>2021</v>
      </c>
      <c r="C7" s="23">
        <v>452025</v>
      </c>
      <c r="D7" s="23">
        <v>46</v>
      </c>
      <c r="E7" s="23">
        <v>17</v>
      </c>
      <c r="F7" s="23">
        <v>5</v>
      </c>
      <c r="G7" s="23">
        <v>0</v>
      </c>
      <c r="H7" s="23" t="s">
        <v>96</v>
      </c>
      <c r="I7" s="23" t="s">
        <v>97</v>
      </c>
      <c r="J7" s="23" t="s">
        <v>98</v>
      </c>
      <c r="K7" s="23" t="s">
        <v>99</v>
      </c>
      <c r="L7" s="23" t="s">
        <v>100</v>
      </c>
      <c r="M7" s="23" t="s">
        <v>101</v>
      </c>
      <c r="N7" s="24" t="s">
        <v>102</v>
      </c>
      <c r="O7" s="24">
        <v>72.400000000000006</v>
      </c>
      <c r="P7" s="24">
        <v>7.24</v>
      </c>
      <c r="Q7" s="24">
        <v>95.78</v>
      </c>
      <c r="R7" s="24">
        <v>2845</v>
      </c>
      <c r="S7" s="24">
        <v>162572</v>
      </c>
      <c r="T7" s="24">
        <v>653.36</v>
      </c>
      <c r="U7" s="24">
        <v>248.82</v>
      </c>
      <c r="V7" s="24">
        <v>11690</v>
      </c>
      <c r="W7" s="24">
        <v>9.57</v>
      </c>
      <c r="X7" s="24">
        <v>1221.53</v>
      </c>
      <c r="Y7" s="24">
        <v>102.08</v>
      </c>
      <c r="Z7" s="24">
        <v>101.96</v>
      </c>
      <c r="AA7" s="24">
        <v>101.74</v>
      </c>
      <c r="AB7" s="24">
        <v>102.28</v>
      </c>
      <c r="AC7" s="24">
        <v>99.76</v>
      </c>
      <c r="AD7" s="24">
        <v>100.95</v>
      </c>
      <c r="AE7" s="24">
        <v>101.27</v>
      </c>
      <c r="AF7" s="24">
        <v>101.91</v>
      </c>
      <c r="AG7" s="24">
        <v>103.09</v>
      </c>
      <c r="AH7" s="24">
        <v>102.11</v>
      </c>
      <c r="AI7" s="24">
        <v>104.16</v>
      </c>
      <c r="AJ7" s="24">
        <v>0</v>
      </c>
      <c r="AK7" s="24">
        <v>0</v>
      </c>
      <c r="AL7" s="24">
        <v>0</v>
      </c>
      <c r="AM7" s="24">
        <v>0</v>
      </c>
      <c r="AN7" s="24">
        <v>0</v>
      </c>
      <c r="AO7" s="24">
        <v>224.04</v>
      </c>
      <c r="AP7" s="24">
        <v>137.09</v>
      </c>
      <c r="AQ7" s="24">
        <v>127.98</v>
      </c>
      <c r="AR7" s="24">
        <v>101.24</v>
      </c>
      <c r="AS7" s="24">
        <v>124.9</v>
      </c>
      <c r="AT7" s="24">
        <v>128.22999999999999</v>
      </c>
      <c r="AU7" s="24">
        <v>21.3</v>
      </c>
      <c r="AV7" s="24">
        <v>18.7</v>
      </c>
      <c r="AW7" s="24">
        <v>21.7</v>
      </c>
      <c r="AX7" s="24">
        <v>15.18</v>
      </c>
      <c r="AY7" s="24">
        <v>27.19</v>
      </c>
      <c r="AZ7" s="24">
        <v>29.91</v>
      </c>
      <c r="BA7" s="24">
        <v>43.5</v>
      </c>
      <c r="BB7" s="24">
        <v>44.14</v>
      </c>
      <c r="BC7" s="24">
        <v>37.24</v>
      </c>
      <c r="BD7" s="24">
        <v>33.58</v>
      </c>
      <c r="BE7" s="24">
        <v>34.770000000000003</v>
      </c>
      <c r="BF7" s="24">
        <v>0.08</v>
      </c>
      <c r="BG7" s="24">
        <v>0</v>
      </c>
      <c r="BH7" s="24">
        <v>0</v>
      </c>
      <c r="BI7" s="24">
        <v>0</v>
      </c>
      <c r="BJ7" s="24">
        <v>0</v>
      </c>
      <c r="BK7" s="24">
        <v>855.8</v>
      </c>
      <c r="BL7" s="24">
        <v>654.91999999999996</v>
      </c>
      <c r="BM7" s="24">
        <v>654.71</v>
      </c>
      <c r="BN7" s="24">
        <v>783.8</v>
      </c>
      <c r="BO7" s="24">
        <v>778.81</v>
      </c>
      <c r="BP7" s="24">
        <v>786.37</v>
      </c>
      <c r="BQ7" s="24">
        <v>70.540000000000006</v>
      </c>
      <c r="BR7" s="24">
        <v>60.23</v>
      </c>
      <c r="BS7" s="24">
        <v>61.55</v>
      </c>
      <c r="BT7" s="24">
        <v>62.96</v>
      </c>
      <c r="BU7" s="24">
        <v>62.6</v>
      </c>
      <c r="BV7" s="24">
        <v>59.8</v>
      </c>
      <c r="BW7" s="24">
        <v>65.39</v>
      </c>
      <c r="BX7" s="24">
        <v>65.37</v>
      </c>
      <c r="BY7" s="24">
        <v>68.11</v>
      </c>
      <c r="BZ7" s="24">
        <v>67.23</v>
      </c>
      <c r="CA7" s="24">
        <v>60.65</v>
      </c>
      <c r="CB7" s="24">
        <v>196.78</v>
      </c>
      <c r="CC7" s="24">
        <v>230.36</v>
      </c>
      <c r="CD7" s="24">
        <v>225.63</v>
      </c>
      <c r="CE7" s="24">
        <v>220.66</v>
      </c>
      <c r="CF7" s="24">
        <v>222.44</v>
      </c>
      <c r="CG7" s="24">
        <v>263.76</v>
      </c>
      <c r="CH7" s="24">
        <v>230.88</v>
      </c>
      <c r="CI7" s="24">
        <v>228.99</v>
      </c>
      <c r="CJ7" s="24">
        <v>222.41</v>
      </c>
      <c r="CK7" s="24">
        <v>228.21</v>
      </c>
      <c r="CL7" s="24">
        <v>256.97000000000003</v>
      </c>
      <c r="CM7" s="24">
        <v>41.08</v>
      </c>
      <c r="CN7" s="24">
        <v>41.18</v>
      </c>
      <c r="CO7" s="24">
        <v>40.97</v>
      </c>
      <c r="CP7" s="24">
        <v>41.71</v>
      </c>
      <c r="CQ7" s="24">
        <v>41.27</v>
      </c>
      <c r="CR7" s="24">
        <v>51.75</v>
      </c>
      <c r="CS7" s="24">
        <v>56.72</v>
      </c>
      <c r="CT7" s="24">
        <v>54.06</v>
      </c>
      <c r="CU7" s="24">
        <v>55.26</v>
      </c>
      <c r="CV7" s="24">
        <v>54.54</v>
      </c>
      <c r="CW7" s="24">
        <v>61.14</v>
      </c>
      <c r="CX7" s="24">
        <v>72.95</v>
      </c>
      <c r="CY7" s="24">
        <v>74.09</v>
      </c>
      <c r="CZ7" s="24">
        <v>74.05</v>
      </c>
      <c r="DA7" s="24">
        <v>75.53</v>
      </c>
      <c r="DB7" s="24">
        <v>76.290000000000006</v>
      </c>
      <c r="DC7" s="24">
        <v>84.84</v>
      </c>
      <c r="DD7" s="24">
        <v>90.04</v>
      </c>
      <c r="DE7" s="24">
        <v>90.11</v>
      </c>
      <c r="DF7" s="24">
        <v>90.52</v>
      </c>
      <c r="DG7" s="24">
        <v>90.3</v>
      </c>
      <c r="DH7" s="24">
        <v>86.91</v>
      </c>
      <c r="DI7" s="24">
        <v>4.3600000000000003</v>
      </c>
      <c r="DJ7" s="24">
        <v>7.92</v>
      </c>
      <c r="DK7" s="24">
        <v>11.4</v>
      </c>
      <c r="DL7" s="24">
        <v>14.54</v>
      </c>
      <c r="DM7" s="24">
        <v>17.510000000000002</v>
      </c>
      <c r="DN7" s="24">
        <v>24.87</v>
      </c>
      <c r="DO7" s="24">
        <v>24.32</v>
      </c>
      <c r="DP7" s="24">
        <v>28.19</v>
      </c>
      <c r="DQ7" s="24">
        <v>24.8</v>
      </c>
      <c r="DR7" s="24">
        <v>28.12</v>
      </c>
      <c r="DS7" s="24">
        <v>24.95</v>
      </c>
      <c r="DT7" s="24">
        <v>0</v>
      </c>
      <c r="DU7" s="24">
        <v>0</v>
      </c>
      <c r="DV7" s="24">
        <v>0</v>
      </c>
      <c r="DW7" s="24">
        <v>0</v>
      </c>
      <c r="DX7" s="24">
        <v>0</v>
      </c>
      <c r="DY7" s="24">
        <v>0</v>
      </c>
      <c r="DZ7" s="24">
        <v>0</v>
      </c>
      <c r="EA7" s="24">
        <v>0</v>
      </c>
      <c r="EB7" s="24">
        <v>0</v>
      </c>
      <c r="EC7" s="24">
        <v>0</v>
      </c>
      <c r="ED7" s="24">
        <v>0</v>
      </c>
      <c r="EE7" s="24">
        <v>0</v>
      </c>
      <c r="EF7" s="24">
        <v>0</v>
      </c>
      <c r="EG7" s="24">
        <v>0.01</v>
      </c>
      <c r="EH7" s="24">
        <v>0</v>
      </c>
      <c r="EI7" s="24">
        <v>0</v>
      </c>
      <c r="EJ7" s="24">
        <v>0.01</v>
      </c>
      <c r="EK7" s="24">
        <v>0.04</v>
      </c>
      <c r="EL7" s="24">
        <v>0.02</v>
      </c>
      <c r="EM7" s="24">
        <v>0.02</v>
      </c>
      <c r="EN7" s="24">
        <v>0.01</v>
      </c>
      <c r="EO7" s="24">
        <v>0.03</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2">
      <c r="B11">
        <v>4</v>
      </c>
      <c r="C11">
        <v>3</v>
      </c>
      <c r="D11">
        <v>2</v>
      </c>
      <c r="E11">
        <v>1</v>
      </c>
      <c r="F11">
        <v>0</v>
      </c>
      <c r="G11" t="s">
        <v>108</v>
      </c>
    </row>
    <row r="12" spans="1:148" x14ac:dyDescent="0.2">
      <c r="B12">
        <v>1</v>
      </c>
      <c r="C12">
        <v>1</v>
      </c>
      <c r="D12">
        <v>1</v>
      </c>
      <c r="E12">
        <v>2</v>
      </c>
      <c r="F12">
        <v>3</v>
      </c>
      <c r="G12" t="s">
        <v>109</v>
      </c>
    </row>
    <row r="13" spans="1:148" x14ac:dyDescent="0.2">
      <c r="B13" t="s">
        <v>110</v>
      </c>
      <c r="C13" t="s">
        <v>111</v>
      </c>
      <c r="D13" t="s">
        <v>112</v>
      </c>
      <c r="E13" t="s">
        <v>113</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2023-01-19T02:29:49Z</cp:lastPrinted>
  <dcterms:created xsi:type="dcterms:W3CDTF">2022-12-01T01:37:59Z</dcterms:created>
  <dcterms:modified xsi:type="dcterms:W3CDTF">2023-02-21T08:49:58Z</dcterms:modified>
  <cp:category/>
</cp:coreProperties>
</file>