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30106_公営企業に係る「経営比較分析表」の分析等について（照会）\06ホームページ掲載\01法適用\【法適】下水\【法適】農集排\"/>
    </mc:Choice>
  </mc:AlternateContent>
  <xr:revisionPtr revIDLastSave="0" documentId="13_ncr:1_{D186229C-AEDD-478B-94DA-42E8B694A09A}" xr6:coauthVersionLast="47" xr6:coauthVersionMax="47" xr10:uidLastSave="{00000000-0000-0000-0000-000000000000}"/>
  <workbookProtection workbookAlgorithmName="SHA-512" workbookHashValue="y906cZggBdsy4AEekA5CQNwXso6rcOQW8ue15UvHDWvuT5qaNjox+ENm2mJe/0KDupdJkL0oSHfduq9MrzMK6w==" workbookSaltValue="7LWf+I4bgjKEQ4c6Vi90uA==" workbookSpinCount="100000" lockStructure="1"/>
  <bookViews>
    <workbookView xWindow="-108" yWindow="-108" windowWidth="23256" windowHeight="1257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Q6" i="5"/>
  <c r="P6" i="5"/>
  <c r="P10" i="4" s="1"/>
  <c r="O6" i="5"/>
  <c r="I10" i="4" s="1"/>
  <c r="N6" i="5"/>
  <c r="M6" i="5"/>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AL10" i="4"/>
  <c r="AD10" i="4"/>
  <c r="W10" i="4"/>
  <c r="B10" i="4"/>
  <c r="AD8"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<sst xmlns="http://schemas.openxmlformats.org/spreadsheetml/2006/main" count="231" uniqueCount="116">
  <si>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</si>
  <si>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</si>
  <si>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</si>
  <si>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</si>
  <si>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</si>
  <si>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</si>
  <si>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</si>
  <si>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</si>
  <si>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</si>
  <si>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</si>
  <si>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</si>
  <si>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</si>
  <si>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</si>
  <si>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</si>
  <si>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</si>
  <si>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</si>
  <si>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</si>
  <si>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</si>
  <si>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</si>
  <si>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</si>
  <si>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</si>
  <si>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</si>
  <si>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</si>
  <si>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</si>
  <si>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</si>
  <si>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</si>
  <si>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</si>
  <si>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</si>
  <si>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</si>
  <si>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</si>
  <si>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</si>
  <si>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</si>
  <si>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</si>
  <si>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</si>
  <si>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</si>
  <si>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</si>
  <si>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</si>
  <si>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</si>
  <si>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</si>
  <si>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</si>
  <si>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</si>
  <si>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</si>
  <si>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</si>
  <si>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</si>
  <si>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</si>
  <si>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</si>
  <si>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</si>
  <si>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</si>
  <si>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</si>
  <si>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</si>
  <si>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</si>
  <si>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</si>
  <si>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</si>
  <si>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</si>
  <si>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</si>
  <si>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</si>
  <si>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</si>
  <si>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</si>
  <si>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</si>
  <si>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</si>
  <si>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</si>
  <si>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</si>
  <si>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</si>
  <si>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</si>
  <si>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</si>
  <si>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</si>
  <si>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</si>
  <si>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</si>
  <si>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</si>
  <si>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</si>
  <si>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</si>
  <si>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</si>
  <si>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</si>
  <si>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</si>
  <si>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</si>
  <si>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</si>
  <si>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</si>
  <si>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</si>
  <si>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</si>
  <si>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</si>
  <si>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</si>
  <si>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</si>
  <si>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</si>
  <si>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</si>
  <si>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</si>
  <si>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</si>
  <si>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</si>
  <si>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</si>
  <si>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</si>
  <si>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</si>
  <si>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</si>
  <si>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</si>
  <si>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</si>
  <si>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</si>
  <si>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</si>
  <si>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</si>
  <si>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延岡市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</si>
  <si>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</si>
  <si>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</si>
  <si>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</si>
  <si>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</si>
  <si>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</si>
  <si>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</si>
  <si>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</si>
  <si>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</si>
  <si>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</si>
  <si>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</si>
  <si>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</si>
  <si>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</si>
  <si>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</si>
  <si>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</si>
  <si>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</si>
  <si>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</si>
  <si>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有形固定資産減価償却率は、数値が100％に近いほど、保有資産が法定耐用年数に近づいていることを示しています。
　老朽化について、法定耐用年数を超えた管渠はないことから、現在必要な更新事業はない状況です。
　今後の老朽化を見据えて、将来の更新費用の財源確保と投資計画の見直し等を行う必要があります。</t>
  </si>
  <si>
    <t>　今後、処理施設の老朽化に伴う費用の増加に対応するため、更新費用の財源となる使用料の見直しや処理場の統廃合も含めた効率的な改革が必要となっています。
　また、本地域内においては、不明水増加が大きな問題となっています。その影響による維持管理経費の増加も顕著に表れているため、早急な原因の究明と整備を行う必要があります。なお、経営戦略については平成28年度に策定し、令和2年度に改定済みです。</t>
  </si>
  <si>
    <t>　農業集落排水事業は、農業を営む集落の生活排水や畜産排水等を対象に水質汚濁防止や水洗化の促進を行う下水道事業です。
・経常収支比率は100％以上で、累積欠損金も発生していません。今後も健全経営を持続していくことが必要です。
・経費回収率は100％を下回っています。このことは、現行の使用料収入では全ての汚水処理経費を賄えていないことを示していますので、将来を見据え、維持管理費用に対する使用料水準について再検討していく必要があります。また、維持管理費の削減や不明水（特に雨天時に汚水量が増加する現象）対策に取り組み、有収水量の確保に努めます。
・流動比率は100％を下回っています。このことは、1年以内に現金化できる資産で、1年以内に支払わなければならない負債を賄えていないことを示していますが、負債の多くは建設改良費等の財源に充てるための企業債が占めており、これについては使用料等を原資として償還を予定しています。このことを踏まえた上で、支払能力を高めるためにも引き続き経営改善が必要となります。
・汚水処理原価や施設利用率は、平均値よりも優位な数値で推移しており、比較的効率性の高い経営となっています。</t>
    <rPh sb="70" eb="72">
      <t>イジョウ</t>
    </rPh>
    <rPh sb="89" eb="91">
      <t>コンゴ</t>
    </rPh>
    <rPh sb="92" eb="94">
      <t>ケンゼン</t>
    </rPh>
    <rPh sb="97" eb="99">
      <t>ジゾク</t>
    </rPh>
    <rPh sb="106" eb="108">
      <t>ヒツヨウ</t>
    </rPh>
    <rPh sb="144" eb="146">
      <t>シュウニュウ</t>
    </rPh>
    <rPh sb="263" eb="265">
      <t>カクホ</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</si>
</sst>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899-448C-A86F-CD8241B566E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0.44</c:v>
                </c:pt>
                <c:pt idx="1">
                  <c:v>0.04</c:v>
                </c:pt>
                <c:pt idx="2">
                  <c:v>0.02</c:v>
                </c:pt>
                <c:pt idx="3">
                  <c:v>0.02</c:v>
                </c:pt>
                <c:pt idx="4">
                  <c:v>0.01</c:v>
                </c:pt>
              </c:numCache>
            </c:numRef>
          </c:val>
          <c:smooth val="0"/>
          <c:extLst>
            <c:ext xmlns:c16="http://schemas.microsoft.com/office/drawing/2014/chart" uri="{C3380CC4-5D6E-409C-BE32-E72D297353CC}">
              <c16:uniqueId val="{00000001-2899-448C-A86F-CD8241B566E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100.07</c:v>
                </c:pt>
                <c:pt idx="1">
                  <c:v>100.01</c:v>
                </c:pt>
                <c:pt idx="2">
                  <c:v>100.08</c:v>
                </c:pt>
                <c:pt idx="3">
                  <c:v>99.71</c:v>
                </c:pt>
                <c:pt idx="4">
                  <c:v>100.08</c:v>
                </c:pt>
              </c:numCache>
            </c:numRef>
          </c:val>
          <c:extLst>
            <c:ext xmlns:c16="http://schemas.microsoft.com/office/drawing/2014/chart" uri="{C3380CC4-5D6E-409C-BE32-E72D297353CC}">
              <c16:uniqueId val="{00000000-B0FB-48F0-BED9-752D77F7BBD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100.99</c:v>
                </c:pt>
                <c:pt idx="1">
                  <c:v>101.27</c:v>
                </c:pt>
                <c:pt idx="2">
                  <c:v>101.91</c:v>
                </c:pt>
                <c:pt idx="3">
                  <c:v>103.09</c:v>
                </c:pt>
                <c:pt idx="4">
                  <c:v>102.11</c:v>
                </c:pt>
              </c:numCache>
            </c:numRef>
          </c:val>
          <c:smooth val="0"/>
          <c:extLst>
            <c:ext xmlns:c16="http://schemas.microsoft.com/office/drawing/2014/chart" uri="{C3380CC4-5D6E-409C-BE32-E72D297353CC}">
              <c16:uniqueId val="{00000001-B0FB-48F0-BED9-752D77F7BBD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32.700000000000003</c:v>
                </c:pt>
                <c:pt idx="1">
                  <c:v>35.06</c:v>
                </c:pt>
                <c:pt idx="2">
                  <c:v>37.4</c:v>
                </c:pt>
                <c:pt idx="3">
                  <c:v>39.69</c:v>
                </c:pt>
                <c:pt idx="4">
                  <c:v>41.9</c:v>
                </c:pt>
              </c:numCache>
            </c:numRef>
          </c:val>
          <c:extLst>
            <c:ext xmlns:c16="http://schemas.microsoft.com/office/drawing/2014/chart" uri="{C3380CC4-5D6E-409C-BE32-E72D297353CC}">
              <c16:uniqueId val="{00000000-D3BD-4908-BF6F-DE57B19E294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22.69</c:v>
                </c:pt>
                <c:pt idx="1">
                  <c:v>24.32</c:v>
                </c:pt>
                <c:pt idx="2">
                  <c:v>28.19</c:v>
                </c:pt>
                <c:pt idx="3">
                  <c:v>24.8</c:v>
                </c:pt>
                <c:pt idx="4">
                  <c:v>28.12</c:v>
                </c:pt>
              </c:numCache>
            </c:numRef>
          </c:val>
          <c:smooth val="0"/>
          <c:extLst>
            <c:ext xmlns:c16="http://schemas.microsoft.com/office/drawing/2014/chart" uri="{C3380CC4-5D6E-409C-BE32-E72D297353CC}">
              <c16:uniqueId val="{00000001-D3BD-4908-BF6F-DE57B19E294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4A-4C5E-95B8-137EA6D2348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D4A-4C5E-95B8-137EA6D2348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4D6-4567-81C1-5C7F505D402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149.02000000000001</c:v>
                </c:pt>
                <c:pt idx="1">
                  <c:v>137.09</c:v>
                </c:pt>
                <c:pt idx="2">
                  <c:v>127.98</c:v>
                </c:pt>
                <c:pt idx="3">
                  <c:v>101.24</c:v>
                </c:pt>
                <c:pt idx="4">
                  <c:v>124.9</c:v>
                </c:pt>
              </c:numCache>
            </c:numRef>
          </c:val>
          <c:smooth val="0"/>
          <c:extLst>
            <c:ext xmlns:c16="http://schemas.microsoft.com/office/drawing/2014/chart" uri="{C3380CC4-5D6E-409C-BE32-E72D297353CC}">
              <c16:uniqueId val="{00000001-34D6-4567-81C1-5C7F505D402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31.49</c:v>
                </c:pt>
                <c:pt idx="1">
                  <c:v>24.58</c:v>
                </c:pt>
                <c:pt idx="2">
                  <c:v>29.26</c:v>
                </c:pt>
                <c:pt idx="3">
                  <c:v>29.63</c:v>
                </c:pt>
                <c:pt idx="4">
                  <c:v>17.53</c:v>
                </c:pt>
              </c:numCache>
            </c:numRef>
          </c:val>
          <c:extLst>
            <c:ext xmlns:c16="http://schemas.microsoft.com/office/drawing/2014/chart" uri="{C3380CC4-5D6E-409C-BE32-E72D297353CC}">
              <c16:uniqueId val="{00000000-88CA-455F-A4F9-4D6B417B442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38.119999999999997</c:v>
                </c:pt>
                <c:pt idx="1">
                  <c:v>43.5</c:v>
                </c:pt>
                <c:pt idx="2">
                  <c:v>44.14</c:v>
                </c:pt>
                <c:pt idx="3">
                  <c:v>37.24</c:v>
                </c:pt>
                <c:pt idx="4">
                  <c:v>33.58</c:v>
                </c:pt>
              </c:numCache>
            </c:numRef>
          </c:val>
          <c:smooth val="0"/>
          <c:extLst>
            <c:ext xmlns:c16="http://schemas.microsoft.com/office/drawing/2014/chart" uri="{C3380CC4-5D6E-409C-BE32-E72D297353CC}">
              <c16:uniqueId val="{00000001-88CA-455F-A4F9-4D6B417B442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1468.41</c:v>
                </c:pt>
                <c:pt idx="1">
                  <c:v>1311.75</c:v>
                </c:pt>
                <c:pt idx="2">
                  <c:v>1252.48</c:v>
                </c:pt>
                <c:pt idx="3">
                  <c:v>1179.3499999999999</c:v>
                </c:pt>
                <c:pt idx="4">
                  <c:v>1042.77</c:v>
                </c:pt>
              </c:numCache>
            </c:numRef>
          </c:val>
          <c:extLst>
            <c:ext xmlns:c16="http://schemas.microsoft.com/office/drawing/2014/chart" uri="{C3380CC4-5D6E-409C-BE32-E72D297353CC}">
              <c16:uniqueId val="{00000000-FBCE-41FD-BA41-3E9F946FE18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684.74</c:v>
                </c:pt>
                <c:pt idx="1">
                  <c:v>654.91999999999996</c:v>
                </c:pt>
                <c:pt idx="2">
                  <c:v>654.71</c:v>
                </c:pt>
                <c:pt idx="3">
                  <c:v>783.8</c:v>
                </c:pt>
                <c:pt idx="4">
                  <c:v>778.81</c:v>
                </c:pt>
              </c:numCache>
            </c:numRef>
          </c:val>
          <c:smooth val="0"/>
          <c:extLst>
            <c:ext xmlns:c16="http://schemas.microsoft.com/office/drawing/2014/chart" uri="{C3380CC4-5D6E-409C-BE32-E72D297353CC}">
              <c16:uniqueId val="{00000001-FBCE-41FD-BA41-3E9F946FE18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74.81</c:v>
                </c:pt>
                <c:pt idx="1">
                  <c:v>70.08</c:v>
                </c:pt>
                <c:pt idx="2">
                  <c:v>65.3</c:v>
                </c:pt>
                <c:pt idx="3">
                  <c:v>69.650000000000006</c:v>
                </c:pt>
                <c:pt idx="4">
                  <c:v>88.44</c:v>
                </c:pt>
              </c:numCache>
            </c:numRef>
          </c:val>
          <c:extLst>
            <c:ext xmlns:c16="http://schemas.microsoft.com/office/drawing/2014/chart" uri="{C3380CC4-5D6E-409C-BE32-E72D297353CC}">
              <c16:uniqueId val="{00000000-DC9B-49AD-A2C8-C43800EA3CE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65.33</c:v>
                </c:pt>
                <c:pt idx="1">
                  <c:v>65.39</c:v>
                </c:pt>
                <c:pt idx="2">
                  <c:v>65.37</c:v>
                </c:pt>
                <c:pt idx="3">
                  <c:v>68.11</c:v>
                </c:pt>
                <c:pt idx="4">
                  <c:v>67.23</c:v>
                </c:pt>
              </c:numCache>
            </c:numRef>
          </c:val>
          <c:smooth val="0"/>
          <c:extLst>
            <c:ext xmlns:c16="http://schemas.microsoft.com/office/drawing/2014/chart" uri="{C3380CC4-5D6E-409C-BE32-E72D297353CC}">
              <c16:uniqueId val="{00000001-DC9B-49AD-A2C8-C43800EA3CE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198.82</c:v>
                </c:pt>
                <c:pt idx="1">
                  <c:v>214.25</c:v>
                </c:pt>
                <c:pt idx="2">
                  <c:v>230.09</c:v>
                </c:pt>
                <c:pt idx="3">
                  <c:v>216.3</c:v>
                </c:pt>
                <c:pt idx="4">
                  <c:v>174.37</c:v>
                </c:pt>
              </c:numCache>
            </c:numRef>
          </c:val>
          <c:extLst>
            <c:ext xmlns:c16="http://schemas.microsoft.com/office/drawing/2014/chart" uri="{C3380CC4-5D6E-409C-BE32-E72D297353CC}">
              <c16:uniqueId val="{00000000-87AD-44B2-AAEE-7C02EF29816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227.43</c:v>
                </c:pt>
                <c:pt idx="1">
                  <c:v>230.88</c:v>
                </c:pt>
                <c:pt idx="2">
                  <c:v>228.99</c:v>
                </c:pt>
                <c:pt idx="3">
                  <c:v>222.41</c:v>
                </c:pt>
                <c:pt idx="4">
                  <c:v>228.21</c:v>
                </c:pt>
              </c:numCache>
            </c:numRef>
          </c:val>
          <c:smooth val="0"/>
          <c:extLst>
            <c:ext xmlns:c16="http://schemas.microsoft.com/office/drawing/2014/chart" uri="{C3380CC4-5D6E-409C-BE32-E72D297353CC}">
              <c16:uniqueId val="{00000001-87AD-44B2-AAEE-7C02EF29816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58.87</c:v>
                </c:pt>
                <c:pt idx="1">
                  <c:v>59.13</c:v>
                </c:pt>
                <c:pt idx="2">
                  <c:v>58.96</c:v>
                </c:pt>
                <c:pt idx="3">
                  <c:v>54.42</c:v>
                </c:pt>
                <c:pt idx="4">
                  <c:v>55.89</c:v>
                </c:pt>
              </c:numCache>
            </c:numRef>
          </c:val>
          <c:extLst>
            <c:ext xmlns:c16="http://schemas.microsoft.com/office/drawing/2014/chart" uri="{C3380CC4-5D6E-409C-BE32-E72D297353CC}">
              <c16:uniqueId val="{00000000-46EB-4E56-BEDC-0E9AC96C5BF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56.01</c:v>
                </c:pt>
                <c:pt idx="1">
                  <c:v>56.72</c:v>
                </c:pt>
                <c:pt idx="2">
                  <c:v>54.06</c:v>
                </c:pt>
                <c:pt idx="3">
                  <c:v>55.26</c:v>
                </c:pt>
                <c:pt idx="4">
                  <c:v>54.54</c:v>
                </c:pt>
              </c:numCache>
            </c:numRef>
          </c:val>
          <c:smooth val="0"/>
          <c:extLst>
            <c:ext xmlns:c16="http://schemas.microsoft.com/office/drawing/2014/chart" uri="{C3380CC4-5D6E-409C-BE32-E72D297353CC}">
              <c16:uniqueId val="{00000001-46EB-4E56-BEDC-0E9AC96C5BF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90.83</c:v>
                </c:pt>
                <c:pt idx="1">
                  <c:v>91.25</c:v>
                </c:pt>
                <c:pt idx="2">
                  <c:v>91.1</c:v>
                </c:pt>
                <c:pt idx="3">
                  <c:v>91.19</c:v>
                </c:pt>
                <c:pt idx="4">
                  <c:v>92.09</c:v>
                </c:pt>
              </c:numCache>
            </c:numRef>
          </c:val>
          <c:extLst>
            <c:ext xmlns:c16="http://schemas.microsoft.com/office/drawing/2014/chart" uri="{C3380CC4-5D6E-409C-BE32-E72D297353CC}">
              <c16:uniqueId val="{00000000-0CF3-4397-A7DC-F7D090E7897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89.77</c:v>
                </c:pt>
                <c:pt idx="1">
                  <c:v>90.04</c:v>
                </c:pt>
                <c:pt idx="2">
                  <c:v>90.11</c:v>
                </c:pt>
                <c:pt idx="3">
                  <c:v>90.52</c:v>
                </c:pt>
                <c:pt idx="4">
                  <c:v>90.3</c:v>
                </c:pt>
              </c:numCache>
            </c:numRef>
          </c:val>
          <c:smooth val="0"/>
          <c:extLst>
            <c:ext xmlns:c16="http://schemas.microsoft.com/office/drawing/2014/chart" uri="{C3380CC4-5D6E-409C-BE32-E72D297353CC}">
              <c16:uniqueId val="{00000001-0CF3-4397-A7DC-F7D090E7897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election activeCell="B6" sqref="B6:AC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2">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2">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4" t="str">
        <f>データ!H6</f>
        <v>宮崎県　延岡市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75" t="s">
        <v>9</v>
      </c>
      <c r="BM7" s="76"/>
      <c r="BN7" s="76"/>
      <c r="BO7" s="76"/>
      <c r="BP7" s="76"/>
      <c r="BQ7" s="76"/>
      <c r="BR7" s="76"/>
      <c r="BS7" s="76"/>
      <c r="BT7" s="76"/>
      <c r="BU7" s="76"/>
      <c r="BV7" s="76"/>
      <c r="BW7" s="76"/>
      <c r="BX7" s="76"/>
      <c r="BY7" s="77"/>
    </row>
    <row r="8" spans="1:78" ht="18.75" customHeight="1" x14ac:dyDescent="0.2">
      <c r="A8" s="2"/>
      <c r="B8" s="71" t="str">
        <f>データ!I6</f>
        <v>法適用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F1</v>
      </c>
      <c r="X8" s="71"/>
      <c r="Y8" s="71"/>
      <c r="Z8" s="71"/>
      <c r="AA8" s="71"/>
      <c r="AB8" s="71"/>
      <c r="AC8" s="71"/>
      <c r="AD8" s="72" t="str">
        <f>データ!$M$6</f>
        <v>非設置</v>
      </c>
      <c r="AE8" s="72"/>
      <c r="AF8" s="72"/>
      <c r="AG8" s="72"/>
      <c r="AH8" s="72"/>
      <c r="AI8" s="72"/>
      <c r="AJ8" s="72"/>
      <c r="AK8" s="3"/>
      <c r="AL8" s="45">
        <f>データ!S6</f>
        <v>119352</v>
      </c>
      <c r="AM8" s="45"/>
      <c r="AN8" s="45"/>
      <c r="AO8" s="45"/>
      <c r="AP8" s="45"/>
      <c r="AQ8" s="45"/>
      <c r="AR8" s="45"/>
      <c r="AS8" s="45"/>
      <c r="AT8" s="46">
        <f>データ!T6</f>
        <v>868.02</v>
      </c>
      <c r="AU8" s="46"/>
      <c r="AV8" s="46"/>
      <c r="AW8" s="46"/>
      <c r="AX8" s="46"/>
      <c r="AY8" s="46"/>
      <c r="AZ8" s="46"/>
      <c r="BA8" s="46"/>
      <c r="BB8" s="46">
        <f>データ!U6</f>
        <v>137.5</v>
      </c>
      <c r="BC8" s="46"/>
      <c r="BD8" s="46"/>
      <c r="BE8" s="46"/>
      <c r="BF8" s="46"/>
      <c r="BG8" s="46"/>
      <c r="BH8" s="46"/>
      <c r="BI8" s="46"/>
      <c r="BJ8" s="3"/>
      <c r="BK8" s="3"/>
      <c r="BL8" s="67" t="s">
        <v>10</v>
      </c>
      <c r="BM8" s="68"/>
      <c r="BN8" s="69" t="s">
        <v>11</v>
      </c>
      <c r="BO8" s="69"/>
      <c r="BP8" s="69"/>
      <c r="BQ8" s="69"/>
      <c r="BR8" s="69"/>
      <c r="BS8" s="69"/>
      <c r="BT8" s="69"/>
      <c r="BU8" s="69"/>
      <c r="BV8" s="69"/>
      <c r="BW8" s="69"/>
      <c r="BX8" s="69"/>
      <c r="BY8" s="70"/>
    </row>
    <row r="9" spans="1:78" ht="18.75" customHeight="1" x14ac:dyDescent="0.2">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2">
      <c r="A10" s="2"/>
      <c r="B10" s="46" t="str">
        <f>データ!N6</f>
        <v>-</v>
      </c>
      <c r="C10" s="46"/>
      <c r="D10" s="46"/>
      <c r="E10" s="46"/>
      <c r="F10" s="46"/>
      <c r="G10" s="46"/>
      <c r="H10" s="46"/>
      <c r="I10" s="46">
        <f>データ!O6</f>
        <v>75.150000000000006</v>
      </c>
      <c r="J10" s="46"/>
      <c r="K10" s="46"/>
      <c r="L10" s="46"/>
      <c r="M10" s="46"/>
      <c r="N10" s="46"/>
      <c r="O10" s="46"/>
      <c r="P10" s="46">
        <f>データ!P6</f>
        <v>3.32</v>
      </c>
      <c r="Q10" s="46"/>
      <c r="R10" s="46"/>
      <c r="S10" s="46"/>
      <c r="T10" s="46"/>
      <c r="U10" s="46"/>
      <c r="V10" s="46"/>
      <c r="W10" s="46">
        <f>データ!Q6</f>
        <v>100</v>
      </c>
      <c r="X10" s="46"/>
      <c r="Y10" s="46"/>
      <c r="Z10" s="46"/>
      <c r="AA10" s="46"/>
      <c r="AB10" s="46"/>
      <c r="AC10" s="46"/>
      <c r="AD10" s="45">
        <f>データ!R6</f>
        <v>2619</v>
      </c>
      <c r="AE10" s="45"/>
      <c r="AF10" s="45"/>
      <c r="AG10" s="45"/>
      <c r="AH10" s="45"/>
      <c r="AI10" s="45"/>
      <c r="AJ10" s="45"/>
      <c r="AK10" s="2"/>
      <c r="AL10" s="45">
        <f>データ!V6</f>
        <v>3931</v>
      </c>
      <c r="AM10" s="45"/>
      <c r="AN10" s="45"/>
      <c r="AO10" s="45"/>
      <c r="AP10" s="45"/>
      <c r="AQ10" s="45"/>
      <c r="AR10" s="45"/>
      <c r="AS10" s="45"/>
      <c r="AT10" s="46">
        <f>データ!W6</f>
        <v>3.25</v>
      </c>
      <c r="AU10" s="46"/>
      <c r="AV10" s="46"/>
      <c r="AW10" s="46"/>
      <c r="AX10" s="46"/>
      <c r="AY10" s="46"/>
      <c r="AZ10" s="46"/>
      <c r="BA10" s="46"/>
      <c r="BB10" s="46">
        <f>データ!X6</f>
        <v>1209.54</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115</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114</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o20Hug7gw9rqXBlg0xBm2JtlZatPIcAvBNX9eBmxeS5LEyggGxXli8m5t5haiWC/jHuEX1fzPiDwwOc+6I1dpg==" saltValue="UpkGRibw91kSh8VQ0uL1+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2021</v>
      </c>
      <c r="C6" s="19">
        <f t="shared" ref="C6:X6" si="3">C7</f>
        <v>452033</v>
      </c>
      <c r="D6" s="19">
        <f t="shared" si="3"/>
        <v>46</v>
      </c>
      <c r="E6" s="19">
        <f t="shared" si="3"/>
        <v>17</v>
      </c>
      <c r="F6" s="19">
        <f t="shared" si="3"/>
        <v>5</v>
      </c>
      <c r="G6" s="19">
        <f t="shared" si="3"/>
        <v>0</v>
      </c>
      <c r="H6" s="19" t="str">
        <f t="shared" si="3"/>
        <v>宮崎県　延岡市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75.150000000000006</v>
      </c>
      <c r="P6" s="20">
        <f t="shared" si="3"/>
        <v>3.32</v>
      </c>
      <c r="Q6" s="20">
        <f t="shared" si="3"/>
        <v>100</v>
      </c>
      <c r="R6" s="20">
        <f t="shared" si="3"/>
        <v>2619</v>
      </c>
      <c r="S6" s="20">
        <f t="shared" si="3"/>
        <v>119352</v>
      </c>
      <c r="T6" s="20">
        <f t="shared" si="3"/>
        <v>868.02</v>
      </c>
      <c r="U6" s="20">
        <f t="shared" si="3"/>
        <v>137.5</v>
      </c>
      <c r="V6" s="20">
        <f t="shared" si="3"/>
        <v>3931</v>
      </c>
      <c r="W6" s="20">
        <f t="shared" si="3"/>
        <v>3.25</v>
      </c>
      <c r="X6" s="20">
        <f t="shared" si="3"/>
        <v>1209.54</v>
      </c>
      <c r="Y6" s="21">
        <f>IF(Y7="",NA(),Y7)</f>
        <v>100.07</v>
      </c>
      <c r="Z6" s="21">
        <f t="shared" ref="Z6:AH6" si="4">IF(Z7="",NA(),Z7)</f>
        <v>100.01</v>
      </c>
      <c r="AA6" s="21">
        <f t="shared" si="4"/>
        <v>100.08</v>
      </c>
      <c r="AB6" s="21">
        <f t="shared" si="4"/>
        <v>99.71</v>
      </c>
      <c r="AC6" s="21">
        <f t="shared" si="4"/>
        <v>100.08</v>
      </c>
      <c r="AD6" s="21">
        <f t="shared" si="4"/>
        <v>100.99</v>
      </c>
      <c r="AE6" s="21">
        <f t="shared" si="4"/>
        <v>101.27</v>
      </c>
      <c r="AF6" s="21">
        <f t="shared" si="4"/>
        <v>101.91</v>
      </c>
      <c r="AG6" s="21">
        <f t="shared" si="4"/>
        <v>103.09</v>
      </c>
      <c r="AH6" s="21">
        <f t="shared" si="4"/>
        <v>102.11</v>
      </c>
      <c r="AI6" s="20" t="str">
        <f>IF(AI7="","",IF(AI7="-","【-】","【"&amp;SUBSTITUTE(TEXT(AI7,"#,##0.00"),"-","△")&amp;"】"))</f>
        <v>【104.16】</v>
      </c>
      <c r="AJ6" s="20">
        <f>IF(AJ7="",NA(),AJ7)</f>
        <v>0</v>
      </c>
      <c r="AK6" s="20">
        <f t="shared" ref="AK6:AS6" si="5">IF(AK7="",NA(),AK7)</f>
        <v>0</v>
      </c>
      <c r="AL6" s="20">
        <f t="shared" si="5"/>
        <v>0</v>
      </c>
      <c r="AM6" s="20">
        <f t="shared" si="5"/>
        <v>0</v>
      </c>
      <c r="AN6" s="20">
        <f t="shared" si="5"/>
        <v>0</v>
      </c>
      <c r="AO6" s="21">
        <f t="shared" si="5"/>
        <v>149.02000000000001</v>
      </c>
      <c r="AP6" s="21">
        <f t="shared" si="5"/>
        <v>137.09</v>
      </c>
      <c r="AQ6" s="21">
        <f t="shared" si="5"/>
        <v>127.98</v>
      </c>
      <c r="AR6" s="21">
        <f t="shared" si="5"/>
        <v>101.24</v>
      </c>
      <c r="AS6" s="21">
        <f t="shared" si="5"/>
        <v>124.9</v>
      </c>
      <c r="AT6" s="20" t="str">
        <f>IF(AT7="","",IF(AT7="-","【-】","【"&amp;SUBSTITUTE(TEXT(AT7,"#,##0.00"),"-","△")&amp;"】"))</f>
        <v>【128.23】</v>
      </c>
      <c r="AU6" s="21">
        <f>IF(AU7="",NA(),AU7)</f>
        <v>31.49</v>
      </c>
      <c r="AV6" s="21">
        <f t="shared" ref="AV6:BD6" si="6">IF(AV7="",NA(),AV7)</f>
        <v>24.58</v>
      </c>
      <c r="AW6" s="21">
        <f t="shared" si="6"/>
        <v>29.26</v>
      </c>
      <c r="AX6" s="21">
        <f t="shared" si="6"/>
        <v>29.63</v>
      </c>
      <c r="AY6" s="21">
        <f t="shared" si="6"/>
        <v>17.53</v>
      </c>
      <c r="AZ6" s="21">
        <f t="shared" si="6"/>
        <v>38.119999999999997</v>
      </c>
      <c r="BA6" s="21">
        <f t="shared" si="6"/>
        <v>43.5</v>
      </c>
      <c r="BB6" s="21">
        <f t="shared" si="6"/>
        <v>44.14</v>
      </c>
      <c r="BC6" s="21">
        <f t="shared" si="6"/>
        <v>37.24</v>
      </c>
      <c r="BD6" s="21">
        <f t="shared" si="6"/>
        <v>33.58</v>
      </c>
      <c r="BE6" s="20" t="str">
        <f>IF(BE7="","",IF(BE7="-","【-】","【"&amp;SUBSTITUTE(TEXT(BE7,"#,##0.00"),"-","△")&amp;"】"))</f>
        <v>【34.77】</v>
      </c>
      <c r="BF6" s="21">
        <f>IF(BF7="",NA(),BF7)</f>
        <v>1468.41</v>
      </c>
      <c r="BG6" s="21">
        <f t="shared" ref="BG6:BO6" si="7">IF(BG7="",NA(),BG7)</f>
        <v>1311.75</v>
      </c>
      <c r="BH6" s="21">
        <f t="shared" si="7"/>
        <v>1252.48</v>
      </c>
      <c r="BI6" s="21">
        <f t="shared" si="7"/>
        <v>1179.3499999999999</v>
      </c>
      <c r="BJ6" s="21">
        <f t="shared" si="7"/>
        <v>1042.77</v>
      </c>
      <c r="BK6" s="21">
        <f t="shared" si="7"/>
        <v>684.74</v>
      </c>
      <c r="BL6" s="21">
        <f t="shared" si="7"/>
        <v>654.91999999999996</v>
      </c>
      <c r="BM6" s="21">
        <f t="shared" si="7"/>
        <v>654.71</v>
      </c>
      <c r="BN6" s="21">
        <f t="shared" si="7"/>
        <v>783.8</v>
      </c>
      <c r="BO6" s="21">
        <f t="shared" si="7"/>
        <v>778.81</v>
      </c>
      <c r="BP6" s="20" t="str">
        <f>IF(BP7="","",IF(BP7="-","【-】","【"&amp;SUBSTITUTE(TEXT(BP7,"#,##0.00"),"-","△")&amp;"】"))</f>
        <v>【786.37】</v>
      </c>
      <c r="BQ6" s="21">
        <f>IF(BQ7="",NA(),BQ7)</f>
        <v>74.81</v>
      </c>
      <c r="BR6" s="21">
        <f t="shared" ref="BR6:BZ6" si="8">IF(BR7="",NA(),BR7)</f>
        <v>70.08</v>
      </c>
      <c r="BS6" s="21">
        <f t="shared" si="8"/>
        <v>65.3</v>
      </c>
      <c r="BT6" s="21">
        <f t="shared" si="8"/>
        <v>69.650000000000006</v>
      </c>
      <c r="BU6" s="21">
        <f t="shared" si="8"/>
        <v>88.44</v>
      </c>
      <c r="BV6" s="21">
        <f t="shared" si="8"/>
        <v>65.33</v>
      </c>
      <c r="BW6" s="21">
        <f t="shared" si="8"/>
        <v>65.39</v>
      </c>
      <c r="BX6" s="21">
        <f t="shared" si="8"/>
        <v>65.37</v>
      </c>
      <c r="BY6" s="21">
        <f t="shared" si="8"/>
        <v>68.11</v>
      </c>
      <c r="BZ6" s="21">
        <f t="shared" si="8"/>
        <v>67.23</v>
      </c>
      <c r="CA6" s="20" t="str">
        <f>IF(CA7="","",IF(CA7="-","【-】","【"&amp;SUBSTITUTE(TEXT(CA7,"#,##0.00"),"-","△")&amp;"】"))</f>
        <v>【60.65】</v>
      </c>
      <c r="CB6" s="21">
        <f>IF(CB7="",NA(),CB7)</f>
        <v>198.82</v>
      </c>
      <c r="CC6" s="21">
        <f t="shared" ref="CC6:CK6" si="9">IF(CC7="",NA(),CC7)</f>
        <v>214.25</v>
      </c>
      <c r="CD6" s="21">
        <f t="shared" si="9"/>
        <v>230.09</v>
      </c>
      <c r="CE6" s="21">
        <f t="shared" si="9"/>
        <v>216.3</v>
      </c>
      <c r="CF6" s="21">
        <f t="shared" si="9"/>
        <v>174.37</v>
      </c>
      <c r="CG6" s="21">
        <f t="shared" si="9"/>
        <v>227.43</v>
      </c>
      <c r="CH6" s="21">
        <f t="shared" si="9"/>
        <v>230.88</v>
      </c>
      <c r="CI6" s="21">
        <f t="shared" si="9"/>
        <v>228.99</v>
      </c>
      <c r="CJ6" s="21">
        <f t="shared" si="9"/>
        <v>222.41</v>
      </c>
      <c r="CK6" s="21">
        <f t="shared" si="9"/>
        <v>228.21</v>
      </c>
      <c r="CL6" s="20" t="str">
        <f>IF(CL7="","",IF(CL7="-","【-】","【"&amp;SUBSTITUTE(TEXT(CL7,"#,##0.00"),"-","△")&amp;"】"))</f>
        <v>【256.97】</v>
      </c>
      <c r="CM6" s="21">
        <f>IF(CM7="",NA(),CM7)</f>
        <v>58.87</v>
      </c>
      <c r="CN6" s="21">
        <f t="shared" ref="CN6:CV6" si="10">IF(CN7="",NA(),CN7)</f>
        <v>59.13</v>
      </c>
      <c r="CO6" s="21">
        <f t="shared" si="10"/>
        <v>58.96</v>
      </c>
      <c r="CP6" s="21">
        <f t="shared" si="10"/>
        <v>54.42</v>
      </c>
      <c r="CQ6" s="21">
        <f t="shared" si="10"/>
        <v>55.89</v>
      </c>
      <c r="CR6" s="21">
        <f t="shared" si="10"/>
        <v>56.01</v>
      </c>
      <c r="CS6" s="21">
        <f t="shared" si="10"/>
        <v>56.72</v>
      </c>
      <c r="CT6" s="21">
        <f t="shared" si="10"/>
        <v>54.06</v>
      </c>
      <c r="CU6" s="21">
        <f t="shared" si="10"/>
        <v>55.26</v>
      </c>
      <c r="CV6" s="21">
        <f t="shared" si="10"/>
        <v>54.54</v>
      </c>
      <c r="CW6" s="20" t="str">
        <f>IF(CW7="","",IF(CW7="-","【-】","【"&amp;SUBSTITUTE(TEXT(CW7,"#,##0.00"),"-","△")&amp;"】"))</f>
        <v>【61.14】</v>
      </c>
      <c r="CX6" s="21">
        <f>IF(CX7="",NA(),CX7)</f>
        <v>90.83</v>
      </c>
      <c r="CY6" s="21">
        <f t="shared" ref="CY6:DG6" si="11">IF(CY7="",NA(),CY7)</f>
        <v>91.25</v>
      </c>
      <c r="CZ6" s="21">
        <f t="shared" si="11"/>
        <v>91.1</v>
      </c>
      <c r="DA6" s="21">
        <f t="shared" si="11"/>
        <v>91.19</v>
      </c>
      <c r="DB6" s="21">
        <f t="shared" si="11"/>
        <v>92.09</v>
      </c>
      <c r="DC6" s="21">
        <f t="shared" si="11"/>
        <v>89.77</v>
      </c>
      <c r="DD6" s="21">
        <f t="shared" si="11"/>
        <v>90.04</v>
      </c>
      <c r="DE6" s="21">
        <f t="shared" si="11"/>
        <v>90.11</v>
      </c>
      <c r="DF6" s="21">
        <f t="shared" si="11"/>
        <v>90.52</v>
      </c>
      <c r="DG6" s="21">
        <f t="shared" si="11"/>
        <v>90.3</v>
      </c>
      <c r="DH6" s="20" t="str">
        <f>IF(DH7="","",IF(DH7="-","【-】","【"&amp;SUBSTITUTE(TEXT(DH7,"#,##0.00"),"-","△")&amp;"】"))</f>
        <v>【86.91】</v>
      </c>
      <c r="DI6" s="21">
        <f>IF(DI7="",NA(),DI7)</f>
        <v>32.700000000000003</v>
      </c>
      <c r="DJ6" s="21">
        <f t="shared" ref="DJ6:DR6" si="12">IF(DJ7="",NA(),DJ7)</f>
        <v>35.06</v>
      </c>
      <c r="DK6" s="21">
        <f t="shared" si="12"/>
        <v>37.4</v>
      </c>
      <c r="DL6" s="21">
        <f t="shared" si="12"/>
        <v>39.69</v>
      </c>
      <c r="DM6" s="21">
        <f t="shared" si="12"/>
        <v>41.9</v>
      </c>
      <c r="DN6" s="21">
        <f t="shared" si="12"/>
        <v>22.69</v>
      </c>
      <c r="DO6" s="21">
        <f t="shared" si="12"/>
        <v>24.32</v>
      </c>
      <c r="DP6" s="21">
        <f t="shared" si="12"/>
        <v>28.19</v>
      </c>
      <c r="DQ6" s="21">
        <f t="shared" si="12"/>
        <v>24.8</v>
      </c>
      <c r="DR6" s="21">
        <f t="shared" si="12"/>
        <v>28.12</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0.44</v>
      </c>
      <c r="EK6" s="21">
        <f t="shared" si="14"/>
        <v>0.04</v>
      </c>
      <c r="EL6" s="21">
        <f t="shared" si="14"/>
        <v>0.02</v>
      </c>
      <c r="EM6" s="21">
        <f t="shared" si="14"/>
        <v>0.02</v>
      </c>
      <c r="EN6" s="21">
        <f t="shared" si="14"/>
        <v>0.01</v>
      </c>
      <c r="EO6" s="20" t="str">
        <f>IF(EO7="","",IF(EO7="-","【-】","【"&amp;SUBSTITUTE(TEXT(EO7,"#,##0.00"),"-","△")&amp;"】"))</f>
        <v>【0.03】</v>
      </c>
    </row>
    <row r="7" spans="1:148" s="22" customFormat="1" x14ac:dyDescent="0.2">
      <c r="A7" s="14"/>
      <c r="B7" s="23">
        <v>2021</v>
      </c>
      <c r="C7" s="23">
        <v>452033</v>
      </c>
      <c r="D7" s="23">
        <v>46</v>
      </c>
      <c r="E7" s="23">
        <v>17</v>
      </c>
      <c r="F7" s="23">
        <v>5</v>
      </c>
      <c r="G7" s="23">
        <v>0</v>
      </c>
      <c r="H7" s="23" t="s">
        <v>96</v>
      </c>
      <c r="I7" s="23" t="s">
        <v>97</v>
      </c>
      <c r="J7" s="23" t="s">
        <v>98</v>
      </c>
      <c r="K7" s="23" t="s">
        <v>99</v>
      </c>
      <c r="L7" s="23" t="s">
        <v>100</v>
      </c>
      <c r="M7" s="23" t="s">
        <v>101</v>
      </c>
      <c r="N7" s="24" t="s">
        <v>102</v>
      </c>
      <c r="O7" s="24">
        <v>75.150000000000006</v>
      </c>
      <c r="P7" s="24">
        <v>3.32</v>
      </c>
      <c r="Q7" s="24">
        <v>100</v>
      </c>
      <c r="R7" s="24">
        <v>2619</v>
      </c>
      <c r="S7" s="24">
        <v>119352</v>
      </c>
      <c r="T7" s="24">
        <v>868.02</v>
      </c>
      <c r="U7" s="24">
        <v>137.5</v>
      </c>
      <c r="V7" s="24">
        <v>3931</v>
      </c>
      <c r="W7" s="24">
        <v>3.25</v>
      </c>
      <c r="X7" s="24">
        <v>1209.54</v>
      </c>
      <c r="Y7" s="24">
        <v>100.07</v>
      </c>
      <c r="Z7" s="24">
        <v>100.01</v>
      </c>
      <c r="AA7" s="24">
        <v>100.08</v>
      </c>
      <c r="AB7" s="24">
        <v>99.71</v>
      </c>
      <c r="AC7" s="24">
        <v>100.08</v>
      </c>
      <c r="AD7" s="24">
        <v>100.99</v>
      </c>
      <c r="AE7" s="24">
        <v>101.27</v>
      </c>
      <c r="AF7" s="24">
        <v>101.91</v>
      </c>
      <c r="AG7" s="24">
        <v>103.09</v>
      </c>
      <c r="AH7" s="24">
        <v>102.11</v>
      </c>
      <c r="AI7" s="24">
        <v>104.16</v>
      </c>
      <c r="AJ7" s="24">
        <v>0</v>
      </c>
      <c r="AK7" s="24">
        <v>0</v>
      </c>
      <c r="AL7" s="24">
        <v>0</v>
      </c>
      <c r="AM7" s="24">
        <v>0</v>
      </c>
      <c r="AN7" s="24">
        <v>0</v>
      </c>
      <c r="AO7" s="24">
        <v>149.02000000000001</v>
      </c>
      <c r="AP7" s="24">
        <v>137.09</v>
      </c>
      <c r="AQ7" s="24">
        <v>127.98</v>
      </c>
      <c r="AR7" s="24">
        <v>101.24</v>
      </c>
      <c r="AS7" s="24">
        <v>124.9</v>
      </c>
      <c r="AT7" s="24">
        <v>128.22999999999999</v>
      </c>
      <c r="AU7" s="24">
        <v>31.49</v>
      </c>
      <c r="AV7" s="24">
        <v>24.58</v>
      </c>
      <c r="AW7" s="24">
        <v>29.26</v>
      </c>
      <c r="AX7" s="24">
        <v>29.63</v>
      </c>
      <c r="AY7" s="24">
        <v>17.53</v>
      </c>
      <c r="AZ7" s="24">
        <v>38.119999999999997</v>
      </c>
      <c r="BA7" s="24">
        <v>43.5</v>
      </c>
      <c r="BB7" s="24">
        <v>44.14</v>
      </c>
      <c r="BC7" s="24">
        <v>37.24</v>
      </c>
      <c r="BD7" s="24">
        <v>33.58</v>
      </c>
      <c r="BE7" s="24">
        <v>34.770000000000003</v>
      </c>
      <c r="BF7" s="24">
        <v>1468.41</v>
      </c>
      <c r="BG7" s="24">
        <v>1311.75</v>
      </c>
      <c r="BH7" s="24">
        <v>1252.48</v>
      </c>
      <c r="BI7" s="24">
        <v>1179.3499999999999</v>
      </c>
      <c r="BJ7" s="24">
        <v>1042.77</v>
      </c>
      <c r="BK7" s="24">
        <v>684.74</v>
      </c>
      <c r="BL7" s="24">
        <v>654.91999999999996</v>
      </c>
      <c r="BM7" s="24">
        <v>654.71</v>
      </c>
      <c r="BN7" s="24">
        <v>783.8</v>
      </c>
      <c r="BO7" s="24">
        <v>778.81</v>
      </c>
      <c r="BP7" s="24">
        <v>786.37</v>
      </c>
      <c r="BQ7" s="24">
        <v>74.81</v>
      </c>
      <c r="BR7" s="24">
        <v>70.08</v>
      </c>
      <c r="BS7" s="24">
        <v>65.3</v>
      </c>
      <c r="BT7" s="24">
        <v>69.650000000000006</v>
      </c>
      <c r="BU7" s="24">
        <v>88.44</v>
      </c>
      <c r="BV7" s="24">
        <v>65.33</v>
      </c>
      <c r="BW7" s="24">
        <v>65.39</v>
      </c>
      <c r="BX7" s="24">
        <v>65.37</v>
      </c>
      <c r="BY7" s="24">
        <v>68.11</v>
      </c>
      <c r="BZ7" s="24">
        <v>67.23</v>
      </c>
      <c r="CA7" s="24">
        <v>60.65</v>
      </c>
      <c r="CB7" s="24">
        <v>198.82</v>
      </c>
      <c r="CC7" s="24">
        <v>214.25</v>
      </c>
      <c r="CD7" s="24">
        <v>230.09</v>
      </c>
      <c r="CE7" s="24">
        <v>216.3</v>
      </c>
      <c r="CF7" s="24">
        <v>174.37</v>
      </c>
      <c r="CG7" s="24">
        <v>227.43</v>
      </c>
      <c r="CH7" s="24">
        <v>230.88</v>
      </c>
      <c r="CI7" s="24">
        <v>228.99</v>
      </c>
      <c r="CJ7" s="24">
        <v>222.41</v>
      </c>
      <c r="CK7" s="24">
        <v>228.21</v>
      </c>
      <c r="CL7" s="24">
        <v>256.97000000000003</v>
      </c>
      <c r="CM7" s="24">
        <v>58.87</v>
      </c>
      <c r="CN7" s="24">
        <v>59.13</v>
      </c>
      <c r="CO7" s="24">
        <v>58.96</v>
      </c>
      <c r="CP7" s="24">
        <v>54.42</v>
      </c>
      <c r="CQ7" s="24">
        <v>55.89</v>
      </c>
      <c r="CR7" s="24">
        <v>56.01</v>
      </c>
      <c r="CS7" s="24">
        <v>56.72</v>
      </c>
      <c r="CT7" s="24">
        <v>54.06</v>
      </c>
      <c r="CU7" s="24">
        <v>55.26</v>
      </c>
      <c r="CV7" s="24">
        <v>54.54</v>
      </c>
      <c r="CW7" s="24">
        <v>61.14</v>
      </c>
      <c r="CX7" s="24">
        <v>90.83</v>
      </c>
      <c r="CY7" s="24">
        <v>91.25</v>
      </c>
      <c r="CZ7" s="24">
        <v>91.1</v>
      </c>
      <c r="DA7" s="24">
        <v>91.19</v>
      </c>
      <c r="DB7" s="24">
        <v>92.09</v>
      </c>
      <c r="DC7" s="24">
        <v>89.77</v>
      </c>
      <c r="DD7" s="24">
        <v>90.04</v>
      </c>
      <c r="DE7" s="24">
        <v>90.11</v>
      </c>
      <c r="DF7" s="24">
        <v>90.52</v>
      </c>
      <c r="DG7" s="24">
        <v>90.3</v>
      </c>
      <c r="DH7" s="24">
        <v>86.91</v>
      </c>
      <c r="DI7" s="24">
        <v>32.700000000000003</v>
      </c>
      <c r="DJ7" s="24">
        <v>35.06</v>
      </c>
      <c r="DK7" s="24">
        <v>37.4</v>
      </c>
      <c r="DL7" s="24">
        <v>39.69</v>
      </c>
      <c r="DM7" s="24">
        <v>41.9</v>
      </c>
      <c r="DN7" s="24">
        <v>22.69</v>
      </c>
      <c r="DO7" s="24">
        <v>24.32</v>
      </c>
      <c r="DP7" s="24">
        <v>28.19</v>
      </c>
      <c r="DQ7" s="24">
        <v>24.8</v>
      </c>
      <c r="DR7" s="24">
        <v>28.12</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0.44</v>
      </c>
      <c r="EK7" s="24">
        <v>0.04</v>
      </c>
      <c r="EL7" s="24">
        <v>0.02</v>
      </c>
      <c r="EM7" s="24">
        <v>0.02</v>
      </c>
      <c r="EN7" s="24">
        <v>0.01</v>
      </c>
      <c r="EO7" s="24">
        <v>0.03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108</v>
      </c>
    </row>
    <row r="12" spans="1:148" x14ac:dyDescent="0.2">
      <c r="B12">
        <v>1</v>
      </c>
      <c r="C12">
        <v>1</v>
      </c>
      <c r="D12">
        <v>1</v>
      </c>
      <c r="E12">
        <v>2</v>
      </c>
      <c r="F12">
        <v>3</v>
      </c>
      <c r="G12" t="s">
        <v>109</v>
      </c>
    </row>
    <row r="13" spans="1:148" x14ac:dyDescent="0.2">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杉田 秀太郎</cp:lastModifiedBy>
  <cp:lastPrinted>2023-02-13T05:51:31Z</cp:lastPrinted>
  <dcterms:created xsi:type="dcterms:W3CDTF">2022-12-01T01:38:00Z</dcterms:created>
  <dcterms:modified xsi:type="dcterms:W3CDTF">2023-02-22T00:29:41Z</dcterms:modified>
  <cp:category/>
</cp:coreProperties>
</file>