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2法非適用\【法非適】簡水\"/>
    </mc:Choice>
  </mc:AlternateContent>
  <xr:revisionPtr revIDLastSave="0" documentId="13_ncr:1_{840DE43E-BF98-4B04-A460-2DF87390CF1A}" xr6:coauthVersionLast="47" xr6:coauthVersionMax="47" xr10:uidLastSave="{00000000-0000-0000-0000-000000000000}"/>
  <workbookProtection workbookAlgorithmName="SHA-512" workbookHashValue="3uMln7o6h9XkMOy5Ms0BUKuQT/pq/3d09j0gU0bvp3wceGvmXLuZVB6vQXAJZs3e26MvHoaDzqXOC7NIDwhO5A==" workbookSaltValue="rNb5YO1fxP88QRLA8+S9dw=="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AT8" i="4" s="1"/>
  <c r="R6" i="5"/>
  <c r="AL8" i="4" s="1"/>
  <c r="Q6" i="5"/>
  <c r="P6" i="5"/>
  <c r="O6" i="5"/>
  <c r="I10" i="4" s="1"/>
  <c r="N6" i="5"/>
  <c r="M6" i="5"/>
  <c r="AD8" i="4" s="1"/>
  <c r="L6" i="5"/>
  <c r="W8" i="4" s="1"/>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BB10" i="4"/>
  <c r="AT10" i="4"/>
  <c r="W10" i="4"/>
  <c r="P10" i="4"/>
  <c r="B10" i="4"/>
  <c r="BB8" i="4"/>
  <c r="B6" i="4"/>
</calcChain>
</file>

<file path=xl/sharedStrings.xml><?xml version="1.0" encoding="utf-8"?>
<sst xmlns="http://schemas.openxmlformats.org/spreadsheetml/2006/main" count="233" uniqueCount="119">
  <si>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</si>
  <si>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</si>
  <si>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</si>
  <si>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</si>
  <si>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</si>
  <si>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</si>
  <si>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</si>
  <si>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</si>
  <si>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</si>
  <si>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</si>
  <si>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</si>
  <si>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</si>
  <si>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</si>
  <si>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</si>
  <si>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</si>
  <si>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</si>
  <si>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</si>
  <si>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</si>
  <si>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</si>
  <si>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</si>
  <si>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</si>
  <si>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</si>
  <si>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</si>
  <si>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</si>
  <si>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</si>
  <si>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</si>
  <si>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</si>
  <si>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</si>
  <si>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</si>
  <si>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</si>
  <si>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</si>
  <si>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</si>
  <si>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</si>
  <si>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</si>
  <si>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</si>
  <si>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</si>
  <si>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</si>
  <si>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</si>
  <si>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</si>
  <si>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</si>
  <si>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</si>
  <si>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</si>
  <si>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</si>
  <si>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</si>
  <si>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</si>
  <si>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</si>
  <si>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</si>
  <si>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</si>
  <si>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</si>
  <si>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</si>
  <si>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</si>
  <si>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</si>
  <si>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</si>
  <si>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</si>
  <si>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</si>
  <si>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</si>
  <si>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</si>
  <si>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</si>
  <si>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</si>
  <si>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</si>
  <si>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</si>
  <si>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</si>
  <si>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</si>
  <si>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</si>
  <si>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</si>
  <si>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</si>
  <si>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</si>
  <si>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</si>
  <si>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</si>
  <si>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</si>
  <si>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</si>
  <si>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</si>
  <si>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</si>
  <si>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</si>
  <si>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</si>
  <si>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</si>
  <si>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</si>
  <si>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</si>
  <si>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</si>
  <si>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</si>
  <si>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</si>
  <si>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</si>
  <si>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</si>
  <si>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</si>
  <si>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</si>
  <si>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</si>
  <si>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</si>
  <si>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</si>
  <si>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</si>
  <si>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</si>
  <si>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</si>
  <si>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</si>
  <si>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</si>
  <si>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</si>
  <si>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</si>
  <si>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</si>
  <si>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日南市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</si>
  <si>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</si>
  <si>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</si>
  <si>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</si>
  <si>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</si>
  <si>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</si>
  <si>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</si>
  <si>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</si>
  <si>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</si>
  <si>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</si>
  <si>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</si>
  <si>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</si>
  <si>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</si>
  <si>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</si>
  <si>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</si>
  <si>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</si>
  <si>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</si>
  <si>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</si>
  <si>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</si>
  <si>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</si>
  <si>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t>　簡易水道事業は、大島簡易水道を除くすべての簡易水道を平成29年4月に水道事業に統合いたしました。よって、現在は、離島である大島簡易水道事業のみとなっています。
　給水人口は、0人、給水収益も年間約20万円とわずかであり、経営状況は、厳しいものとなっています。
　①収益的収支比率は、約117％です。数字的には良好に見えますが、給水収益はわずかであることから、一般会計繰入金に依存した経営となっています。
　④企業債残高対給水収益比率は約35,041%です。令和3年度に新たな借り入れ(65,800千円)を行ったことから、比率が上昇しております。
　⑤料金回収率は、約7.3%です。給水収益がわずかであり、今後も同様の水準で推移する見込みとなっています。
　⑥給水原価は、</t>
    </r>
    <r>
      <rPr>
        <sz val="11"/>
        <rFont val="ＭＳ ゴシック"/>
        <family val="3"/>
        <charset val="128"/>
      </rPr>
      <t>約6</t>
    </r>
    <r>
      <rPr>
        <sz val="11"/>
        <color theme="1"/>
        <rFont val="ＭＳ ゴシック"/>
        <family val="3"/>
        <charset val="128"/>
      </rPr>
      <t xml:space="preserve">,553円となっています。給水量がわずかであるため、水を供給するためのコストが高くなっているためです。今後も高い水準で推移するものと見込んでいます。
　⑦施設利用率は、約5.2％です。適切な施設規模ではない状況ではありますが、離島であり、今後人口の増を見込める状態ではないため低い水準で推移すると予想されます。
　⑧有収率は、約27.8%です。この原因は、給水量が少ないため、定期的にドレンにより、排水を行う必要があることから、このような状況になっていると予想されます。
</t>
    </r>
    <rPh sb="1" eb="3">
      <t>カンイ</t>
    </rPh>
    <rPh sb="3" eb="5">
      <t>スイドウ</t>
    </rPh>
    <rPh sb="5" eb="7">
      <t>ジギョウ</t>
    </rPh>
    <rPh sb="9" eb="11">
      <t>オオシマ</t>
    </rPh>
    <rPh sb="11" eb="13">
      <t>カンイ</t>
    </rPh>
    <rPh sb="13" eb="15">
      <t>スイドウ</t>
    </rPh>
    <rPh sb="16" eb="17">
      <t>ノゾ</t>
    </rPh>
    <rPh sb="22" eb="24">
      <t>カンイ</t>
    </rPh>
    <rPh sb="24" eb="26">
      <t>スイドウ</t>
    </rPh>
    <rPh sb="27" eb="29">
      <t>ヘイセイ</t>
    </rPh>
    <rPh sb="31" eb="32">
      <t>ネン</t>
    </rPh>
    <rPh sb="33" eb="34">
      <t>ガツ</t>
    </rPh>
    <rPh sb="35" eb="37">
      <t>スイドウ</t>
    </rPh>
    <rPh sb="37" eb="39">
      <t>ジギョウ</t>
    </rPh>
    <rPh sb="40" eb="42">
      <t>トウゴウ</t>
    </rPh>
    <rPh sb="53" eb="55">
      <t>ゲンザイ</t>
    </rPh>
    <rPh sb="57" eb="59">
      <t>リトウ</t>
    </rPh>
    <rPh sb="62" eb="64">
      <t>オオシマ</t>
    </rPh>
    <rPh sb="64" eb="66">
      <t>カンイ</t>
    </rPh>
    <rPh sb="66" eb="68">
      <t>スイドウ</t>
    </rPh>
    <rPh sb="68" eb="70">
      <t>ジギョウ</t>
    </rPh>
    <rPh sb="82" eb="84">
      <t>キュウスイ</t>
    </rPh>
    <rPh sb="84" eb="86">
      <t>ジンコウ</t>
    </rPh>
    <rPh sb="89" eb="90">
      <t>ニン</t>
    </rPh>
    <rPh sb="91" eb="93">
      <t>キュウスイ</t>
    </rPh>
    <rPh sb="93" eb="95">
      <t>シュウエキ</t>
    </rPh>
    <rPh sb="96" eb="98">
      <t>ネンカン</t>
    </rPh>
    <rPh sb="98" eb="99">
      <t>ヤク</t>
    </rPh>
    <rPh sb="101" eb="103">
      <t>マンエン</t>
    </rPh>
    <rPh sb="111" eb="113">
      <t>ケイエイ</t>
    </rPh>
    <rPh sb="113" eb="115">
      <t>ジョウキョウ</t>
    </rPh>
    <rPh sb="117" eb="118">
      <t>キビ</t>
    </rPh>
    <rPh sb="133" eb="136">
      <t>シュウエキテキ</t>
    </rPh>
    <rPh sb="136" eb="138">
      <t>シュウシ</t>
    </rPh>
    <rPh sb="138" eb="140">
      <t>ヒリツ</t>
    </rPh>
    <rPh sb="142" eb="143">
      <t>ヤク</t>
    </rPh>
    <rPh sb="150" eb="153">
      <t>スウジテキ</t>
    </rPh>
    <rPh sb="155" eb="157">
      <t>リョウコウ</t>
    </rPh>
    <rPh sb="158" eb="159">
      <t>ミ</t>
    </rPh>
    <rPh sb="164" eb="166">
      <t>キュウスイ</t>
    </rPh>
    <rPh sb="166" eb="168">
      <t>シュウエキ</t>
    </rPh>
    <rPh sb="180" eb="182">
      <t>イッパン</t>
    </rPh>
    <rPh sb="182" eb="184">
      <t>カイケイ</t>
    </rPh>
    <rPh sb="184" eb="186">
      <t>クリイレ</t>
    </rPh>
    <rPh sb="186" eb="187">
      <t>キン</t>
    </rPh>
    <rPh sb="188" eb="190">
      <t>イゾン</t>
    </rPh>
    <rPh sb="192" eb="194">
      <t>ケイエイ</t>
    </rPh>
    <rPh sb="205" eb="207">
      <t>キギョウ</t>
    </rPh>
    <rPh sb="207" eb="208">
      <t>サイ</t>
    </rPh>
    <rPh sb="208" eb="210">
      <t>ザンダカ</t>
    </rPh>
    <rPh sb="210" eb="211">
      <t>タイ</t>
    </rPh>
    <rPh sb="211" eb="213">
      <t>キュウスイ</t>
    </rPh>
    <rPh sb="213" eb="215">
      <t>シュウエキ</t>
    </rPh>
    <rPh sb="215" eb="217">
      <t>ヒリツ</t>
    </rPh>
    <rPh sb="218" eb="219">
      <t>ヤク</t>
    </rPh>
    <rPh sb="229" eb="231">
      <t>レイワ</t>
    </rPh>
    <rPh sb="232" eb="234">
      <t>ネンド</t>
    </rPh>
    <rPh sb="235" eb="236">
      <t>アラ</t>
    </rPh>
    <rPh sb="238" eb="239">
      <t>カ</t>
    </rPh>
    <rPh sb="240" eb="241">
      <t>イ</t>
    </rPh>
    <rPh sb="249" eb="251">
      <t>センエン</t>
    </rPh>
    <rPh sb="253" eb="254">
      <t>オコナ</t>
    </rPh>
    <rPh sb="261" eb="263">
      <t>ヒリツ</t>
    </rPh>
    <rPh sb="264" eb="266">
      <t>ジョウショウ</t>
    </rPh>
    <rPh sb="276" eb="278">
      <t>リョウキン</t>
    </rPh>
    <rPh sb="278" eb="280">
      <t>カイシュウ</t>
    </rPh>
    <rPh sb="280" eb="281">
      <t>リツ</t>
    </rPh>
    <rPh sb="283" eb="284">
      <t>ヤク</t>
    </rPh>
    <rPh sb="291" eb="293">
      <t>キュウスイ</t>
    </rPh>
    <rPh sb="293" eb="295">
      <t>シュウエキ</t>
    </rPh>
    <rPh sb="303" eb="305">
      <t>コンゴ</t>
    </rPh>
    <rPh sb="306" eb="308">
      <t>ドウヨウ</t>
    </rPh>
    <rPh sb="309" eb="311">
      <t>スイジュン</t>
    </rPh>
    <rPh sb="312" eb="314">
      <t>スイイ</t>
    </rPh>
    <rPh sb="316" eb="318">
      <t>ミコ</t>
    </rPh>
    <rPh sb="330" eb="332">
      <t>キュウスイ</t>
    </rPh>
    <rPh sb="332" eb="334">
      <t>ゲンカ</t>
    </rPh>
    <rPh sb="336" eb="337">
      <t>ヤク</t>
    </rPh>
    <rPh sb="342" eb="343">
      <t>エン</t>
    </rPh>
    <rPh sb="351" eb="353">
      <t>キュウスイ</t>
    </rPh>
    <rPh sb="353" eb="354">
      <t>リョウ</t>
    </rPh>
    <rPh sb="364" eb="365">
      <t>ミズ</t>
    </rPh>
    <rPh sb="366" eb="368">
      <t>キョウキュウ</t>
    </rPh>
    <rPh sb="377" eb="378">
      <t>タカ</t>
    </rPh>
    <rPh sb="389" eb="391">
      <t>コンゴ</t>
    </rPh>
    <rPh sb="392" eb="393">
      <t>タカ</t>
    </rPh>
    <rPh sb="394" eb="396">
      <t>スイジュン</t>
    </rPh>
    <rPh sb="397" eb="399">
      <t>スイイ</t>
    </rPh>
    <rPh sb="404" eb="406">
      <t>ミコ</t>
    </rPh>
    <rPh sb="415" eb="417">
      <t>シセツ</t>
    </rPh>
    <rPh sb="417" eb="419">
      <t>リヨウ</t>
    </rPh>
    <rPh sb="419" eb="420">
      <t>リツ</t>
    </rPh>
    <rPh sb="422" eb="423">
      <t>ヤク</t>
    </rPh>
    <rPh sb="430" eb="432">
      <t>テキセツ</t>
    </rPh>
    <rPh sb="433" eb="435">
      <t>シセツ</t>
    </rPh>
    <rPh sb="435" eb="437">
      <t>キボ</t>
    </rPh>
    <rPh sb="441" eb="443">
      <t>ジョウキョウ</t>
    </rPh>
    <rPh sb="451" eb="453">
      <t>リトウ</t>
    </rPh>
    <rPh sb="457" eb="459">
      <t>コンゴ</t>
    </rPh>
    <rPh sb="459" eb="461">
      <t>ジンコウ</t>
    </rPh>
    <rPh sb="462" eb="463">
      <t>ゾウ</t>
    </rPh>
    <rPh sb="464" eb="466">
      <t>ミコ</t>
    </rPh>
    <rPh sb="468" eb="470">
      <t>ジョウタイ</t>
    </rPh>
    <rPh sb="476" eb="477">
      <t>ヒク</t>
    </rPh>
    <rPh sb="478" eb="480">
      <t>スイジュン</t>
    </rPh>
    <rPh sb="481" eb="483">
      <t>スイイ</t>
    </rPh>
    <rPh sb="486" eb="488">
      <t>ヨソウ</t>
    </rPh>
    <rPh sb="496" eb="499">
      <t>ユウシュウリツ</t>
    </rPh>
    <rPh sb="501" eb="502">
      <t>ヤク</t>
    </rPh>
    <rPh sb="512" eb="514">
      <t>ゲンイン</t>
    </rPh>
    <rPh sb="517" eb="519">
      <t>スイリョウ</t>
    </rPh>
    <rPh sb="520" eb="521">
      <t>スク</t>
    </rPh>
    <rPh sb="526" eb="529">
      <t>テイキテキ</t>
    </rPh>
    <rPh sb="537" eb="539">
      <t>ハイスイ</t>
    </rPh>
    <rPh sb="540" eb="541">
      <t>オコナ</t>
    </rPh>
    <rPh sb="542" eb="544">
      <t>ヒツヨウ</t>
    </rPh>
    <rPh sb="557" eb="559">
      <t>ジョウキョウ</t>
    </rPh>
    <rPh sb="566" eb="568">
      <t>ヨソウ</t>
    </rPh>
    <phoneticPr fontId="4"/>
  </si>
  <si>
    <r>
      <t>　③管路更新率は0％です。平成29年度に大島以外の簡易水道事業を水道事業へ経営統合して以来、管路の更新を行っておりません。</t>
    </r>
    <r>
      <rPr>
        <sz val="11"/>
        <rFont val="ＭＳ ゴシック"/>
        <family val="3"/>
        <charset val="128"/>
      </rPr>
      <t>大島は、市町合併後の平成27～29年度にかけて、地す</t>
    </r>
    <r>
      <rPr>
        <sz val="11"/>
        <color theme="1"/>
        <rFont val="ＭＳ ゴシック"/>
        <family val="3"/>
        <charset val="128"/>
      </rPr>
      <t>べり及び漏水対策として管路をポリエチレン管に更新しています。</t>
    </r>
    <rPh sb="2" eb="4">
      <t>カンロ</t>
    </rPh>
    <rPh sb="4" eb="6">
      <t>コウシン</t>
    </rPh>
    <rPh sb="6" eb="7">
      <t>リツ</t>
    </rPh>
    <rPh sb="13" eb="15">
      <t>ヘイセイ</t>
    </rPh>
    <rPh sb="17" eb="19">
      <t>ネンド</t>
    </rPh>
    <rPh sb="20" eb="22">
      <t>オオシマ</t>
    </rPh>
    <rPh sb="22" eb="24">
      <t>イガイ</t>
    </rPh>
    <rPh sb="25" eb="27">
      <t>カンイ</t>
    </rPh>
    <rPh sb="27" eb="29">
      <t>スイドウ</t>
    </rPh>
    <rPh sb="29" eb="31">
      <t>ジギョウ</t>
    </rPh>
    <rPh sb="32" eb="34">
      <t>スイドウ</t>
    </rPh>
    <rPh sb="34" eb="36">
      <t>ジギョウ</t>
    </rPh>
    <rPh sb="37" eb="39">
      <t>ケイエイ</t>
    </rPh>
    <rPh sb="39" eb="41">
      <t>トウゴウ</t>
    </rPh>
    <rPh sb="43" eb="45">
      <t>イライ</t>
    </rPh>
    <rPh sb="46" eb="48">
      <t>カンロ</t>
    </rPh>
    <rPh sb="49" eb="51">
      <t>コウシン</t>
    </rPh>
    <rPh sb="52" eb="53">
      <t>オコナ</t>
    </rPh>
    <rPh sb="61" eb="63">
      <t>オオシマ</t>
    </rPh>
    <rPh sb="65" eb="66">
      <t>シ</t>
    </rPh>
    <rPh sb="66" eb="67">
      <t>チョウ</t>
    </rPh>
    <rPh sb="67" eb="69">
      <t>ガッペイ</t>
    </rPh>
    <rPh sb="69" eb="70">
      <t>ゴ</t>
    </rPh>
    <rPh sb="71" eb="73">
      <t>ヘイセイ</t>
    </rPh>
    <rPh sb="78" eb="80">
      <t>ネンド</t>
    </rPh>
    <phoneticPr fontId="4"/>
  </si>
  <si>
    <t xml:space="preserve">　簡易水道事業は、離島である大島簡易水道のみです。
　また、給水人口は、0人、給水収益も年間約20万円とわずかであり、一般会計の繰入に依存した経営状況です。
　したがって、今後は、簡易水道事業から小規模飲料水供給施設等へ事業を移管することも視野に入れています。
</t>
    <rPh sb="1" eb="3">
      <t>カンイ</t>
    </rPh>
    <rPh sb="3" eb="5">
      <t>スイドウ</t>
    </rPh>
    <rPh sb="5" eb="7">
      <t>ジギョウ</t>
    </rPh>
    <rPh sb="9" eb="11">
      <t>リトウ</t>
    </rPh>
    <rPh sb="14" eb="16">
      <t>オオシマ</t>
    </rPh>
    <rPh sb="16" eb="18">
      <t>カンイ</t>
    </rPh>
    <rPh sb="18" eb="20">
      <t>スイドウ</t>
    </rPh>
    <rPh sb="30" eb="32">
      <t>キュウスイ</t>
    </rPh>
    <rPh sb="32" eb="34">
      <t>ジンコウ</t>
    </rPh>
    <rPh sb="37" eb="38">
      <t>ニン</t>
    </rPh>
    <rPh sb="39" eb="41">
      <t>キュウスイ</t>
    </rPh>
    <rPh sb="41" eb="43">
      <t>シュウエキ</t>
    </rPh>
    <rPh sb="44" eb="46">
      <t>ネンカン</t>
    </rPh>
    <rPh sb="46" eb="47">
      <t>ヤク</t>
    </rPh>
    <rPh sb="49" eb="51">
      <t>マンエン</t>
    </rPh>
    <rPh sb="59" eb="61">
      <t>イッパン</t>
    </rPh>
    <rPh sb="61" eb="63">
      <t>カイケイ</t>
    </rPh>
    <rPh sb="64" eb="66">
      <t>クリイレ</t>
    </rPh>
    <rPh sb="67" eb="69">
      <t>イゾン</t>
    </rPh>
    <rPh sb="71" eb="73">
      <t>ケイエイ</t>
    </rPh>
    <rPh sb="73" eb="75">
      <t>ジョウキョウ</t>
    </rPh>
    <rPh sb="86" eb="88">
      <t>コンゴ</t>
    </rPh>
    <rPh sb="90" eb="92">
      <t>カンイ</t>
    </rPh>
    <rPh sb="92" eb="94">
      <t>スイドウ</t>
    </rPh>
    <rPh sb="94" eb="96">
      <t>ジギョウ</t>
    </rPh>
    <rPh sb="98" eb="101">
      <t>ショウキボ</t>
    </rPh>
    <rPh sb="101" eb="104">
      <t>インリョウスイ</t>
    </rPh>
    <rPh sb="104" eb="106">
      <t>キョウキュウ</t>
    </rPh>
    <rPh sb="106" eb="108">
      <t>シセツ</t>
    </rPh>
    <rPh sb="108" eb="109">
      <t>トウ</t>
    </rPh>
    <rPh sb="110" eb="112">
      <t>ジギョウ</t>
    </rPh>
    <rPh sb="113" eb="115">
      <t>イカン</t>
    </rPh>
    <rPh sb="120" eb="122">
      <t>シヤ</t>
    </rPh>
    <rPh sb="123" eb="124">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</si>
</sst>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13-4169-87EE-87587CF98CB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A013-4169-87EE-87587CF98CB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5.21</c:v>
                </c:pt>
                <c:pt idx="1">
                  <c:v>4.9800000000000004</c:v>
                </c:pt>
                <c:pt idx="2">
                  <c:v>12.13</c:v>
                </c:pt>
                <c:pt idx="3">
                  <c:v>5.33</c:v>
                </c:pt>
                <c:pt idx="4">
                  <c:v>5.24</c:v>
                </c:pt>
              </c:numCache>
            </c:numRef>
          </c:val>
          <c:extLst>
            <c:ext xmlns:c16="http://schemas.microsoft.com/office/drawing/2014/chart" uri="{C3380CC4-5D6E-409C-BE32-E72D297353CC}">
              <c16:uniqueId val="{00000000-E84F-44FB-ACFC-97C05EE02E15}"/>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E84F-44FB-ACFC-97C05EE02E15}"/>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32.46</c:v>
                </c:pt>
                <c:pt idx="1">
                  <c:v>29.39</c:v>
                </c:pt>
                <c:pt idx="2">
                  <c:v>12.88</c:v>
                </c:pt>
                <c:pt idx="3">
                  <c:v>27.21</c:v>
                </c:pt>
                <c:pt idx="4">
                  <c:v>27.75</c:v>
                </c:pt>
              </c:numCache>
            </c:numRef>
          </c:val>
          <c:extLst>
            <c:ext xmlns:c16="http://schemas.microsoft.com/office/drawing/2014/chart" uri="{C3380CC4-5D6E-409C-BE32-E72D297353CC}">
              <c16:uniqueId val="{00000000-8964-4AAA-B217-E115B376A0A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8964-4AAA-B217-E115B376A0A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98.72</c:v>
                </c:pt>
                <c:pt idx="1">
                  <c:v>98.83</c:v>
                </c:pt>
                <c:pt idx="2">
                  <c:v>111.01</c:v>
                </c:pt>
                <c:pt idx="3">
                  <c:v>116.67</c:v>
                </c:pt>
                <c:pt idx="4">
                  <c:v>116.66</c:v>
                </c:pt>
              </c:numCache>
            </c:numRef>
          </c:val>
          <c:extLst>
            <c:ext xmlns:c16="http://schemas.microsoft.com/office/drawing/2014/chart" uri="{C3380CC4-5D6E-409C-BE32-E72D297353CC}">
              <c16:uniqueId val="{00000000-3A32-41B1-ACDD-41B5F64FDE8A}"/>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3A32-41B1-ACDD-41B5F64FDE8A}"/>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E2-4E10-86DA-5FBE695BB94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E2-4E10-86DA-5FBE695BB94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C8-4ADF-9546-EF12018FC0DB}"/>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C8-4ADF-9546-EF12018FC0DB}"/>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01-4C5E-80D7-B98A6C58F1F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01-4C5E-80D7-B98A6C58F1F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2E-46EF-95D1-DE3256CE1B15}"/>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2E-46EF-95D1-DE3256CE1B15}"/>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1894.74</c:v>
                </c:pt>
                <c:pt idx="1">
                  <c:v>1978.02</c:v>
                </c:pt>
                <c:pt idx="2">
                  <c:v>1911.54</c:v>
                </c:pt>
                <c:pt idx="3">
                  <c:v>1823.91</c:v>
                </c:pt>
                <c:pt idx="4">
                  <c:v>35041.120000000003</c:v>
                </c:pt>
              </c:numCache>
            </c:numRef>
          </c:val>
          <c:extLst>
            <c:ext xmlns:c16="http://schemas.microsoft.com/office/drawing/2014/chart" uri="{C3380CC4-5D6E-409C-BE32-E72D297353CC}">
              <c16:uniqueId val="{00000000-F161-418D-9B8B-C21DDFC73863}"/>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F161-418D-9B8B-C21DDFC73863}"/>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1.19</c:v>
                </c:pt>
                <c:pt idx="1">
                  <c:v>5.48</c:v>
                </c:pt>
                <c:pt idx="2">
                  <c:v>9.92</c:v>
                </c:pt>
                <c:pt idx="3">
                  <c:v>9.02</c:v>
                </c:pt>
                <c:pt idx="4">
                  <c:v>7.26</c:v>
                </c:pt>
              </c:numCache>
            </c:numRef>
          </c:val>
          <c:extLst>
            <c:ext xmlns:c16="http://schemas.microsoft.com/office/drawing/2014/chart" uri="{C3380CC4-5D6E-409C-BE32-E72D297353CC}">
              <c16:uniqueId val="{00000000-CC92-49EE-844B-A1075D7C542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CC92-49EE-844B-A1075D7C542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33220.370000000003</c:v>
                </c:pt>
                <c:pt idx="1">
                  <c:v>7964.03</c:v>
                </c:pt>
                <c:pt idx="2">
                  <c:v>4114.3500000000004</c:v>
                </c:pt>
                <c:pt idx="3">
                  <c:v>4939.47</c:v>
                </c:pt>
                <c:pt idx="4">
                  <c:v>6553.14</c:v>
                </c:pt>
              </c:numCache>
            </c:numRef>
          </c:val>
          <c:extLst>
            <c:ext xmlns:c16="http://schemas.microsoft.com/office/drawing/2014/chart" uri="{C3380CC4-5D6E-409C-BE32-E72D297353CC}">
              <c16:uniqueId val="{00000000-2357-4D1D-A798-5C594CDFBA7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2357-4D1D-A798-5C594CDFBA7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6" sqref="B6:AG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宮崎県　日南市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2">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50958</v>
      </c>
      <c r="AM8" s="37"/>
      <c r="AN8" s="37"/>
      <c r="AO8" s="37"/>
      <c r="AP8" s="37"/>
      <c r="AQ8" s="37"/>
      <c r="AR8" s="37"/>
      <c r="AS8" s="37"/>
      <c r="AT8" s="38">
        <f>データ!$S$6</f>
        <v>535.59</v>
      </c>
      <c r="AU8" s="38"/>
      <c r="AV8" s="38"/>
      <c r="AW8" s="38"/>
      <c r="AX8" s="38"/>
      <c r="AY8" s="38"/>
      <c r="AZ8" s="38"/>
      <c r="BA8" s="38"/>
      <c r="BB8" s="38">
        <f>データ!$T$6</f>
        <v>95.14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0</v>
      </c>
      <c r="Q10" s="38"/>
      <c r="R10" s="38"/>
      <c r="S10" s="38"/>
      <c r="T10" s="38"/>
      <c r="U10" s="38"/>
      <c r="V10" s="38"/>
      <c r="W10" s="37">
        <f>データ!$Q$6</f>
        <v>2794</v>
      </c>
      <c r="X10" s="37"/>
      <c r="Y10" s="37"/>
      <c r="Z10" s="37"/>
      <c r="AA10" s="37"/>
      <c r="AB10" s="37"/>
      <c r="AC10" s="37"/>
      <c r="AD10" s="2"/>
      <c r="AE10" s="2"/>
      <c r="AF10" s="2"/>
      <c r="AG10" s="2"/>
      <c r="AH10" s="2"/>
      <c r="AI10" s="2"/>
      <c r="AJ10" s="2"/>
      <c r="AK10" s="2"/>
      <c r="AL10" s="37">
        <f>データ!$U$6</f>
        <v>0</v>
      </c>
      <c r="AM10" s="37"/>
      <c r="AN10" s="37"/>
      <c r="AO10" s="37"/>
      <c r="AP10" s="37"/>
      <c r="AQ10" s="37"/>
      <c r="AR10" s="37"/>
      <c r="AS10" s="37"/>
      <c r="AT10" s="38">
        <f>データ!$V$6</f>
        <v>0.36</v>
      </c>
      <c r="AU10" s="38"/>
      <c r="AV10" s="38"/>
      <c r="AW10" s="38"/>
      <c r="AX10" s="38"/>
      <c r="AY10" s="38"/>
      <c r="AZ10" s="38"/>
      <c r="BA10" s="38"/>
      <c r="BB10" s="38">
        <f>データ!$W$6</f>
        <v>0</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116</v>
      </c>
      <c r="BM16" s="48"/>
      <c r="BN16" s="48"/>
      <c r="BO16" s="48"/>
      <c r="BP16" s="48"/>
      <c r="BQ16" s="48"/>
      <c r="BR16" s="48"/>
      <c r="BS16" s="48"/>
      <c r="BT16" s="48"/>
      <c r="BU16" s="48"/>
      <c r="BV16" s="48"/>
      <c r="BW16" s="48"/>
      <c r="BX16" s="48"/>
      <c r="BY16" s="48"/>
      <c r="BZ16" s="4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117</v>
      </c>
      <c r="BM47" s="48"/>
      <c r="BN47" s="48"/>
      <c r="BO47" s="48"/>
      <c r="BP47" s="48"/>
      <c r="BQ47" s="48"/>
      <c r="BR47" s="48"/>
      <c r="BS47" s="48"/>
      <c r="BT47" s="48"/>
      <c r="BU47" s="48"/>
      <c r="BV47" s="48"/>
      <c r="BW47" s="48"/>
      <c r="BX47" s="48"/>
      <c r="BY47" s="48"/>
      <c r="BZ47" s="4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118</v>
      </c>
      <c r="BM66" s="48"/>
      <c r="BN66" s="48"/>
      <c r="BO66" s="48"/>
      <c r="BP66" s="48"/>
      <c r="BQ66" s="48"/>
      <c r="BR66" s="48"/>
      <c r="BS66" s="48"/>
      <c r="BT66" s="48"/>
      <c r="BU66" s="48"/>
      <c r="BV66" s="48"/>
      <c r="BW66" s="48"/>
      <c r="BX66" s="48"/>
      <c r="BY66" s="48"/>
      <c r="BZ66" s="4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41</v>
      </c>
      <c r="O85" s="13" t="str">
        <f>データ!EN6</f>
        <v>【0.58】</v>
      </c>
    </row>
  </sheetData>
  <sheetProtection algorithmName="SHA-512" hashValue="ZZOFxuPoY1uR0lk/kVR/AsteBfSI8bgq/yenVa9LzEbAQ3JRKo5wA9YO4SYBs4UCLghYW4zPFDKxg90dxz1gtw==" saltValue="2VdEjdCkMD3CmGFkXlzqz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2">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2">
      <c r="A6" s="15" t="s">
        <v>95</v>
      </c>
      <c r="B6" s="20">
        <f>B7</f>
        <v>2021</v>
      </c>
      <c r="C6" s="20">
        <f t="shared" ref="C6:W6" si="3">C7</f>
        <v>452041</v>
      </c>
      <c r="D6" s="20">
        <f t="shared" si="3"/>
        <v>47</v>
      </c>
      <c r="E6" s="20">
        <f t="shared" si="3"/>
        <v>1</v>
      </c>
      <c r="F6" s="20">
        <f t="shared" si="3"/>
        <v>0</v>
      </c>
      <c r="G6" s="20">
        <f t="shared" si="3"/>
        <v>0</v>
      </c>
      <c r="H6" s="20" t="str">
        <f t="shared" si="3"/>
        <v>宮崎県　日南市</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0</v>
      </c>
      <c r="Q6" s="21">
        <f t="shared" si="3"/>
        <v>2794</v>
      </c>
      <c r="R6" s="21">
        <f t="shared" si="3"/>
        <v>50958</v>
      </c>
      <c r="S6" s="21">
        <f t="shared" si="3"/>
        <v>535.59</v>
      </c>
      <c r="T6" s="21">
        <f t="shared" si="3"/>
        <v>95.14</v>
      </c>
      <c r="U6" s="21">
        <f t="shared" si="3"/>
        <v>0</v>
      </c>
      <c r="V6" s="21">
        <f t="shared" si="3"/>
        <v>0.36</v>
      </c>
      <c r="W6" s="21">
        <f t="shared" si="3"/>
        <v>0</v>
      </c>
      <c r="X6" s="22">
        <f>IF(X7="",NA(),X7)</f>
        <v>98.72</v>
      </c>
      <c r="Y6" s="22">
        <f t="shared" ref="Y6:AG6" si="4">IF(Y7="",NA(),Y7)</f>
        <v>98.83</v>
      </c>
      <c r="Z6" s="22">
        <f t="shared" si="4"/>
        <v>111.01</v>
      </c>
      <c r="AA6" s="22">
        <f t="shared" si="4"/>
        <v>116.67</v>
      </c>
      <c r="AB6" s="22">
        <f t="shared" si="4"/>
        <v>116.66</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1894.74</v>
      </c>
      <c r="BF6" s="22">
        <f t="shared" ref="BF6:BN6" si="7">IF(BF7="",NA(),BF7)</f>
        <v>1978.02</v>
      </c>
      <c r="BG6" s="22">
        <f t="shared" si="7"/>
        <v>1911.54</v>
      </c>
      <c r="BH6" s="22">
        <f t="shared" si="7"/>
        <v>1823.91</v>
      </c>
      <c r="BI6" s="22">
        <f t="shared" si="7"/>
        <v>35041.120000000003</v>
      </c>
      <c r="BJ6" s="22">
        <f t="shared" si="7"/>
        <v>1302.33</v>
      </c>
      <c r="BK6" s="22">
        <f t="shared" si="7"/>
        <v>1274.21</v>
      </c>
      <c r="BL6" s="22">
        <f t="shared" si="7"/>
        <v>1183.92</v>
      </c>
      <c r="BM6" s="22">
        <f t="shared" si="7"/>
        <v>1128.72</v>
      </c>
      <c r="BN6" s="22">
        <f t="shared" si="7"/>
        <v>1125.25</v>
      </c>
      <c r="BO6" s="21" t="str">
        <f>IF(BO7="","",IF(BO7="-","【-】","【"&amp;SUBSTITUTE(TEXT(BO7,"#,##0.00"),"-","△")&amp;"】"))</f>
        <v>【940.88】</v>
      </c>
      <c r="BP6" s="22">
        <f>IF(BP7="",NA(),BP7)</f>
        <v>1.19</v>
      </c>
      <c r="BQ6" s="22">
        <f t="shared" ref="BQ6:BY6" si="8">IF(BQ7="",NA(),BQ7)</f>
        <v>5.48</v>
      </c>
      <c r="BR6" s="22">
        <f t="shared" si="8"/>
        <v>9.92</v>
      </c>
      <c r="BS6" s="22">
        <f t="shared" si="8"/>
        <v>9.02</v>
      </c>
      <c r="BT6" s="22">
        <f t="shared" si="8"/>
        <v>7.26</v>
      </c>
      <c r="BU6" s="22">
        <f t="shared" si="8"/>
        <v>40.89</v>
      </c>
      <c r="BV6" s="22">
        <f t="shared" si="8"/>
        <v>41.25</v>
      </c>
      <c r="BW6" s="22">
        <f t="shared" si="8"/>
        <v>42.5</v>
      </c>
      <c r="BX6" s="22">
        <f t="shared" si="8"/>
        <v>41.84</v>
      </c>
      <c r="BY6" s="22">
        <f t="shared" si="8"/>
        <v>41.44</v>
      </c>
      <c r="BZ6" s="21" t="str">
        <f>IF(BZ7="","",IF(BZ7="-","【-】","【"&amp;SUBSTITUTE(TEXT(BZ7,"#,##0.00"),"-","△")&amp;"】"))</f>
        <v>【54.59】</v>
      </c>
      <c r="CA6" s="22">
        <f>IF(CA7="",NA(),CA7)</f>
        <v>33220.370000000003</v>
      </c>
      <c r="CB6" s="22">
        <f t="shared" ref="CB6:CJ6" si="9">IF(CB7="",NA(),CB7)</f>
        <v>7964.03</v>
      </c>
      <c r="CC6" s="22">
        <f t="shared" si="9"/>
        <v>4114.3500000000004</v>
      </c>
      <c r="CD6" s="22">
        <f t="shared" si="9"/>
        <v>4939.47</v>
      </c>
      <c r="CE6" s="22">
        <f t="shared" si="9"/>
        <v>6553.14</v>
      </c>
      <c r="CF6" s="22">
        <f t="shared" si="9"/>
        <v>383.2</v>
      </c>
      <c r="CG6" s="22">
        <f t="shared" si="9"/>
        <v>383.25</v>
      </c>
      <c r="CH6" s="22">
        <f t="shared" si="9"/>
        <v>377.72</v>
      </c>
      <c r="CI6" s="22">
        <f t="shared" si="9"/>
        <v>390.47</v>
      </c>
      <c r="CJ6" s="22">
        <f t="shared" si="9"/>
        <v>403.61</v>
      </c>
      <c r="CK6" s="21" t="str">
        <f>IF(CK7="","",IF(CK7="-","【-】","【"&amp;SUBSTITUTE(TEXT(CK7,"#,##0.00"),"-","△")&amp;"】"))</f>
        <v>【301.20】</v>
      </c>
      <c r="CL6" s="22">
        <f>IF(CL7="",NA(),CL7)</f>
        <v>5.21</v>
      </c>
      <c r="CM6" s="22">
        <f t="shared" ref="CM6:CU6" si="10">IF(CM7="",NA(),CM7)</f>
        <v>4.9800000000000004</v>
      </c>
      <c r="CN6" s="22">
        <f t="shared" si="10"/>
        <v>12.13</v>
      </c>
      <c r="CO6" s="22">
        <f t="shared" si="10"/>
        <v>5.33</v>
      </c>
      <c r="CP6" s="22">
        <f t="shared" si="10"/>
        <v>5.24</v>
      </c>
      <c r="CQ6" s="22">
        <f t="shared" si="10"/>
        <v>47.95</v>
      </c>
      <c r="CR6" s="22">
        <f t="shared" si="10"/>
        <v>48.26</v>
      </c>
      <c r="CS6" s="22">
        <f t="shared" si="10"/>
        <v>48.01</v>
      </c>
      <c r="CT6" s="22">
        <f t="shared" si="10"/>
        <v>49.08</v>
      </c>
      <c r="CU6" s="22">
        <f t="shared" si="10"/>
        <v>51.46</v>
      </c>
      <c r="CV6" s="21" t="str">
        <f>IF(CV7="","",IF(CV7="-","【-】","【"&amp;SUBSTITUTE(TEXT(CV7,"#,##0.00"),"-","△")&amp;"】"))</f>
        <v>【56.42】</v>
      </c>
      <c r="CW6" s="22">
        <f>IF(CW7="",NA(),CW7)</f>
        <v>32.46</v>
      </c>
      <c r="CX6" s="22">
        <f t="shared" ref="CX6:DF6" si="11">IF(CX7="",NA(),CX7)</f>
        <v>29.39</v>
      </c>
      <c r="CY6" s="22">
        <f t="shared" si="11"/>
        <v>12.88</v>
      </c>
      <c r="CZ6" s="22">
        <f t="shared" si="11"/>
        <v>27.21</v>
      </c>
      <c r="DA6" s="22">
        <f t="shared" si="11"/>
        <v>27.75</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2">
      <c r="A7" s="15"/>
      <c r="B7" s="24">
        <v>2021</v>
      </c>
      <c r="C7" s="24">
        <v>452041</v>
      </c>
      <c r="D7" s="24">
        <v>47</v>
      </c>
      <c r="E7" s="24">
        <v>1</v>
      </c>
      <c r="F7" s="24">
        <v>0</v>
      </c>
      <c r="G7" s="24">
        <v>0</v>
      </c>
      <c r="H7" s="24" t="s">
        <v>96</v>
      </c>
      <c r="I7" s="24" t="s">
        <v>97</v>
      </c>
      <c r="J7" s="24" t="s">
        <v>98</v>
      </c>
      <c r="K7" s="24" t="s">
        <v>99</v>
      </c>
      <c r="L7" s="24" t="s">
        <v>100</v>
      </c>
      <c r="M7" s="24" t="s">
        <v>101</v>
      </c>
      <c r="N7" s="25" t="s">
        <v>102</v>
      </c>
      <c r="O7" s="25" t="s">
        <v>103</v>
      </c>
      <c r="P7" s="25">
        <v>0</v>
      </c>
      <c r="Q7" s="25">
        <v>2794</v>
      </c>
      <c r="R7" s="25">
        <v>50958</v>
      </c>
      <c r="S7" s="25">
        <v>535.59</v>
      </c>
      <c r="T7" s="25">
        <v>95.14</v>
      </c>
      <c r="U7" s="25">
        <v>0</v>
      </c>
      <c r="V7" s="25">
        <v>0.36</v>
      </c>
      <c r="W7" s="25">
        <v>0</v>
      </c>
      <c r="X7" s="25">
        <v>98.72</v>
      </c>
      <c r="Y7" s="25">
        <v>98.83</v>
      </c>
      <c r="Z7" s="25">
        <v>111.01</v>
      </c>
      <c r="AA7" s="25">
        <v>116.67</v>
      </c>
      <c r="AB7" s="25">
        <v>116.66</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1894.74</v>
      </c>
      <c r="BF7" s="25">
        <v>1978.02</v>
      </c>
      <c r="BG7" s="25">
        <v>1911.54</v>
      </c>
      <c r="BH7" s="25">
        <v>1823.91</v>
      </c>
      <c r="BI7" s="25">
        <v>35041.120000000003</v>
      </c>
      <c r="BJ7" s="25">
        <v>1302.33</v>
      </c>
      <c r="BK7" s="25">
        <v>1274.21</v>
      </c>
      <c r="BL7" s="25">
        <v>1183.92</v>
      </c>
      <c r="BM7" s="25">
        <v>1128.72</v>
      </c>
      <c r="BN7" s="25">
        <v>1125.25</v>
      </c>
      <c r="BO7" s="25">
        <v>940.88</v>
      </c>
      <c r="BP7" s="25">
        <v>1.19</v>
      </c>
      <c r="BQ7" s="25">
        <v>5.48</v>
      </c>
      <c r="BR7" s="25">
        <v>9.92</v>
      </c>
      <c r="BS7" s="25">
        <v>9.02</v>
      </c>
      <c r="BT7" s="25">
        <v>7.26</v>
      </c>
      <c r="BU7" s="25">
        <v>40.89</v>
      </c>
      <c r="BV7" s="25">
        <v>41.25</v>
      </c>
      <c r="BW7" s="25">
        <v>42.5</v>
      </c>
      <c r="BX7" s="25">
        <v>41.84</v>
      </c>
      <c r="BY7" s="25">
        <v>41.44</v>
      </c>
      <c r="BZ7" s="25">
        <v>54.59</v>
      </c>
      <c r="CA7" s="25">
        <v>33220.370000000003</v>
      </c>
      <c r="CB7" s="25">
        <v>7964.03</v>
      </c>
      <c r="CC7" s="25">
        <v>4114.3500000000004</v>
      </c>
      <c r="CD7" s="25">
        <v>4939.47</v>
      </c>
      <c r="CE7" s="25">
        <v>6553.14</v>
      </c>
      <c r="CF7" s="25">
        <v>383.2</v>
      </c>
      <c r="CG7" s="25">
        <v>383.25</v>
      </c>
      <c r="CH7" s="25">
        <v>377.72</v>
      </c>
      <c r="CI7" s="25">
        <v>390.47</v>
      </c>
      <c r="CJ7" s="25">
        <v>403.61</v>
      </c>
      <c r="CK7" s="25">
        <v>301.2</v>
      </c>
      <c r="CL7" s="25">
        <v>5.21</v>
      </c>
      <c r="CM7" s="25">
        <v>4.9800000000000004</v>
      </c>
      <c r="CN7" s="25">
        <v>12.13</v>
      </c>
      <c r="CO7" s="25">
        <v>5.33</v>
      </c>
      <c r="CP7" s="25">
        <v>5.24</v>
      </c>
      <c r="CQ7" s="25">
        <v>47.95</v>
      </c>
      <c r="CR7" s="25">
        <v>48.26</v>
      </c>
      <c r="CS7" s="25">
        <v>48.01</v>
      </c>
      <c r="CT7" s="25">
        <v>49.08</v>
      </c>
      <c r="CU7" s="25">
        <v>51.46</v>
      </c>
      <c r="CV7" s="25">
        <v>56.42</v>
      </c>
      <c r="CW7" s="25">
        <v>32.46</v>
      </c>
      <c r="CX7" s="25">
        <v>29.39</v>
      </c>
      <c r="CY7" s="25">
        <v>12.88</v>
      </c>
      <c r="CZ7" s="25">
        <v>27.21</v>
      </c>
      <c r="DA7" s="25">
        <v>27.75</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0.56999999999999995</v>
      </c>
      <c r="EJ7" s="25">
        <v>0.62</v>
      </c>
      <c r="EK7" s="25">
        <v>0.39</v>
      </c>
      <c r="EL7" s="25">
        <v>0.61</v>
      </c>
      <c r="EM7" s="25">
        <v>0.4</v>
      </c>
      <c r="EN7" s="25">
        <v>0.57999999999999996</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2">
      <c r="B11">
        <v>4</v>
      </c>
      <c r="C11">
        <v>3</v>
      </c>
      <c r="D11">
        <v>2</v>
      </c>
      <c r="E11">
        <v>1</v>
      </c>
      <c r="F11">
        <v>0</v>
      </c>
      <c r="G11" t="s">
        <v>109</v>
      </c>
    </row>
    <row r="12" spans="1:144" x14ac:dyDescent="0.2">
      <c r="B12">
        <v>1</v>
      </c>
      <c r="C12">
        <v>1</v>
      </c>
      <c r="D12">
        <v>1</v>
      </c>
      <c r="E12">
        <v>2</v>
      </c>
      <c r="F12">
        <v>3</v>
      </c>
      <c r="G12" t="s">
        <v>110</v>
      </c>
    </row>
    <row r="13" spans="1:144" x14ac:dyDescent="0.2">
      <c r="B13" t="s">
        <v>111</v>
      </c>
      <c r="C13" t="s">
        <v>112</v>
      </c>
      <c r="D13" t="s">
        <v>113</v>
      </c>
      <c r="E13" t="s">
        <v>114</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2023-01-24T04:22:29Z</cp:lastPrinted>
  <dcterms:created xsi:type="dcterms:W3CDTF">2022-12-01T01:11:56Z</dcterms:created>
  <dcterms:modified xsi:type="dcterms:W3CDTF">2023-02-21T08:51:49Z</dcterms:modified>
  <cp:category/>
</cp:coreProperties>
</file>