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258DEDD7-635A-43A1-B1E2-E35AD23146A1}" xr6:coauthVersionLast="47" xr6:coauthVersionMax="47" xr10:uidLastSave="{00000000-0000-0000-0000-000000000000}"/>
  <workbookProtection workbookAlgorithmName="SHA-512" workbookHashValue="whnawY8OudU0/qDrZzK5vHZQUcVcqaJ2INckzINzcQJhZe/uY0euGjdivbRqXtZdbK/6ezdyzkR+AiUUEl4bQQ==" workbookSaltValue="ynRtcKQrY4OuNnQXNQuOU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10" i="4"/>
  <c r="BB8" i="4"/>
  <c r="AT8" i="4"/>
  <c r="AL8" i="4"/>
  <c r="AD8" i="4"/>
  <c r="W8" i="4"/>
  <c r="P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<sst xmlns="http://schemas.openxmlformats.org/spreadsheetml/2006/main" count="233" uniqueCount="117">
  <si>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</si>
  <si>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</si>
  <si>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</si>
  <si>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</si>
  <si>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</si>
  <si>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</si>
  <si>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</si>
  <si>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</si>
  <si>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</si>
  <si>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</si>
  <si>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</si>
  <si>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</si>
  <si>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</si>
  <si>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</si>
  <si>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</si>
  <si>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</si>
  <si>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</si>
  <si>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</si>
  <si>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</si>
  <si>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</si>
  <si>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</si>
  <si>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</si>
  <si>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</si>
  <si>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</si>
  <si>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</si>
  <si>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</si>
  <si>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</si>
  <si>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</si>
  <si>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</si>
  <si>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</si>
  <si>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</si>
  <si>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</si>
  <si>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</si>
  <si>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</si>
  <si>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</si>
  <si>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</si>
  <si>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</si>
  <si>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</si>
  <si>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</si>
  <si>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</si>
  <si>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</si>
  <si>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</si>
  <si>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</si>
  <si>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</si>
  <si>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</si>
  <si>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</si>
  <si>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</si>
  <si>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</si>
  <si>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</si>
  <si>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</si>
  <si>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</si>
  <si>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</si>
  <si>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</si>
  <si>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</si>
  <si>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</si>
  <si>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</si>
  <si>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</si>
  <si>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</si>
  <si>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</si>
  <si>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</si>
  <si>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</si>
  <si>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</si>
  <si>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</si>
  <si>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</si>
  <si>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</si>
  <si>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</si>
  <si>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</si>
  <si>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</si>
  <si>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</si>
  <si>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</si>
  <si>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</si>
  <si>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</si>
  <si>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</si>
  <si>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</si>
  <si>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</si>
  <si>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</si>
  <si>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</si>
  <si>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</si>
  <si>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</si>
  <si>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</si>
  <si>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</si>
  <si>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</si>
  <si>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</si>
  <si>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</si>
  <si>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</si>
  <si>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</si>
  <si>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</si>
  <si>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</si>
  <si>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</si>
  <si>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</si>
  <si>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</si>
  <si>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</si>
  <si>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</si>
  <si>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</si>
  <si>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</si>
  <si>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</si>
  <si>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</si>
  <si>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</si>
  <si>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</si>
  <si>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</si>
  <si>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</si>
  <si>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</si>
  <si>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</si>
  <si>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</si>
  <si>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</si>
  <si>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</si>
  <si>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</si>
  <si>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</si>
  <si>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</si>
  <si>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</si>
  <si>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</si>
  <si>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</si>
  <si>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</si>
  <si>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</si>
  <si>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は有収率や料金回収率等平均以上で推移しており、良好な経営状態と言えます。しかし、長期的に考えると、水道施設設備更新計画を基に計画的な更新が必要となります。限られた財源の中で経営の健全性・効率性を高めるためには、今後も継続して給水原価を考慮した適切な料金水準について検討する必要があります。
　平成３０年度から経営戦略を基に料金等審議会で料金改定について審議を行った結果、令和２年度より改定を行いました。令和５年度は経営戦略の見直しとなりますので、令和６年度以降に料金等審議会において適正な料金等について審議を行います。</t>
    <rPh sb="4" eb="7">
      <t>ユウシュウリツ</t>
    </rPh>
    <rPh sb="8" eb="13">
      <t>リョウキンカイシュウリツ</t>
    </rPh>
    <rPh sb="13" eb="14">
      <t>トウ</t>
    </rPh>
    <rPh sb="14" eb="16">
      <t>ヘイキン</t>
    </rPh>
    <rPh sb="16" eb="18">
      <t>イジョウ</t>
    </rPh>
    <rPh sb="19" eb="21">
      <t>スイイ</t>
    </rPh>
    <rPh sb="34" eb="35">
      <t>イ</t>
    </rPh>
    <rPh sb="43" eb="46">
      <t>チョウキテキ</t>
    </rPh>
    <rPh sb="47" eb="48">
      <t>カンガ</t>
    </rPh>
    <rPh sb="108" eb="110">
      <t>コンゴ</t>
    </rPh>
    <rPh sb="111" eb="113">
      <t>ケイゾク</t>
    </rPh>
    <rPh sb="162" eb="163">
      <t>モト</t>
    </rPh>
    <rPh sb="171" eb="173">
      <t>リョウキン</t>
    </rPh>
    <rPh sb="173" eb="175">
      <t>カイテイ</t>
    </rPh>
    <rPh sb="182" eb="183">
      <t>オコナ</t>
    </rPh>
    <rPh sb="185" eb="187">
      <t>ケッカ</t>
    </rPh>
    <rPh sb="188" eb="190">
      <t>レイワ</t>
    </rPh>
    <rPh sb="191" eb="193">
      <t>ネンド</t>
    </rPh>
    <rPh sb="195" eb="197">
      <t>カイテイ</t>
    </rPh>
    <rPh sb="198" eb="199">
      <t>オコナ</t>
    </rPh>
    <rPh sb="226" eb="228">
      <t>レイワ</t>
    </rPh>
    <rPh sb="229" eb="231">
      <t>ネンド</t>
    </rPh>
    <rPh sb="231" eb="233">
      <t>イコウ</t>
    </rPh>
    <phoneticPr fontId="4"/>
  </si>
  <si>
    <r>
      <t>　</t>
    </r>
    <r>
      <rPr>
        <sz val="11"/>
        <rFont val="ＭＳ ゴシック"/>
        <family val="3"/>
        <charset val="128"/>
      </rPr>
      <t>「①収益的収支比率」は、平均値以上であり増加傾向にありますが、給水収益は微増であり、一般会計からの繰入金により経営は保たれているといえます。今後は、更新費用の財源確保、料金改正等の検討も必要となってきます。</t>
    </r>
    <r>
      <rPr>
        <sz val="11"/>
        <color rgb="FFFF0000"/>
        <rFont val="ＭＳ ゴシック"/>
        <family val="3"/>
        <charset val="128"/>
      </rPr>
      <t xml:space="preserve">
　</t>
    </r>
    <r>
      <rPr>
        <sz val="11"/>
        <rFont val="ＭＳ ゴシック"/>
        <family val="3"/>
        <charset val="128"/>
      </rPr>
      <t>「④企業債残高対給水収益比率」については、平均を大幅に下回っていますが、今後予想される設備更新等により起債が増える可能性があります。</t>
    </r>
    <r>
      <rPr>
        <sz val="11"/>
        <color rgb="FFFF0000"/>
        <rFont val="ＭＳ ゴシック"/>
        <family val="3"/>
        <charset val="128"/>
      </rPr>
      <t xml:space="preserve">
　</t>
    </r>
    <r>
      <rPr>
        <sz val="11"/>
        <rFont val="ＭＳ ゴシック"/>
        <family val="3"/>
        <charset val="128"/>
      </rPr>
      <t>「⑤料金回収率」は、昨年度より減少していますが平均以上で推移しています。しかし、長期的に考えると適正な料金体制の見直しを検討する必要があります。令和５年度に経営戦略を見直し、その後、料金等審議会において適正な料金等について審議を行う予定です。</t>
    </r>
    <r>
      <rPr>
        <sz val="11"/>
        <color rgb="FFFF0000"/>
        <rFont val="ＭＳ ゴシック"/>
        <family val="3"/>
        <charset val="128"/>
      </rPr>
      <t xml:space="preserve">
</t>
    </r>
    <r>
      <rPr>
        <sz val="11"/>
        <rFont val="ＭＳ ゴシック"/>
        <family val="3"/>
        <charset val="128"/>
      </rPr>
      <t xml:space="preserve">
　「⑦施設利用率」は、町中心部の居住地の増加等により昨年度より増加はしておりますが、山間部など地域によっては、給水人口の減少などにより、施設利用率の低下が見られます。今後は、給水人口の推移を考慮し、規模の縮小など経営の効率性について検討する必要があります。</t>
    </r>
    <r>
      <rPr>
        <sz val="11"/>
        <color rgb="FFFF0000"/>
        <rFont val="ＭＳ ゴシック"/>
        <family val="3"/>
        <charset val="128"/>
      </rPr>
      <t xml:space="preserve">
　</t>
    </r>
    <r>
      <rPr>
        <sz val="11"/>
        <rFont val="ＭＳ ゴシック"/>
        <family val="3"/>
        <charset val="128"/>
      </rPr>
      <t>「⑧有収率」は、平均値より高く推移しています。今後も、漏水対策を定期的に実施し、有収率向上に努めていきます。</t>
    </r>
    <rPh sb="13" eb="16">
      <t>ヘイキンチ</t>
    </rPh>
    <rPh sb="16" eb="18">
      <t>イジョウ</t>
    </rPh>
    <rPh sb="21" eb="25">
      <t>ゾウカケイコウ</t>
    </rPh>
    <rPh sb="32" eb="34">
      <t>キュウスイ</t>
    </rPh>
    <rPh sb="34" eb="36">
      <t>シュウエキ</t>
    </rPh>
    <rPh sb="37" eb="39">
      <t>ビゾウ</t>
    </rPh>
    <rPh sb="43" eb="47">
      <t>イッパンカイケイ</t>
    </rPh>
    <rPh sb="50" eb="53">
      <t>クリイレキン</t>
    </rPh>
    <rPh sb="85" eb="89">
      <t>リョウキンカイセイ</t>
    </rPh>
    <rPh sb="89" eb="90">
      <t>トウ</t>
    </rPh>
    <rPh sb="161" eb="162">
      <t>フ</t>
    </rPh>
    <rPh sb="164" eb="167">
      <t>カノウセイ</t>
    </rPh>
    <rPh sb="185" eb="188">
      <t>サクネンド</t>
    </rPh>
    <rPh sb="190" eb="192">
      <t>ゲンショウ</t>
    </rPh>
    <rPh sb="203" eb="205">
      <t>スイイ</t>
    </rPh>
    <rPh sb="219" eb="220">
      <t>カンガ</t>
    </rPh>
    <rPh sb="247" eb="249">
      <t>レイワ</t>
    </rPh>
    <rPh sb="258" eb="260">
      <t>ミナオ</t>
    </rPh>
    <rPh sb="264" eb="265">
      <t>ゴ</t>
    </rPh>
    <rPh sb="289" eb="290">
      <t>オコナ</t>
    </rPh>
    <rPh sb="291" eb="293">
      <t>ヨテイ</t>
    </rPh>
    <rPh sb="324" eb="327">
      <t>サクネンド</t>
    </rPh>
    <rPh sb="329" eb="331">
      <t>ゾウカ</t>
    </rPh>
    <rPh sb="381" eb="383">
      <t>コンゴ</t>
    </rPh>
    <rPh sb="385" eb="389">
      <t>キュウスイジンコウ</t>
    </rPh>
    <rPh sb="390" eb="392">
      <t>スイイ</t>
    </rPh>
    <rPh sb="393" eb="395">
      <t>コウリョ</t>
    </rPh>
    <rPh sb="469" eb="472">
      <t>ユウシュウリツ</t>
    </rPh>
    <rPh sb="472" eb="474">
      <t>コウジョウ</t>
    </rPh>
    <rPh sb="475" eb="476">
      <t>ツト</t>
    </rPh>
    <phoneticPr fontId="4"/>
  </si>
  <si>
    <t>　「③管路更新率」は、道路改良工事による布設替が完了したため、令和３年度は0％です。
　耐用年数を経過した管路はありませんが、今後も施設管理や漏水対策を定期的に実施し、更新計画に基づき、計画的に更新を行います。</t>
    <rPh sb="11" eb="15">
      <t>ドウロカイリョウ</t>
    </rPh>
    <rPh sb="15" eb="17">
      <t>コウジ</t>
    </rPh>
    <rPh sb="20" eb="23">
      <t>フセツカ</t>
    </rPh>
    <rPh sb="24" eb="26">
      <t>カンリョウ</t>
    </rPh>
    <rPh sb="31" eb="33">
      <t>レイワ</t>
    </rPh>
    <rPh sb="34" eb="36">
      <t>ネンド</t>
    </rPh>
    <rPh sb="63" eb="65">
      <t>コンゴ</t>
    </rPh>
    <rPh sb="66" eb="70">
      <t>シセツカンリ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</si>
</sst>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0.37</c:v>
                </c:pt>
                <c:pt idx="2">
                  <c:v>0.36</c:v>
                </c:pt>
                <c:pt idx="3">
                  <c:v>0.23</c:v>
                </c:pt>
                <c:pt idx="4" formatCode="#,##0.00;&quot;△&quot;#,##0.00">
                  <c:v>0</c:v>
                </c:pt>
              </c:numCache>
            </c:numRef>
          </c:val>
          <c:extLst>
            <c:ext xmlns:c16="http://schemas.microsoft.com/office/drawing/2014/chart" uri="{C3380CC4-5D6E-409C-BE32-E72D297353CC}">
              <c16:uniqueId val="{00000000-9069-41EA-BC8F-72A6362CE9F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9069-41EA-BC8F-72A6362CE9F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64.319999999999993</c:v>
                </c:pt>
                <c:pt idx="1">
                  <c:v>61.81</c:v>
                </c:pt>
                <c:pt idx="2">
                  <c:v>62.33</c:v>
                </c:pt>
                <c:pt idx="3">
                  <c:v>60.23</c:v>
                </c:pt>
                <c:pt idx="4">
                  <c:v>65.930000000000007</c:v>
                </c:pt>
              </c:numCache>
            </c:numRef>
          </c:val>
          <c:extLst>
            <c:ext xmlns:c16="http://schemas.microsoft.com/office/drawing/2014/chart" uri="{C3380CC4-5D6E-409C-BE32-E72D297353CC}">
              <c16:uniqueId val="{00000000-E0A6-4A64-8810-AFB1AB54EE2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E0A6-4A64-8810-AFB1AB54EE2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92.33</c:v>
                </c:pt>
                <c:pt idx="1">
                  <c:v>94.53</c:v>
                </c:pt>
                <c:pt idx="2">
                  <c:v>92.29</c:v>
                </c:pt>
                <c:pt idx="3">
                  <c:v>94.52</c:v>
                </c:pt>
                <c:pt idx="4">
                  <c:v>86.43</c:v>
                </c:pt>
              </c:numCache>
            </c:numRef>
          </c:val>
          <c:extLst>
            <c:ext xmlns:c16="http://schemas.microsoft.com/office/drawing/2014/chart" uri="{C3380CC4-5D6E-409C-BE32-E72D297353CC}">
              <c16:uniqueId val="{00000000-8358-4AE1-BCD0-19A3D7DC6A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8358-4AE1-BCD0-19A3D7DC6A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117.69</c:v>
                </c:pt>
                <c:pt idx="1">
                  <c:v>132.61000000000001</c:v>
                </c:pt>
                <c:pt idx="2">
                  <c:v>146.91999999999999</c:v>
                </c:pt>
                <c:pt idx="3">
                  <c:v>156.74</c:v>
                </c:pt>
                <c:pt idx="4">
                  <c:v>159.12</c:v>
                </c:pt>
              </c:numCache>
            </c:numRef>
          </c:val>
          <c:extLst>
            <c:ext xmlns:c16="http://schemas.microsoft.com/office/drawing/2014/chart" uri="{C3380CC4-5D6E-409C-BE32-E72D297353CC}">
              <c16:uniqueId val="{00000000-25A8-4571-9676-2A5B11E40A6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25A8-4571-9676-2A5B11E40A6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8-4A24-8963-7643D13C437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8-4A24-8963-7643D13C437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C0-4E24-BB1F-E26B326EC1E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C0-4E24-BB1F-E26B326EC1E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1C-4849-9DC0-7225179B9AE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1C-4849-9DC0-7225179B9AE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A8-4636-8DDB-078FD2C76E5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A8-4636-8DDB-078FD2C76E5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284</c:v>
                </c:pt>
                <c:pt idx="1">
                  <c:v>261.56</c:v>
                </c:pt>
                <c:pt idx="2">
                  <c:v>253.24</c:v>
                </c:pt>
                <c:pt idx="3">
                  <c:v>302.77</c:v>
                </c:pt>
                <c:pt idx="4">
                  <c:v>332.53</c:v>
                </c:pt>
              </c:numCache>
            </c:numRef>
          </c:val>
          <c:extLst>
            <c:ext xmlns:c16="http://schemas.microsoft.com/office/drawing/2014/chart" uri="{C3380CC4-5D6E-409C-BE32-E72D297353CC}">
              <c16:uniqueId val="{00000000-9097-4F29-81B3-D5191C6F33D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9097-4F29-81B3-D5191C6F33D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108.98</c:v>
                </c:pt>
                <c:pt idx="1">
                  <c:v>122.3</c:v>
                </c:pt>
                <c:pt idx="2">
                  <c:v>134.41999999999999</c:v>
                </c:pt>
                <c:pt idx="3">
                  <c:v>143.41999999999999</c:v>
                </c:pt>
                <c:pt idx="4">
                  <c:v>132.88</c:v>
                </c:pt>
              </c:numCache>
            </c:numRef>
          </c:val>
          <c:extLst>
            <c:ext xmlns:c16="http://schemas.microsoft.com/office/drawing/2014/chart" uri="{C3380CC4-5D6E-409C-BE32-E72D297353CC}">
              <c16:uniqueId val="{00000000-34FA-4A56-8193-5AA8B815742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34FA-4A56-8193-5AA8B815742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165.08</c:v>
                </c:pt>
                <c:pt idx="1">
                  <c:v>147.41999999999999</c:v>
                </c:pt>
                <c:pt idx="2">
                  <c:v>134.72999999999999</c:v>
                </c:pt>
                <c:pt idx="3">
                  <c:v>135.71</c:v>
                </c:pt>
                <c:pt idx="4">
                  <c:v>146.87</c:v>
                </c:pt>
              </c:numCache>
            </c:numRef>
          </c:val>
          <c:extLst>
            <c:ext xmlns:c16="http://schemas.microsoft.com/office/drawing/2014/chart" uri="{C3380CC4-5D6E-409C-BE32-E72D297353CC}">
              <c16:uniqueId val="{00000000-E959-457D-A789-FCB7376BB8A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E959-457D-A789-FCB7376BB8A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木城町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4987</v>
      </c>
      <c r="AM8" s="37"/>
      <c r="AN8" s="37"/>
      <c r="AO8" s="37"/>
      <c r="AP8" s="37"/>
      <c r="AQ8" s="37"/>
      <c r="AR8" s="37"/>
      <c r="AS8" s="37"/>
      <c r="AT8" s="38">
        <f>データ!$S$6</f>
        <v>145.96</v>
      </c>
      <c r="AU8" s="38"/>
      <c r="AV8" s="38"/>
      <c r="AW8" s="38"/>
      <c r="AX8" s="38"/>
      <c r="AY8" s="38"/>
      <c r="AZ8" s="38"/>
      <c r="BA8" s="38"/>
      <c r="BB8" s="38">
        <f>データ!$T$6</f>
        <v>34.17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89.3</v>
      </c>
      <c r="Q10" s="38"/>
      <c r="R10" s="38"/>
      <c r="S10" s="38"/>
      <c r="T10" s="38"/>
      <c r="U10" s="38"/>
      <c r="V10" s="38"/>
      <c r="W10" s="37">
        <f>データ!$Q$6</f>
        <v>3608</v>
      </c>
      <c r="X10" s="37"/>
      <c r="Y10" s="37"/>
      <c r="Z10" s="37"/>
      <c r="AA10" s="37"/>
      <c r="AB10" s="37"/>
      <c r="AC10" s="37"/>
      <c r="AD10" s="2"/>
      <c r="AE10" s="2"/>
      <c r="AF10" s="2"/>
      <c r="AG10" s="2"/>
      <c r="AH10" s="2"/>
      <c r="AI10" s="2"/>
      <c r="AJ10" s="2"/>
      <c r="AK10" s="2"/>
      <c r="AL10" s="37">
        <f>データ!$U$6</f>
        <v>4433</v>
      </c>
      <c r="AM10" s="37"/>
      <c r="AN10" s="37"/>
      <c r="AO10" s="37"/>
      <c r="AP10" s="37"/>
      <c r="AQ10" s="37"/>
      <c r="AR10" s="37"/>
      <c r="AS10" s="37"/>
      <c r="AT10" s="38">
        <f>データ!$V$6</f>
        <v>25.7</v>
      </c>
      <c r="AU10" s="38"/>
      <c r="AV10" s="38"/>
      <c r="AW10" s="38"/>
      <c r="AX10" s="38"/>
      <c r="AY10" s="38"/>
      <c r="AZ10" s="38"/>
      <c r="BA10" s="38"/>
      <c r="BB10" s="38">
        <f>データ!$W$6</f>
        <v>172.49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115</v>
      </c>
      <c r="BM16" s="72"/>
      <c r="BN16" s="72"/>
      <c r="BO16" s="72"/>
      <c r="BP16" s="72"/>
      <c r="BQ16" s="72"/>
      <c r="BR16" s="72"/>
      <c r="BS16" s="72"/>
      <c r="BT16" s="72"/>
      <c r="BU16" s="72"/>
      <c r="BV16" s="72"/>
      <c r="BW16" s="72"/>
      <c r="BX16" s="72"/>
      <c r="BY16" s="72"/>
      <c r="BZ16" s="7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Y+pmq/JdqmjJcnmn/duI7N8opRVmUyZHqzuZR1WJr0/JrkxYfMgyD7yzClnpUI/VIM1EIrhXD+Psb0C8+A1WFA==" saltValue="0QPJAnYv8QBHi4ENjKez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454044</v>
      </c>
      <c r="D6" s="20">
        <f t="shared" si="3"/>
        <v>47</v>
      </c>
      <c r="E6" s="20">
        <f t="shared" si="3"/>
        <v>1</v>
      </c>
      <c r="F6" s="20">
        <f t="shared" si="3"/>
        <v>0</v>
      </c>
      <c r="G6" s="20">
        <f t="shared" si="3"/>
        <v>0</v>
      </c>
      <c r="H6" s="20" t="str">
        <f t="shared" si="3"/>
        <v>宮崎県　木城町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89.3</v>
      </c>
      <c r="Q6" s="21">
        <f t="shared" si="3"/>
        <v>3608</v>
      </c>
      <c r="R6" s="21">
        <f t="shared" si="3"/>
        <v>4987</v>
      </c>
      <c r="S6" s="21">
        <f t="shared" si="3"/>
        <v>145.96</v>
      </c>
      <c r="T6" s="21">
        <f t="shared" si="3"/>
        <v>34.17</v>
      </c>
      <c r="U6" s="21">
        <f t="shared" si="3"/>
        <v>4433</v>
      </c>
      <c r="V6" s="21">
        <f t="shared" si="3"/>
        <v>25.7</v>
      </c>
      <c r="W6" s="21">
        <f t="shared" si="3"/>
        <v>172.49</v>
      </c>
      <c r="X6" s="22">
        <f>IF(X7="",NA(),X7)</f>
        <v>117.69</v>
      </c>
      <c r="Y6" s="22">
        <f t="shared" ref="Y6:AG6" si="4">IF(Y7="",NA(),Y7)</f>
        <v>132.61000000000001</v>
      </c>
      <c r="Z6" s="22">
        <f t="shared" si="4"/>
        <v>146.91999999999999</v>
      </c>
      <c r="AA6" s="22">
        <f t="shared" si="4"/>
        <v>156.74</v>
      </c>
      <c r="AB6" s="22">
        <f t="shared" si="4"/>
        <v>159.12</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284</v>
      </c>
      <c r="BF6" s="22">
        <f t="shared" ref="BF6:BN6" si="7">IF(BF7="",NA(),BF7)</f>
        <v>261.56</v>
      </c>
      <c r="BG6" s="22">
        <f t="shared" si="7"/>
        <v>253.24</v>
      </c>
      <c r="BH6" s="22">
        <f t="shared" si="7"/>
        <v>302.77</v>
      </c>
      <c r="BI6" s="22">
        <f t="shared" si="7"/>
        <v>332.53</v>
      </c>
      <c r="BJ6" s="22">
        <f t="shared" si="7"/>
        <v>1061.58</v>
      </c>
      <c r="BK6" s="22">
        <f t="shared" si="7"/>
        <v>1007.7</v>
      </c>
      <c r="BL6" s="22">
        <f t="shared" si="7"/>
        <v>1018.52</v>
      </c>
      <c r="BM6" s="22">
        <f t="shared" si="7"/>
        <v>949.61</v>
      </c>
      <c r="BN6" s="22">
        <f t="shared" si="7"/>
        <v>918.84</v>
      </c>
      <c r="BO6" s="21" t="str">
        <f>IF(BO7="","",IF(BO7="-","【-】","【"&amp;SUBSTITUTE(TEXT(BO7,"#,##0.00"),"-","△")&amp;"】"))</f>
        <v>【940.88】</v>
      </c>
      <c r="BP6" s="22">
        <f>IF(BP7="",NA(),BP7)</f>
        <v>108.98</v>
      </c>
      <c r="BQ6" s="22">
        <f t="shared" ref="BQ6:BY6" si="8">IF(BQ7="",NA(),BQ7)</f>
        <v>122.3</v>
      </c>
      <c r="BR6" s="22">
        <f t="shared" si="8"/>
        <v>134.41999999999999</v>
      </c>
      <c r="BS6" s="22">
        <f t="shared" si="8"/>
        <v>143.41999999999999</v>
      </c>
      <c r="BT6" s="22">
        <f t="shared" si="8"/>
        <v>132.88</v>
      </c>
      <c r="BU6" s="22">
        <f t="shared" si="8"/>
        <v>58.52</v>
      </c>
      <c r="BV6" s="22">
        <f t="shared" si="8"/>
        <v>59.22</v>
      </c>
      <c r="BW6" s="22">
        <f t="shared" si="8"/>
        <v>58.79</v>
      </c>
      <c r="BX6" s="22">
        <f t="shared" si="8"/>
        <v>58.41</v>
      </c>
      <c r="BY6" s="22">
        <f t="shared" si="8"/>
        <v>58.27</v>
      </c>
      <c r="BZ6" s="21" t="str">
        <f>IF(BZ7="","",IF(BZ7="-","【-】","【"&amp;SUBSTITUTE(TEXT(BZ7,"#,##0.00"),"-","△")&amp;"】"))</f>
        <v>【54.59】</v>
      </c>
      <c r="CA6" s="22">
        <f>IF(CA7="",NA(),CA7)</f>
        <v>165.08</v>
      </c>
      <c r="CB6" s="22">
        <f t="shared" ref="CB6:CJ6" si="9">IF(CB7="",NA(),CB7)</f>
        <v>147.41999999999999</v>
      </c>
      <c r="CC6" s="22">
        <f t="shared" si="9"/>
        <v>134.72999999999999</v>
      </c>
      <c r="CD6" s="22">
        <f t="shared" si="9"/>
        <v>135.71</v>
      </c>
      <c r="CE6" s="22">
        <f t="shared" si="9"/>
        <v>146.87</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64.319999999999993</v>
      </c>
      <c r="CM6" s="22">
        <f t="shared" ref="CM6:CU6" si="10">IF(CM7="",NA(),CM7)</f>
        <v>61.81</v>
      </c>
      <c r="CN6" s="22">
        <f t="shared" si="10"/>
        <v>62.33</v>
      </c>
      <c r="CO6" s="22">
        <f t="shared" si="10"/>
        <v>60.23</v>
      </c>
      <c r="CP6" s="22">
        <f t="shared" si="10"/>
        <v>65.930000000000007</v>
      </c>
      <c r="CQ6" s="22">
        <f t="shared" si="10"/>
        <v>57.3</v>
      </c>
      <c r="CR6" s="22">
        <f t="shared" si="10"/>
        <v>56.76</v>
      </c>
      <c r="CS6" s="22">
        <f t="shared" si="10"/>
        <v>56.04</v>
      </c>
      <c r="CT6" s="22">
        <f t="shared" si="10"/>
        <v>58.52</v>
      </c>
      <c r="CU6" s="22">
        <f t="shared" si="10"/>
        <v>58.88</v>
      </c>
      <c r="CV6" s="21" t="str">
        <f>IF(CV7="","",IF(CV7="-","【-】","【"&amp;SUBSTITUTE(TEXT(CV7,"#,##0.00"),"-","△")&amp;"】"))</f>
        <v>【56.42】</v>
      </c>
      <c r="CW6" s="22">
        <f>IF(CW7="",NA(),CW7)</f>
        <v>92.33</v>
      </c>
      <c r="CX6" s="22">
        <f t="shared" ref="CX6:DF6" si="11">IF(CX7="",NA(),CX7)</f>
        <v>94.53</v>
      </c>
      <c r="CY6" s="22">
        <f t="shared" si="11"/>
        <v>92.29</v>
      </c>
      <c r="CZ6" s="22">
        <f t="shared" si="11"/>
        <v>94.52</v>
      </c>
      <c r="DA6" s="22">
        <f t="shared" si="11"/>
        <v>86.43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0.41</v>
      </c>
      <c r="EE6" s="22">
        <f t="shared" ref="EE6:EM6" si="14">IF(EE7="",NA(),EE7)</f>
        <v>0.37</v>
      </c>
      <c r="EF6" s="22">
        <f t="shared" si="14"/>
        <v>0.36</v>
      </c>
      <c r="EG6" s="22">
        <f t="shared" si="14"/>
        <v>0.23</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454044</v>
      </c>
      <c r="D7" s="24">
        <v>47</v>
      </c>
      <c r="E7" s="24">
        <v>1</v>
      </c>
      <c r="F7" s="24">
        <v>0</v>
      </c>
      <c r="G7" s="24">
        <v>0</v>
      </c>
      <c r="H7" s="24" t="s">
        <v>95</v>
      </c>
      <c r="I7" s="24" t="s">
        <v>96</v>
      </c>
      <c r="J7" s="24" t="s">
        <v>97</v>
      </c>
      <c r="K7" s="24" t="s">
        <v>98</v>
      </c>
      <c r="L7" s="24" t="s">
        <v>99</v>
      </c>
      <c r="M7" s="24" t="s">
        <v>100</v>
      </c>
      <c r="N7" s="25" t="s">
        <v>101</v>
      </c>
      <c r="O7" s="25" t="s">
        <v>102</v>
      </c>
      <c r="P7" s="25">
        <v>89.3</v>
      </c>
      <c r="Q7" s="25">
        <v>3608</v>
      </c>
      <c r="R7" s="25">
        <v>4987</v>
      </c>
      <c r="S7" s="25">
        <v>145.96</v>
      </c>
      <c r="T7" s="25">
        <v>34.17</v>
      </c>
      <c r="U7" s="25">
        <v>4433</v>
      </c>
      <c r="V7" s="25">
        <v>25.7</v>
      </c>
      <c r="W7" s="25">
        <v>172.49</v>
      </c>
      <c r="X7" s="25">
        <v>117.69</v>
      </c>
      <c r="Y7" s="25">
        <v>132.61000000000001</v>
      </c>
      <c r="Z7" s="25">
        <v>146.91999999999999</v>
      </c>
      <c r="AA7" s="25">
        <v>156.74</v>
      </c>
      <c r="AB7" s="25">
        <v>159.12</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284</v>
      </c>
      <c r="BF7" s="25">
        <v>261.56</v>
      </c>
      <c r="BG7" s="25">
        <v>253.24</v>
      </c>
      <c r="BH7" s="25">
        <v>302.77</v>
      </c>
      <c r="BI7" s="25">
        <v>332.53</v>
      </c>
      <c r="BJ7" s="25">
        <v>1061.58</v>
      </c>
      <c r="BK7" s="25">
        <v>1007.7</v>
      </c>
      <c r="BL7" s="25">
        <v>1018.52</v>
      </c>
      <c r="BM7" s="25">
        <v>949.61</v>
      </c>
      <c r="BN7" s="25">
        <v>918.84</v>
      </c>
      <c r="BO7" s="25">
        <v>940.88</v>
      </c>
      <c r="BP7" s="25">
        <v>108.98</v>
      </c>
      <c r="BQ7" s="25">
        <v>122.3</v>
      </c>
      <c r="BR7" s="25">
        <v>134.41999999999999</v>
      </c>
      <c r="BS7" s="25">
        <v>143.41999999999999</v>
      </c>
      <c r="BT7" s="25">
        <v>132.88</v>
      </c>
      <c r="BU7" s="25">
        <v>58.52</v>
      </c>
      <c r="BV7" s="25">
        <v>59.22</v>
      </c>
      <c r="BW7" s="25">
        <v>58.79</v>
      </c>
      <c r="BX7" s="25">
        <v>58.41</v>
      </c>
      <c r="BY7" s="25">
        <v>58.27</v>
      </c>
      <c r="BZ7" s="25">
        <v>54.59</v>
      </c>
      <c r="CA7" s="25">
        <v>165.08</v>
      </c>
      <c r="CB7" s="25">
        <v>147.41999999999999</v>
      </c>
      <c r="CC7" s="25">
        <v>134.72999999999999</v>
      </c>
      <c r="CD7" s="25">
        <v>135.71</v>
      </c>
      <c r="CE7" s="25">
        <v>146.87</v>
      </c>
      <c r="CF7" s="25">
        <v>296.3</v>
      </c>
      <c r="CG7" s="25">
        <v>292.89999999999998</v>
      </c>
      <c r="CH7" s="25">
        <v>298.25</v>
      </c>
      <c r="CI7" s="25">
        <v>303.27999999999997</v>
      </c>
      <c r="CJ7" s="25">
        <v>303.81</v>
      </c>
      <c r="CK7" s="25">
        <v>301.2</v>
      </c>
      <c r="CL7" s="25">
        <v>64.319999999999993</v>
      </c>
      <c r="CM7" s="25">
        <v>61.81</v>
      </c>
      <c r="CN7" s="25">
        <v>62.33</v>
      </c>
      <c r="CO7" s="25">
        <v>60.23</v>
      </c>
      <c r="CP7" s="25">
        <v>65.930000000000007</v>
      </c>
      <c r="CQ7" s="25">
        <v>57.3</v>
      </c>
      <c r="CR7" s="25">
        <v>56.76</v>
      </c>
      <c r="CS7" s="25">
        <v>56.04</v>
      </c>
      <c r="CT7" s="25">
        <v>58.52</v>
      </c>
      <c r="CU7" s="25">
        <v>58.88</v>
      </c>
      <c r="CV7" s="25">
        <v>56.42</v>
      </c>
      <c r="CW7" s="25">
        <v>92.33</v>
      </c>
      <c r="CX7" s="25">
        <v>94.53</v>
      </c>
      <c r="CY7" s="25">
        <v>92.29</v>
      </c>
      <c r="CZ7" s="25">
        <v>94.52</v>
      </c>
      <c r="DA7" s="25">
        <v>86.43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0.41</v>
      </c>
      <c r="EE7" s="25">
        <v>0.37</v>
      </c>
      <c r="EF7" s="25">
        <v>0.36</v>
      </c>
      <c r="EG7" s="25">
        <v>0.23</v>
      </c>
      <c r="EH7" s="25">
        <v>0</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2023-02-09T07:52:45Z</cp:lastPrinted>
  <dcterms:created xsi:type="dcterms:W3CDTF">2022-12-01T01:11:58Z</dcterms:created>
  <dcterms:modified xsi:type="dcterms:W3CDTF">2023-02-21T08:52:32Z</dcterms:modified>
  <cp:category/>
</cp:coreProperties>
</file>