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簡水\"/>
    </mc:Choice>
  </mc:AlternateContent>
  <xr:revisionPtr revIDLastSave="0" documentId="13_ncr:1_{8A9A8382-E229-4231-90A8-FE61EC43E663}" xr6:coauthVersionLast="47" xr6:coauthVersionMax="47" xr10:uidLastSave="{00000000-0000-0000-0000-000000000000}"/>
  <workbookProtection workbookAlgorithmName="SHA-512" workbookHashValue="ljuvxHyH7nAWdD9AQfhP/BTPME5Efv5kGgO+jvT8pyLT9BFV906GFZ8mnaIbUv0F+HvZeHHdUw10pFJBzw/4Mw==" workbookSaltValue="DKvo9NrIrSuW+sBjLFTC4Q=="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AL10" i="4"/>
  <c r="P10" i="4"/>
  <c r="I10" i="4"/>
  <c r="B10" i="4"/>
  <c r="BB8" i="4"/>
  <c r="AT8" i="4"/>
  <c r="AL8" i="4"/>
  <c r="AD8" i="4"/>
  <c r="W8" i="4"/>
  <c r="P8" i="4"/>
  <c r="I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<sst xmlns="http://schemas.openxmlformats.org/spreadsheetml/2006/main" count="233" uniqueCount="118">
  <si>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</si>
  <si>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</si>
  <si>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</si>
  <si>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</si>
  <si>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</si>
  <si>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</si>
  <si>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</si>
  <si>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</si>
  <si>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</si>
  <si>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</si>
  <si>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</si>
  <si>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</si>
  <si>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</si>
  <si>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</si>
  <si>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</si>
  <si>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</si>
  <si>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</si>
  <si>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</si>
  <si>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</si>
  <si>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</si>
  <si>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</si>
  <si>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</si>
  <si>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</si>
  <si>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</si>
  <si>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</si>
  <si>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</si>
  <si>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</si>
  <si>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</si>
  <si>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</si>
  <si>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</si>
  <si>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</si>
  <si>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</si>
  <si>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</si>
  <si>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</si>
  <si>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</si>
  <si>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</si>
  <si>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</si>
  <si>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</si>
  <si>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</si>
  <si>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</si>
  <si>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</si>
  <si>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</si>
  <si>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</si>
  <si>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</si>
  <si>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</si>
  <si>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</si>
  <si>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</si>
  <si>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</si>
  <si>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</si>
  <si>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</si>
  <si>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</si>
  <si>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</si>
  <si>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</si>
  <si>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</si>
  <si>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</si>
  <si>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</si>
  <si>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</si>
  <si>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</si>
  <si>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</si>
  <si>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</si>
  <si>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</si>
  <si>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</si>
  <si>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</si>
  <si>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</si>
  <si>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</si>
  <si>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</si>
  <si>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</si>
  <si>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</si>
  <si>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</si>
  <si>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</si>
  <si>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</si>
  <si>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</si>
  <si>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</si>
  <si>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</si>
  <si>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</si>
  <si>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</si>
  <si>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</si>
  <si>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</si>
  <si>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</si>
  <si>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</si>
  <si>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</si>
  <si>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</si>
  <si>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</si>
  <si>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</si>
  <si>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</si>
  <si>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</si>
  <si>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</si>
  <si>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</si>
  <si>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</si>
  <si>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</si>
  <si>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</si>
  <si>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</si>
  <si>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</si>
  <si>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</si>
  <si>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</si>
  <si>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</si>
  <si>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</si>
  <si>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</si>
  <si>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</si>
  <si>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</si>
  <si>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</si>
  <si>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</si>
  <si>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</si>
  <si>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</si>
  <si>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</si>
  <si>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</si>
  <si>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</si>
  <si>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</si>
  <si>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</si>
  <si>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</si>
  <si>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</si>
  <si>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</si>
  <si>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</si>
  <si>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</si>
  <si>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</si>
  <si>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簡易水道料金は、町内の公平性を確保するため上水道事業と同一料金となっておりますが、給水費用の全てを水道料金に転嫁することは困難であるため、収支不足分を一般会計からの繰入金で補てんしている状況です。
　「収益的収支比率」は平均値を超えていますが、収益の大半を一般会計からの繰入金で賄っている状況であり、経営の健全性が確保出来ているとはいえません。
　「企業債残高対給水収益比率」については、現在は起債残高がありませんが、今後の老朽管更新計画を作成し適切な投資を行えるよう検討する必要があり、今後起債が増える可能性があります。
　「料金回収率」が増加した理由は、令和2年度に基本料金減免を実施したが、令和3年度に通常料金に戻したことから供給単価が増加したためです。しかし、一般会計からの繰入金に依存している状況に変わりなく、平均値を下回っていることから、さらなる経費削減をする必要があります。
　「給水原価」が増加している理由は、総費用は増加しているのに対し有収水量が減少しているためです。
　「施設利用率」は、配水量の減少により平均値を下回っているため、施設規模の見直しなど経営の効率性について改善する必要があります。
　「有収率」については、当該値は平均値や類似団体より高いですが、今後は漏水調査等の対策を講じ、効率をさらに高める必要があると考えられます。
　以上のことから、今後の簡易水道事業としては、施設利用率に表れているとおり、給水人口減を見込んだ施設規模の見直しが必要になってくると考えられます。</t>
    <rPh sb="9" eb="11">
      <t>チョウナイ</t>
    </rPh>
    <rPh sb="111" eb="114">
      <t>ヘイキンチ</t>
    </rPh>
    <rPh sb="115" eb="116">
      <t>コ</t>
    </rPh>
    <rPh sb="129" eb="131">
      <t>イッパンカ</t>
    </rPh>
    <rPh sb="131" eb="133">
      <t>イケイ</t>
    </rPh>
    <rPh sb="136" eb="139">
      <t>クリイレキン</t>
    </rPh>
    <rPh sb="272" eb="274">
      <t>ゾウカ</t>
    </rPh>
    <rPh sb="276" eb="278">
      <t>リユウ</t>
    </rPh>
    <rPh sb="299" eb="301">
      <t>レイワ</t>
    </rPh>
    <rPh sb="302" eb="304">
      <t>ネンド</t>
    </rPh>
    <rPh sb="305" eb="307">
      <t>ツウジョウ</t>
    </rPh>
    <rPh sb="307" eb="309">
      <t>リョウキン</t>
    </rPh>
    <rPh sb="310" eb="311">
      <t>モド</t>
    </rPh>
    <rPh sb="317" eb="319">
      <t>キョウキュウ</t>
    </rPh>
    <rPh sb="319" eb="321">
      <t>タンカ</t>
    </rPh>
    <rPh sb="322" eb="324">
      <t>ゾウカ</t>
    </rPh>
    <rPh sb="335" eb="337">
      <t>イッパン</t>
    </rPh>
    <rPh sb="337" eb="339">
      <t>カイケイ</t>
    </rPh>
    <rPh sb="342" eb="344">
      <t>クリイレ</t>
    </rPh>
    <rPh sb="344" eb="345">
      <t>キン</t>
    </rPh>
    <rPh sb="346" eb="348">
      <t>イゾン</t>
    </rPh>
    <rPh sb="352" eb="354">
      <t>ジョウキョウ</t>
    </rPh>
    <rPh sb="355" eb="356">
      <t>カ</t>
    </rPh>
    <rPh sb="380" eb="382">
      <t>ケイヒ</t>
    </rPh>
    <rPh sb="382" eb="384">
      <t>サクゲン</t>
    </rPh>
    <rPh sb="387" eb="389">
      <t>ヒツヨウ</t>
    </rPh>
    <rPh sb="414" eb="417">
      <t>ソウヒヨウ</t>
    </rPh>
    <rPh sb="418" eb="420">
      <t>ゾウカ</t>
    </rPh>
    <rPh sb="426" eb="427">
      <t>タイ</t>
    </rPh>
    <rPh sb="428" eb="430">
      <t>ユウシュウ</t>
    </rPh>
    <rPh sb="430" eb="432">
      <t>スイリョウ</t>
    </rPh>
    <rPh sb="433" eb="435">
      <t>ゲンショウ</t>
    </rPh>
    <rPh sb="589" eb="591">
      <t>コンゴ</t>
    </rPh>
    <phoneticPr fontId="4"/>
  </si>
  <si>
    <t xml:space="preserve">　門川町の簡易水道の老朽化状況としては、耐用年数を経過した管路はありませんが、今後は資産台帳に基づき老朽管更新計画を検討する必要があると考えられます。
 </t>
    <rPh sb="39" eb="41">
      <t>コンゴ</t>
    </rPh>
    <phoneticPr fontId="4"/>
  </si>
  <si>
    <t>　経営状況については、収益で費用を十分に賄えないため一般会計からの繰入金に依存している状況です。給水人口や給水量が減少傾向であることから、今後さらに給水収益が減少することが予想されます。
　今後も安定した水の供給のために、令和2年度に策定した門川町簡易水道事業経営戦略に基づき、計画的な事業運営と財源の確保を図り安定経営を目指します。
　なお、地方公営企業法の適用については令和6年4月1日開始予定です。</t>
    <rPh sb="1" eb="3">
      <t>ケイエイ</t>
    </rPh>
    <rPh sb="3" eb="5">
      <t>ジョウキョウ</t>
    </rPh>
    <rPh sb="11" eb="13">
      <t>シュウエキ</t>
    </rPh>
    <rPh sb="14" eb="16">
      <t>ヒヨウ</t>
    </rPh>
    <rPh sb="17" eb="19">
      <t>ジュウブン</t>
    </rPh>
    <rPh sb="20" eb="21">
      <t>マカナ</t>
    </rPh>
    <rPh sb="26" eb="28">
      <t>イッパン</t>
    </rPh>
    <rPh sb="28" eb="30">
      <t>カイケイ</t>
    </rPh>
    <rPh sb="33" eb="35">
      <t>クリイレ</t>
    </rPh>
    <rPh sb="35" eb="36">
      <t>キン</t>
    </rPh>
    <rPh sb="37" eb="39">
      <t>イゾン</t>
    </rPh>
    <rPh sb="43" eb="45">
      <t>ジョウキョウ</t>
    </rPh>
    <rPh sb="48" eb="50">
      <t>キュウスイ</t>
    </rPh>
    <rPh sb="50" eb="52">
      <t>ジンコウ</t>
    </rPh>
    <rPh sb="53" eb="55">
      <t>キュウスイ</t>
    </rPh>
    <rPh sb="55" eb="56">
      <t>リョウ</t>
    </rPh>
    <rPh sb="57" eb="59">
      <t>ゲンショウ</t>
    </rPh>
    <rPh sb="59" eb="61">
      <t>ケイコウ</t>
    </rPh>
    <rPh sb="69" eb="71">
      <t>コンゴ</t>
    </rPh>
    <rPh sb="74" eb="76">
      <t>キュウスイ</t>
    </rPh>
    <rPh sb="76" eb="78">
      <t>シュウエキ</t>
    </rPh>
    <rPh sb="79" eb="81">
      <t>ゲンショウ</t>
    </rPh>
    <rPh sb="86" eb="88">
      <t>ヨソウ</t>
    </rPh>
    <rPh sb="95" eb="97">
      <t>コンゴ</t>
    </rPh>
    <rPh sb="98" eb="100">
      <t>アンテイ</t>
    </rPh>
    <rPh sb="102" eb="103">
      <t>ミズ</t>
    </rPh>
    <rPh sb="104" eb="106">
      <t>キョウキュウ</t>
    </rPh>
    <rPh sb="111" eb="113">
      <t>レイワ</t>
    </rPh>
    <rPh sb="115" eb="116">
      <t>ド</t>
    </rPh>
    <rPh sb="117" eb="119">
      <t>サクテイ</t>
    </rPh>
    <rPh sb="121" eb="124">
      <t>カドガワチョウ</t>
    </rPh>
    <rPh sb="124" eb="126">
      <t>カンイ</t>
    </rPh>
    <rPh sb="126" eb="128">
      <t>スイドウ</t>
    </rPh>
    <rPh sb="128" eb="130">
      <t>ジギョウ</t>
    </rPh>
    <rPh sb="135" eb="136">
      <t>モト</t>
    </rPh>
    <rPh sb="139" eb="142">
      <t>ケイカクテキ</t>
    </rPh>
    <rPh sb="143" eb="145">
      <t>ジギョウ</t>
    </rPh>
    <rPh sb="145" eb="147">
      <t>ウンエイ</t>
    </rPh>
    <rPh sb="148" eb="150">
      <t>ザイゲン</t>
    </rPh>
    <rPh sb="151" eb="153">
      <t>カクホ</t>
    </rPh>
    <rPh sb="154" eb="155">
      <t>ハカ</t>
    </rPh>
    <rPh sb="156" eb="158">
      <t>アンテイ</t>
    </rPh>
    <rPh sb="158" eb="160">
      <t>ケイエイ</t>
    </rPh>
    <rPh sb="161" eb="163">
      <t>メザ</t>
    </rPh>
    <rPh sb="172" eb="174">
      <t>チホウ</t>
    </rPh>
    <rPh sb="174" eb="176">
      <t>コウエイ</t>
    </rPh>
    <rPh sb="176" eb="178">
      <t>キギョウ</t>
    </rPh>
    <rPh sb="178" eb="179">
      <t>ホウ</t>
    </rPh>
    <rPh sb="180" eb="182">
      <t>テキヨウ</t>
    </rPh>
    <rPh sb="187" eb="189">
      <t>レイワ</t>
    </rPh>
    <rPh sb="194" eb="195">
      <t>ニチ</t>
    </rPh>
    <rPh sb="195" eb="197">
      <t>カイシ</t>
    </rPh>
    <rPh sb="197" eb="19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</si>
</sst>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49-4CFD-B43A-38A7EF115B9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0E49-4CFD-B43A-38A7EF115B9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23.67</c:v>
                </c:pt>
                <c:pt idx="1">
                  <c:v>20.420000000000002</c:v>
                </c:pt>
                <c:pt idx="2">
                  <c:v>16.920000000000002</c:v>
                </c:pt>
                <c:pt idx="3">
                  <c:v>16.54</c:v>
                </c:pt>
                <c:pt idx="4">
                  <c:v>15.29</c:v>
                </c:pt>
              </c:numCache>
            </c:numRef>
          </c:val>
          <c:extLst>
            <c:ext xmlns:c16="http://schemas.microsoft.com/office/drawing/2014/chart" uri="{C3380CC4-5D6E-409C-BE32-E72D297353CC}">
              <c16:uniqueId val="{00000000-7DBC-4DE8-B169-5B4A6B0AB0B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7DBC-4DE8-B169-5B4A6B0AB0B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9366-4697-BC74-9C24A7D4F52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9366-4697-BC74-9C24A7D4F52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107.39</c:v>
                </c:pt>
                <c:pt idx="1">
                  <c:v>93.94</c:v>
                </c:pt>
                <c:pt idx="2">
                  <c:v>120.46</c:v>
                </c:pt>
                <c:pt idx="3">
                  <c:v>89.13</c:v>
                </c:pt>
                <c:pt idx="4">
                  <c:v>103.5</c:v>
                </c:pt>
              </c:numCache>
            </c:numRef>
          </c:val>
          <c:extLst>
            <c:ext xmlns:c16="http://schemas.microsoft.com/office/drawing/2014/chart" uri="{C3380CC4-5D6E-409C-BE32-E72D297353CC}">
              <c16:uniqueId val="{00000000-14E7-44EE-801E-77D3921BFDA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14E7-44EE-801E-77D3921BFDA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7C-4A47-81A5-AFE4F71310C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7C-4A47-81A5-AFE4F71310C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EA-4BD5-8B1F-548B18034D4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EA-4BD5-8B1F-548B18034D4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25-4CC1-A082-8E070935831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25-4CC1-A082-8E070935831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D-4891-A0FC-DDDEB395F8A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D-4891-A0FC-DDDEB395F8A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4A-4A14-920C-E5A47B0D79F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F74A-4A14-920C-E5A47B0D79F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54.06</c:v>
                </c:pt>
                <c:pt idx="1">
                  <c:v>41.66</c:v>
                </c:pt>
                <c:pt idx="2">
                  <c:v>49.77</c:v>
                </c:pt>
                <c:pt idx="3">
                  <c:v>27.63</c:v>
                </c:pt>
                <c:pt idx="4">
                  <c:v>35.51</c:v>
                </c:pt>
              </c:numCache>
            </c:numRef>
          </c:val>
          <c:extLst>
            <c:ext xmlns:c16="http://schemas.microsoft.com/office/drawing/2014/chart" uri="{C3380CC4-5D6E-409C-BE32-E72D297353CC}">
              <c16:uniqueId val="{00000000-504E-416E-A883-8386254A940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504E-416E-A883-8386254A940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247.62</c:v>
                </c:pt>
                <c:pt idx="1">
                  <c:v>316.58999999999997</c:v>
                </c:pt>
                <c:pt idx="2">
                  <c:v>305.2</c:v>
                </c:pt>
                <c:pt idx="3">
                  <c:v>442.63</c:v>
                </c:pt>
                <c:pt idx="4">
                  <c:v>463.48</c:v>
                </c:pt>
              </c:numCache>
            </c:numRef>
          </c:val>
          <c:extLst>
            <c:ext xmlns:c16="http://schemas.microsoft.com/office/drawing/2014/chart" uri="{C3380CC4-5D6E-409C-BE32-E72D297353CC}">
              <c16:uniqueId val="{00000000-FE35-4671-A6FB-32860A16CC9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E35-4671-A6FB-32860A16CC9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門川町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17644</v>
      </c>
      <c r="AM8" s="60"/>
      <c r="AN8" s="60"/>
      <c r="AO8" s="60"/>
      <c r="AP8" s="60"/>
      <c r="AQ8" s="60"/>
      <c r="AR8" s="60"/>
      <c r="AS8" s="60"/>
      <c r="AT8" s="36">
        <f>データ!$S$6</f>
        <v>120.4</v>
      </c>
      <c r="AU8" s="36"/>
      <c r="AV8" s="36"/>
      <c r="AW8" s="36"/>
      <c r="AX8" s="36"/>
      <c r="AY8" s="36"/>
      <c r="AZ8" s="36"/>
      <c r="BA8" s="36"/>
      <c r="BB8" s="36">
        <f>データ!$T$6</f>
        <v>146.54</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1.32</v>
      </c>
      <c r="Q10" s="36"/>
      <c r="R10" s="36"/>
      <c r="S10" s="36"/>
      <c r="T10" s="36"/>
      <c r="U10" s="36"/>
      <c r="V10" s="36"/>
      <c r="W10" s="60">
        <f>データ!$Q$6</f>
        <v>2640</v>
      </c>
      <c r="X10" s="60"/>
      <c r="Y10" s="60"/>
      <c r="Z10" s="60"/>
      <c r="AA10" s="60"/>
      <c r="AB10" s="60"/>
      <c r="AC10" s="60"/>
      <c r="AD10" s="2"/>
      <c r="AE10" s="2"/>
      <c r="AF10" s="2"/>
      <c r="AG10" s="2"/>
      <c r="AH10" s="2"/>
      <c r="AI10" s="2"/>
      <c r="AJ10" s="2"/>
      <c r="AK10" s="2"/>
      <c r="AL10" s="60">
        <f>データ!$U$6</f>
        <v>231</v>
      </c>
      <c r="AM10" s="60"/>
      <c r="AN10" s="60"/>
      <c r="AO10" s="60"/>
      <c r="AP10" s="60"/>
      <c r="AQ10" s="60"/>
      <c r="AR10" s="60"/>
      <c r="AS10" s="60"/>
      <c r="AT10" s="36">
        <f>データ!$V$6</f>
        <v>1.32</v>
      </c>
      <c r="AU10" s="36"/>
      <c r="AV10" s="36"/>
      <c r="AW10" s="36"/>
      <c r="AX10" s="36"/>
      <c r="AY10" s="36"/>
      <c r="AZ10" s="36"/>
      <c r="BA10" s="36"/>
      <c r="BB10" s="36">
        <f>データ!$W$6</f>
        <v>175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8"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8"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8"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8"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8"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AWZOwrDWps5a4BBNOK0lv03FJzO/3Zly0/IKjj3S+F0PJcqd9IXW+G9Afz/s8XsY4uFqyn4Oo9dc4YtAFTTAOw==" saltValue="3TuMjaZc1ZPjMoNHWqMRW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454214</v>
      </c>
      <c r="D6" s="20">
        <f t="shared" si="3"/>
        <v>47</v>
      </c>
      <c r="E6" s="20">
        <f t="shared" si="3"/>
        <v>1</v>
      </c>
      <c r="F6" s="20">
        <f t="shared" si="3"/>
        <v>0</v>
      </c>
      <c r="G6" s="20">
        <f t="shared" si="3"/>
        <v>0</v>
      </c>
      <c r="H6" s="20" t="str">
        <f t="shared" si="3"/>
        <v>宮崎県　門川町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1.32</v>
      </c>
      <c r="Q6" s="21">
        <f t="shared" si="3"/>
        <v>2640</v>
      </c>
      <c r="R6" s="21">
        <f t="shared" si="3"/>
        <v>17644</v>
      </c>
      <c r="S6" s="21">
        <f t="shared" si="3"/>
        <v>120.4</v>
      </c>
      <c r="T6" s="21">
        <f t="shared" si="3"/>
        <v>146.54</v>
      </c>
      <c r="U6" s="21">
        <f t="shared" si="3"/>
        <v>231</v>
      </c>
      <c r="V6" s="21">
        <f t="shared" si="3"/>
        <v>1.32</v>
      </c>
      <c r="W6" s="21">
        <f t="shared" si="3"/>
        <v>175</v>
      </c>
      <c r="X6" s="22">
        <f>IF(X7="",NA(),X7)</f>
        <v>107.39</v>
      </c>
      <c r="Y6" s="22">
        <f t="shared" ref="Y6:AG6" si="4">IF(Y7="",NA(),Y7)</f>
        <v>93.94</v>
      </c>
      <c r="Z6" s="22">
        <f t="shared" si="4"/>
        <v>120.46</v>
      </c>
      <c r="AA6" s="22">
        <f t="shared" si="4"/>
        <v>89.13</v>
      </c>
      <c r="AB6" s="22">
        <f t="shared" si="4"/>
        <v>103.5</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1302.33</v>
      </c>
      <c r="BK6" s="22">
        <f t="shared" si="7"/>
        <v>1274.21</v>
      </c>
      <c r="BL6" s="22">
        <f t="shared" si="7"/>
        <v>1183.92</v>
      </c>
      <c r="BM6" s="22">
        <f t="shared" si="7"/>
        <v>1128.72</v>
      </c>
      <c r="BN6" s="22">
        <f t="shared" si="7"/>
        <v>1125.25</v>
      </c>
      <c r="BO6" s="21" t="str">
        <f>IF(BO7="","",IF(BO7="-","【-】","【"&amp;SUBSTITUTE(TEXT(BO7,"#,##0.00"),"-","△")&amp;"】"))</f>
        <v>【940.88】</v>
      </c>
      <c r="BP6" s="22">
        <f>IF(BP7="",NA(),BP7)</f>
        <v>54.06</v>
      </c>
      <c r="BQ6" s="22">
        <f t="shared" ref="BQ6:BY6" si="8">IF(BQ7="",NA(),BQ7)</f>
        <v>41.66</v>
      </c>
      <c r="BR6" s="22">
        <f t="shared" si="8"/>
        <v>49.77</v>
      </c>
      <c r="BS6" s="22">
        <f t="shared" si="8"/>
        <v>27.63</v>
      </c>
      <c r="BT6" s="22">
        <f t="shared" si="8"/>
        <v>35.51</v>
      </c>
      <c r="BU6" s="22">
        <f t="shared" si="8"/>
        <v>40.89</v>
      </c>
      <c r="BV6" s="22">
        <f t="shared" si="8"/>
        <v>41.25</v>
      </c>
      <c r="BW6" s="22">
        <f t="shared" si="8"/>
        <v>42.5</v>
      </c>
      <c r="BX6" s="22">
        <f t="shared" si="8"/>
        <v>41.84</v>
      </c>
      <c r="BY6" s="22">
        <f t="shared" si="8"/>
        <v>41.44</v>
      </c>
      <c r="BZ6" s="21" t="str">
        <f>IF(BZ7="","",IF(BZ7="-","【-】","【"&amp;SUBSTITUTE(TEXT(BZ7,"#,##0.00"),"-","△")&amp;"】"))</f>
        <v>【54.59】</v>
      </c>
      <c r="CA6" s="22">
        <f>IF(CA7="",NA(),CA7)</f>
        <v>247.62</v>
      </c>
      <c r="CB6" s="22">
        <f t="shared" ref="CB6:CJ6" si="9">IF(CB7="",NA(),CB7)</f>
        <v>316.58999999999997</v>
      </c>
      <c r="CC6" s="22">
        <f t="shared" si="9"/>
        <v>305.2</v>
      </c>
      <c r="CD6" s="22">
        <f t="shared" si="9"/>
        <v>442.63</v>
      </c>
      <c r="CE6" s="22">
        <f t="shared" si="9"/>
        <v>463.48</v>
      </c>
      <c r="CF6" s="22">
        <f t="shared" si="9"/>
        <v>383.2</v>
      </c>
      <c r="CG6" s="22">
        <f t="shared" si="9"/>
        <v>383.25</v>
      </c>
      <c r="CH6" s="22">
        <f t="shared" si="9"/>
        <v>377.72</v>
      </c>
      <c r="CI6" s="22">
        <f t="shared" si="9"/>
        <v>390.47</v>
      </c>
      <c r="CJ6" s="22">
        <f t="shared" si="9"/>
        <v>403.61</v>
      </c>
      <c r="CK6" s="21" t="str">
        <f>IF(CK7="","",IF(CK7="-","【-】","【"&amp;SUBSTITUTE(TEXT(CK7,"#,##0.00"),"-","△")&amp;"】"))</f>
        <v>【301.20】</v>
      </c>
      <c r="CL6" s="22">
        <f>IF(CL7="",NA(),CL7)</f>
        <v>23.67</v>
      </c>
      <c r="CM6" s="22">
        <f t="shared" ref="CM6:CU6" si="10">IF(CM7="",NA(),CM7)</f>
        <v>20.420000000000002</v>
      </c>
      <c r="CN6" s="22">
        <f t="shared" si="10"/>
        <v>16.920000000000002</v>
      </c>
      <c r="CO6" s="22">
        <f t="shared" si="10"/>
        <v>16.54</v>
      </c>
      <c r="CP6" s="22">
        <f t="shared" si="10"/>
        <v>15.29</v>
      </c>
      <c r="CQ6" s="22">
        <f t="shared" si="10"/>
        <v>47.95</v>
      </c>
      <c r="CR6" s="22">
        <f t="shared" si="10"/>
        <v>48.26</v>
      </c>
      <c r="CS6" s="22">
        <f t="shared" si="10"/>
        <v>48.01</v>
      </c>
      <c r="CT6" s="22">
        <f t="shared" si="10"/>
        <v>49.08</v>
      </c>
      <c r="CU6" s="22">
        <f t="shared" si="10"/>
        <v>51.46</v>
      </c>
      <c r="CV6" s="21" t="str">
        <f>IF(CV7="","",IF(CV7="-","【-】","【"&amp;SUBSTITUTE(TEXT(CV7,"#,##0.00"),"-","△")&amp;"】"))</f>
        <v>【56.42】</v>
      </c>
      <c r="CW6" s="22">
        <f>IF(CW7="",NA(),CW7)</f>
        <v>94</v>
      </c>
      <c r="CX6" s="22">
        <f t="shared" ref="CX6:DF6" si="11">IF(CX7="",NA(),CX7)</f>
        <v>94</v>
      </c>
      <c r="CY6" s="22">
        <f t="shared" si="11"/>
        <v>94</v>
      </c>
      <c r="CZ6" s="22">
        <f t="shared" si="11"/>
        <v>94</v>
      </c>
      <c r="DA6" s="22">
        <f t="shared" si="11"/>
        <v>94</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454214</v>
      </c>
      <c r="D7" s="24">
        <v>47</v>
      </c>
      <c r="E7" s="24">
        <v>1</v>
      </c>
      <c r="F7" s="24">
        <v>0</v>
      </c>
      <c r="G7" s="24">
        <v>0</v>
      </c>
      <c r="H7" s="24" t="s">
        <v>96</v>
      </c>
      <c r="I7" s="24" t="s">
        <v>97</v>
      </c>
      <c r="J7" s="24" t="s">
        <v>98</v>
      </c>
      <c r="K7" s="24" t="s">
        <v>99</v>
      </c>
      <c r="L7" s="24" t="s">
        <v>100</v>
      </c>
      <c r="M7" s="24" t="s">
        <v>101</v>
      </c>
      <c r="N7" s="25" t="s">
        <v>102</v>
      </c>
      <c r="O7" s="25" t="s">
        <v>103</v>
      </c>
      <c r="P7" s="25">
        <v>1.32</v>
      </c>
      <c r="Q7" s="25">
        <v>2640</v>
      </c>
      <c r="R7" s="25">
        <v>17644</v>
      </c>
      <c r="S7" s="25">
        <v>120.4</v>
      </c>
      <c r="T7" s="25">
        <v>146.54</v>
      </c>
      <c r="U7" s="25">
        <v>231</v>
      </c>
      <c r="V7" s="25">
        <v>1.32</v>
      </c>
      <c r="W7" s="25">
        <v>175</v>
      </c>
      <c r="X7" s="25">
        <v>107.39</v>
      </c>
      <c r="Y7" s="25">
        <v>93.94</v>
      </c>
      <c r="Z7" s="25">
        <v>120.46</v>
      </c>
      <c r="AA7" s="25">
        <v>89.13</v>
      </c>
      <c r="AB7" s="25">
        <v>103.5</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1302.33</v>
      </c>
      <c r="BK7" s="25">
        <v>1274.21</v>
      </c>
      <c r="BL7" s="25">
        <v>1183.92</v>
      </c>
      <c r="BM7" s="25">
        <v>1128.72</v>
      </c>
      <c r="BN7" s="25">
        <v>1125.25</v>
      </c>
      <c r="BO7" s="25">
        <v>940.88</v>
      </c>
      <c r="BP7" s="25">
        <v>54.06</v>
      </c>
      <c r="BQ7" s="25">
        <v>41.66</v>
      </c>
      <c r="BR7" s="25">
        <v>49.77</v>
      </c>
      <c r="BS7" s="25">
        <v>27.63</v>
      </c>
      <c r="BT7" s="25">
        <v>35.51</v>
      </c>
      <c r="BU7" s="25">
        <v>40.89</v>
      </c>
      <c r="BV7" s="25">
        <v>41.25</v>
      </c>
      <c r="BW7" s="25">
        <v>42.5</v>
      </c>
      <c r="BX7" s="25">
        <v>41.84</v>
      </c>
      <c r="BY7" s="25">
        <v>41.44</v>
      </c>
      <c r="BZ7" s="25">
        <v>54.59</v>
      </c>
      <c r="CA7" s="25">
        <v>247.62</v>
      </c>
      <c r="CB7" s="25">
        <v>316.58999999999997</v>
      </c>
      <c r="CC7" s="25">
        <v>305.2</v>
      </c>
      <c r="CD7" s="25">
        <v>442.63</v>
      </c>
      <c r="CE7" s="25">
        <v>463.48</v>
      </c>
      <c r="CF7" s="25">
        <v>383.2</v>
      </c>
      <c r="CG7" s="25">
        <v>383.25</v>
      </c>
      <c r="CH7" s="25">
        <v>377.72</v>
      </c>
      <c r="CI7" s="25">
        <v>390.47</v>
      </c>
      <c r="CJ7" s="25">
        <v>403.61</v>
      </c>
      <c r="CK7" s="25">
        <v>301.2</v>
      </c>
      <c r="CL7" s="25">
        <v>23.67</v>
      </c>
      <c r="CM7" s="25">
        <v>20.420000000000002</v>
      </c>
      <c r="CN7" s="25">
        <v>16.920000000000002</v>
      </c>
      <c r="CO7" s="25">
        <v>16.54</v>
      </c>
      <c r="CP7" s="25">
        <v>15.29</v>
      </c>
      <c r="CQ7" s="25">
        <v>47.95</v>
      </c>
      <c r="CR7" s="25">
        <v>48.26</v>
      </c>
      <c r="CS7" s="25">
        <v>48.01</v>
      </c>
      <c r="CT7" s="25">
        <v>49.08</v>
      </c>
      <c r="CU7" s="25">
        <v>51.46</v>
      </c>
      <c r="CV7" s="25">
        <v>56.42</v>
      </c>
      <c r="CW7" s="25">
        <v>94</v>
      </c>
      <c r="CX7" s="25">
        <v>94</v>
      </c>
      <c r="CY7" s="25">
        <v>94</v>
      </c>
      <c r="CZ7" s="25">
        <v>94</v>
      </c>
      <c r="DA7" s="25">
        <v>94</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2023-02-14T23:52:23Z</cp:lastPrinted>
  <dcterms:created xsi:type="dcterms:W3CDTF">2022-12-01T01:11:59Z</dcterms:created>
  <dcterms:modified xsi:type="dcterms:W3CDTF">2023-02-21T08:52:44Z</dcterms:modified>
  <cp:category/>
</cp:coreProperties>
</file>