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簡水\"/>
    </mc:Choice>
  </mc:AlternateContent>
  <xr:revisionPtr revIDLastSave="0" documentId="13_ncr:1_{7D4A4464-7537-47CB-AA2F-6B57A086E233}" xr6:coauthVersionLast="47" xr6:coauthVersionMax="47" xr10:uidLastSave="{00000000-0000-0000-0000-000000000000}"/>
  <workbookProtection workbookAlgorithmName="SHA-512" workbookHashValue="XSk83E8kmxVLWNx+KroHCiFnwMD+DyHMPGOwyisxs3dK4Qsfl68CnNNujHpyEl5fmb/8gtPF0gZTcMArKKl+Jg==" workbookSaltValue="gFhmKL6Nwch0VPnpc1u7X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BB10" i="4"/>
  <c r="P10" i="4"/>
  <c r="BB8" i="4"/>
  <c r="AT8" i="4"/>
  <c r="AD8" i="4"/>
  <c r="W8" i="4"/>
  <c r="P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<sst xmlns="http://schemas.openxmlformats.org/spreadsheetml/2006/main" count="233" uniqueCount="117">
  <si>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</si>
  <si>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</si>
  <si>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</si>
  <si>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</si>
  <si>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</si>
  <si>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</si>
  <si>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</si>
  <si>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</si>
  <si>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</si>
  <si>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</si>
  <si>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</si>
  <si>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</si>
  <si>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</si>
  <si>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</si>
  <si>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</si>
  <si>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</si>
  <si>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</si>
  <si>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</si>
  <si>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</si>
  <si>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</si>
  <si>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</si>
  <si>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</si>
  <si>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</si>
  <si>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</si>
  <si>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</si>
  <si>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</si>
  <si>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</si>
  <si>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</si>
  <si>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</si>
  <si>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</si>
  <si>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</si>
  <si>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</si>
  <si>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</si>
  <si>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</si>
  <si>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</si>
  <si>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</si>
  <si>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</si>
  <si>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</si>
  <si>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</si>
  <si>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</si>
  <si>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</si>
  <si>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</si>
  <si>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</si>
  <si>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</si>
  <si>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</si>
  <si>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</si>
  <si>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</si>
  <si>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</si>
  <si>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</si>
  <si>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</si>
  <si>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</si>
  <si>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</si>
  <si>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</si>
  <si>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</si>
  <si>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</si>
  <si>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</si>
  <si>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</si>
  <si>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</si>
  <si>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</si>
  <si>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</si>
  <si>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</si>
  <si>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</si>
  <si>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</si>
  <si>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</si>
  <si>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</si>
  <si>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</si>
  <si>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</si>
  <si>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</si>
  <si>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</si>
  <si>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</si>
  <si>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</si>
  <si>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</si>
  <si>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</si>
  <si>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</si>
  <si>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</si>
  <si>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</si>
  <si>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</si>
  <si>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</si>
  <si>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</si>
  <si>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</si>
  <si>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</si>
  <si>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</si>
  <si>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</si>
  <si>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</si>
  <si>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</si>
  <si>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</si>
  <si>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</si>
  <si>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</si>
  <si>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</si>
  <si>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</si>
  <si>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</si>
  <si>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</si>
  <si>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</si>
  <si>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</si>
  <si>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</si>
  <si>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</si>
  <si>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</si>
  <si>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</si>
  <si>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</si>
  <si>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</si>
  <si>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</si>
  <si>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</si>
  <si>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</si>
  <si>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</si>
  <si>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</si>
  <si>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</si>
  <si>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</si>
  <si>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</si>
  <si>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</si>
  <si>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</si>
  <si>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</si>
  <si>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</si>
  <si>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</si>
  <si>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</si>
  <si>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・老朽化の状況については、管路更新率「0」であり、村内における簡易水道施設は整備後の維持管理は適正に行われている。
・現在、各簡易水道施設整備から20年ほど経過しているが、配管等の経年劣化による漏水等の故障報告は無い。
・今後の対策は、管渠接合部のバルブの点検や露出配管部の目視点検等を強化し、少しでも異常があれば取替修繕で計画的に実施する必要がある。</t>
    <rPh sb="1" eb="4">
      <t>ロウキュウカ</t>
    </rPh>
    <rPh sb="5" eb="7">
      <t>ジョウキョウ</t>
    </rPh>
    <rPh sb="25" eb="27">
      <t>ソンナイ</t>
    </rPh>
    <rPh sb="31" eb="33">
      <t>カンイ</t>
    </rPh>
    <rPh sb="33" eb="35">
      <t>スイドウ</t>
    </rPh>
    <rPh sb="35" eb="37">
      <t>シセツ</t>
    </rPh>
    <rPh sb="38" eb="40">
      <t>セイビ</t>
    </rPh>
    <rPh sb="40" eb="41">
      <t>ゴ</t>
    </rPh>
    <rPh sb="42" eb="44">
      <t>イジ</t>
    </rPh>
    <rPh sb="44" eb="46">
      <t>カンリ</t>
    </rPh>
    <rPh sb="47" eb="49">
      <t>テキセイ</t>
    </rPh>
    <rPh sb="50" eb="51">
      <t>オコナ</t>
    </rPh>
    <rPh sb="59" eb="61">
      <t>ゲンザイ</t>
    </rPh>
    <rPh sb="62" eb="63">
      <t>カク</t>
    </rPh>
    <rPh sb="63" eb="67">
      <t>カンイスイドウ</t>
    </rPh>
    <rPh sb="67" eb="69">
      <t>シセツ</t>
    </rPh>
    <rPh sb="69" eb="71">
      <t>セイビ</t>
    </rPh>
    <rPh sb="75" eb="76">
      <t>ネン</t>
    </rPh>
    <rPh sb="78" eb="80">
      <t>ケイカ</t>
    </rPh>
    <rPh sb="86" eb="88">
      <t>ハイカン</t>
    </rPh>
    <rPh sb="88" eb="89">
      <t>トウ</t>
    </rPh>
    <rPh sb="90" eb="92">
      <t>ケイネン</t>
    </rPh>
    <rPh sb="92" eb="94">
      <t>レッカ</t>
    </rPh>
    <rPh sb="97" eb="99">
      <t>ロウスイ</t>
    </rPh>
    <rPh sb="99" eb="100">
      <t>トウ</t>
    </rPh>
    <rPh sb="101" eb="103">
      <t>コショウ</t>
    </rPh>
    <rPh sb="103" eb="105">
      <t>ホウコク</t>
    </rPh>
    <rPh sb="106" eb="107">
      <t>ナ</t>
    </rPh>
    <rPh sb="111" eb="113">
      <t>コンゴ</t>
    </rPh>
    <rPh sb="114" eb="116">
      <t>タイサク</t>
    </rPh>
    <rPh sb="118" eb="120">
      <t>カンキョ</t>
    </rPh>
    <rPh sb="120" eb="123">
      <t>セツゴウブ</t>
    </rPh>
    <rPh sb="128" eb="130">
      <t>テンケン</t>
    </rPh>
    <rPh sb="131" eb="133">
      <t>ロシュツ</t>
    </rPh>
    <rPh sb="133" eb="135">
      <t>ハイカン</t>
    </rPh>
    <rPh sb="135" eb="136">
      <t>ブ</t>
    </rPh>
    <rPh sb="137" eb="139">
      <t>モクシ</t>
    </rPh>
    <rPh sb="139" eb="141">
      <t>テンケン</t>
    </rPh>
    <rPh sb="141" eb="142">
      <t>トウ</t>
    </rPh>
    <rPh sb="143" eb="145">
      <t>キョウカ</t>
    </rPh>
    <rPh sb="147" eb="148">
      <t>スコ</t>
    </rPh>
    <rPh sb="151" eb="153">
      <t>イジョウ</t>
    </rPh>
    <rPh sb="157" eb="159">
      <t>トリカエ</t>
    </rPh>
    <rPh sb="159" eb="161">
      <t>シュウゼン</t>
    </rPh>
    <rPh sb="162" eb="165">
      <t>ケイカクテキ</t>
    </rPh>
    <rPh sb="166" eb="168">
      <t>ジッシ</t>
    </rPh>
    <rPh sb="170" eb="172">
      <t>ヒツヨウ</t>
    </rPh>
    <phoneticPr fontId="4"/>
  </si>
  <si>
    <t>・有収率以外は、全て類似団体平均値を下回っている状況である。
・「①収益的収支比率」は、料金収入が昨年度より若干増え、修繕料が減ったことにより上昇したことが要因である。しかし、経営の健全性が保たれているとはいえない状態である。
・「④企業債残高対給水収益比率」に関しては、年度を追うごとに右肩下がりに推移しており、人口減少に伴い今後も給水人口の増加は見込めないため、投資規模の抑制に努めていく必要がある。
・「⑥給水原価」は、投資規模を抑制し、R2に一部償還が完了したことで減少した。R3からR7まで横ばいで推移し、R12に更に一部償還が完了することから減少する見込みである。それに伴い「⑤料金回収率」は徐々に上昇する見込みである。
・「⑦施設利用率」については平成26年度以降平均値を下回っている。最大稼働率が39.67%と低い状況にあり施設規模見直しを含めて検討する必要があるものの、区域内には遊休状態の施設はなく、全て活用されている実情から一定の評価はでき、今後給水人口の推移を注視していく必要がある。
・「⑧有収率」については、100%を維持できているため、漏水等がないか注視していく必要がある。</t>
    <phoneticPr fontId="4"/>
  </si>
  <si>
    <t>　有収率については、高水準で推移しているため良い評価がでるが、収益的収支比率や料金回収率によると運営費における一般会計繰入金の比率が高いことが分析できる。また、給水人口が年々減少していることから施設利用率は減少傾向にある。
　企業債残高対給水収益比率は、給水人口の減少に伴い収益も減少したものの、地方債残高も年々減少することから比率は減少する見込みである。
　老朽化についても稼働からの経年劣化が進む中、更新の検討も必要であるが、給水人口の推移も注視し、事業規模見直しや施設・管路の維持に努めていきたい。また、老朽化に対応するため、限られた財源の中で優先順位をつけた更新計画を検討する必要がある。
　経営戦略は策定済である。</t>
    <rPh sb="80" eb="82">
      <t>キュウスイ</t>
    </rPh>
    <rPh sb="82" eb="84">
      <t>ジンコウ</t>
    </rPh>
    <rPh sb="85" eb="87">
      <t>ネンネン</t>
    </rPh>
    <rPh sb="87" eb="89">
      <t>ゲンショウ</t>
    </rPh>
    <rPh sb="127" eb="129">
      <t>キュウスイ</t>
    </rPh>
    <rPh sb="129" eb="131">
      <t>ジンコウ</t>
    </rPh>
    <rPh sb="132" eb="134">
      <t>ゲンショウ</t>
    </rPh>
    <rPh sb="135" eb="136">
      <t>トモナ</t>
    </rPh>
    <rPh sb="137" eb="139">
      <t>シュウエキ</t>
    </rPh>
    <rPh sb="140" eb="142">
      <t>ゲンショウ</t>
    </rPh>
    <rPh sb="148" eb="151">
      <t>チホウサイ</t>
    </rPh>
    <rPh sb="151" eb="153">
      <t>ザンダカ</t>
    </rPh>
    <rPh sb="164" eb="166">
      <t>ヒリツ</t>
    </rPh>
    <rPh sb="167" eb="169">
      <t>ゲンショウ</t>
    </rPh>
    <rPh sb="171" eb="17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</si>
</sst>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B5-4127-8CF5-9578C1254D7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3DB5-4127-8CF5-9578C1254D7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40.25</c:v>
                </c:pt>
                <c:pt idx="1">
                  <c:v>37.81</c:v>
                </c:pt>
                <c:pt idx="2">
                  <c:v>36.04</c:v>
                </c:pt>
                <c:pt idx="3">
                  <c:v>36.159999999999997</c:v>
                </c:pt>
                <c:pt idx="4">
                  <c:v>34.909999999999997</c:v>
                </c:pt>
              </c:numCache>
            </c:numRef>
          </c:val>
          <c:extLst>
            <c:ext xmlns:c16="http://schemas.microsoft.com/office/drawing/2014/chart" uri="{C3380CC4-5D6E-409C-BE32-E72D297353CC}">
              <c16:uniqueId val="{00000000-B53F-4C92-B5A9-6CEFE818AC8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B53F-4C92-B5A9-6CEFE818AC8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255-4531-BC22-10D3B7F7938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A255-4531-BC22-10D3B7F7938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59.82</c:v>
                </c:pt>
                <c:pt idx="1">
                  <c:v>57.3</c:v>
                </c:pt>
                <c:pt idx="2">
                  <c:v>51.55</c:v>
                </c:pt>
                <c:pt idx="3">
                  <c:v>48.27</c:v>
                </c:pt>
                <c:pt idx="4">
                  <c:v>60.82</c:v>
                </c:pt>
              </c:numCache>
            </c:numRef>
          </c:val>
          <c:extLst>
            <c:ext xmlns:c16="http://schemas.microsoft.com/office/drawing/2014/chart" uri="{C3380CC4-5D6E-409C-BE32-E72D297353CC}">
              <c16:uniqueId val="{00000000-38BC-43C2-A79A-22DC6AD1C0B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38BC-43C2-A79A-22DC6AD1C0B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9-4513-902E-6937F157835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9-4513-902E-6937F157835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65-4056-AD70-0D77D3DC897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65-4056-AD70-0D77D3DC897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45-4D24-A6EE-2AFCBE4D2B1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45-4D24-A6EE-2AFCBE4D2B1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D-463B-BD84-720B7453FED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D-463B-BD84-720B7453FED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1425.62</c:v>
                </c:pt>
                <c:pt idx="1">
                  <c:v>1312.17</c:v>
                </c:pt>
                <c:pt idx="2">
                  <c:v>1203.3599999999999</c:v>
                </c:pt>
                <c:pt idx="3">
                  <c:v>1009.76</c:v>
                </c:pt>
                <c:pt idx="4">
                  <c:v>879.9</c:v>
                </c:pt>
              </c:numCache>
            </c:numRef>
          </c:val>
          <c:extLst>
            <c:ext xmlns:c16="http://schemas.microsoft.com/office/drawing/2014/chart" uri="{C3380CC4-5D6E-409C-BE32-E72D297353CC}">
              <c16:uniqueId val="{00000000-8AD0-4B29-B42C-C610FEC488D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8AD0-4B29-B42C-C610FEC488D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28.12</c:v>
                </c:pt>
                <c:pt idx="1">
                  <c:v>29.49</c:v>
                </c:pt>
                <c:pt idx="2">
                  <c:v>29.06</c:v>
                </c:pt>
                <c:pt idx="3">
                  <c:v>26.52</c:v>
                </c:pt>
                <c:pt idx="4">
                  <c:v>35.49</c:v>
                </c:pt>
              </c:numCache>
            </c:numRef>
          </c:val>
          <c:extLst>
            <c:ext xmlns:c16="http://schemas.microsoft.com/office/drawing/2014/chart" uri="{C3380CC4-5D6E-409C-BE32-E72D297353CC}">
              <c16:uniqueId val="{00000000-D110-45D7-B138-266CCEFCEBD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D110-45D7-B138-266CCEFCEBD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370.67</c:v>
                </c:pt>
                <c:pt idx="1">
                  <c:v>363.12</c:v>
                </c:pt>
                <c:pt idx="2">
                  <c:v>380.75</c:v>
                </c:pt>
                <c:pt idx="3">
                  <c:v>418.99</c:v>
                </c:pt>
                <c:pt idx="4">
                  <c:v>328.32</c:v>
                </c:pt>
              </c:numCache>
            </c:numRef>
          </c:val>
          <c:extLst>
            <c:ext xmlns:c16="http://schemas.microsoft.com/office/drawing/2014/chart" uri="{C3380CC4-5D6E-409C-BE32-E72D297353CC}">
              <c16:uniqueId val="{00000000-FBD1-419F-986B-BA71018DBFB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BD1-419F-986B-BA71018DBFB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33203125" bestFit="1" customWidth="1"/>
    <col min="81" max="82" width="4.3320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宮崎県　諸塚村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D4</v>
      </c>
      <c r="X8" s="71"/>
      <c r="Y8" s="71"/>
      <c r="Z8" s="71"/>
      <c r="AA8" s="71"/>
      <c r="AB8" s="71"/>
      <c r="AC8" s="71"/>
      <c r="AD8" s="71" t="str">
        <f>データ!$M$6</f>
        <v>非設置</v>
      </c>
      <c r="AE8" s="71"/>
      <c r="AF8" s="71"/>
      <c r="AG8" s="71"/>
      <c r="AH8" s="71"/>
      <c r="AI8" s="71"/>
      <c r="AJ8" s="71"/>
      <c r="AK8" s="2"/>
      <c r="AL8" s="66">
        <f>データ!$R$6</f>
        <v>1542</v>
      </c>
      <c r="AM8" s="66"/>
      <c r="AN8" s="66"/>
      <c r="AO8" s="66"/>
      <c r="AP8" s="66"/>
      <c r="AQ8" s="66"/>
      <c r="AR8" s="66"/>
      <c r="AS8" s="66"/>
      <c r="AT8" s="36">
        <f>データ!$S$6</f>
        <v>187.56</v>
      </c>
      <c r="AU8" s="36"/>
      <c r="AV8" s="36"/>
      <c r="AW8" s="36"/>
      <c r="AX8" s="36"/>
      <c r="AY8" s="36"/>
      <c r="AZ8" s="36"/>
      <c r="BA8" s="36"/>
      <c r="BB8" s="36">
        <f>データ!$T$6</f>
        <v>8.2200000000000006</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41.02</v>
      </c>
      <c r="Q10" s="36"/>
      <c r="R10" s="36"/>
      <c r="S10" s="36"/>
      <c r="T10" s="36"/>
      <c r="U10" s="36"/>
      <c r="V10" s="36"/>
      <c r="W10" s="66">
        <f>データ!$Q$6</f>
        <v>2200</v>
      </c>
      <c r="X10" s="66"/>
      <c r="Y10" s="66"/>
      <c r="Z10" s="66"/>
      <c r="AA10" s="66"/>
      <c r="AB10" s="66"/>
      <c r="AC10" s="66"/>
      <c r="AD10" s="2"/>
      <c r="AE10" s="2"/>
      <c r="AF10" s="2"/>
      <c r="AG10" s="2"/>
      <c r="AH10" s="2"/>
      <c r="AI10" s="2"/>
      <c r="AJ10" s="2"/>
      <c r="AK10" s="2"/>
      <c r="AL10" s="66">
        <f>データ!$U$6</f>
        <v>626</v>
      </c>
      <c r="AM10" s="66"/>
      <c r="AN10" s="66"/>
      <c r="AO10" s="66"/>
      <c r="AP10" s="66"/>
      <c r="AQ10" s="66"/>
      <c r="AR10" s="66"/>
      <c r="AS10" s="66"/>
      <c r="AT10" s="36">
        <f>データ!$V$6</f>
        <v>0.83</v>
      </c>
      <c r="AU10" s="36"/>
      <c r="AV10" s="36"/>
      <c r="AW10" s="36"/>
      <c r="AX10" s="36"/>
      <c r="AY10" s="36"/>
      <c r="AZ10" s="36"/>
      <c r="BA10" s="36"/>
      <c r="BB10" s="36">
        <f>データ!$W$6</f>
        <v>754.22</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114</v>
      </c>
      <c r="BM47" s="44"/>
      <c r="BN47" s="44"/>
      <c r="BO47" s="44"/>
      <c r="BP47" s="44"/>
      <c r="BQ47" s="44"/>
      <c r="BR47" s="44"/>
      <c r="BS47" s="44"/>
      <c r="BT47" s="44"/>
      <c r="BU47" s="44"/>
      <c r="BV47" s="44"/>
      <c r="BW47" s="44"/>
      <c r="BX47" s="44"/>
      <c r="BY47" s="44"/>
      <c r="BZ47" s="4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2">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116</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vCMmeMIzvogX6ZwtN1lxpazF0OTEENzl1y5kCQepHU/uZnxQM8H6pXsxhS1b3hOXGnve5N5tPnsbSQaXE7E6lw==" saltValue="gqvkDbJ4i+E1m/LHUoTN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454290</v>
      </c>
      <c r="D6" s="20">
        <f t="shared" si="3"/>
        <v>47</v>
      </c>
      <c r="E6" s="20">
        <f t="shared" si="3"/>
        <v>1</v>
      </c>
      <c r="F6" s="20">
        <f t="shared" si="3"/>
        <v>0</v>
      </c>
      <c r="G6" s="20">
        <f t="shared" si="3"/>
        <v>0</v>
      </c>
      <c r="H6" s="20" t="str">
        <f t="shared" si="3"/>
        <v>宮崎県　諸塚村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41.02</v>
      </c>
      <c r="Q6" s="21">
        <f t="shared" si="3"/>
        <v>2200</v>
      </c>
      <c r="R6" s="21">
        <f t="shared" si="3"/>
        <v>1542</v>
      </c>
      <c r="S6" s="21">
        <f t="shared" si="3"/>
        <v>187.56</v>
      </c>
      <c r="T6" s="21">
        <f t="shared" si="3"/>
        <v>8.2200000000000006</v>
      </c>
      <c r="U6" s="21">
        <f t="shared" si="3"/>
        <v>626</v>
      </c>
      <c r="V6" s="21">
        <f t="shared" si="3"/>
        <v>0.83</v>
      </c>
      <c r="W6" s="21">
        <f t="shared" si="3"/>
        <v>754.22</v>
      </c>
      <c r="X6" s="22">
        <f>IF(X7="",NA(),X7)</f>
        <v>59.82</v>
      </c>
      <c r="Y6" s="22">
        <f t="shared" ref="Y6:AG6" si="4">IF(Y7="",NA(),Y7)</f>
        <v>57.3</v>
      </c>
      <c r="Z6" s="22">
        <f t="shared" si="4"/>
        <v>51.55</v>
      </c>
      <c r="AA6" s="22">
        <f t="shared" si="4"/>
        <v>48.27</v>
      </c>
      <c r="AB6" s="22">
        <f t="shared" si="4"/>
        <v>60.82</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1425.62</v>
      </c>
      <c r="BF6" s="22">
        <f t="shared" ref="BF6:BN6" si="7">IF(BF7="",NA(),BF7)</f>
        <v>1312.17</v>
      </c>
      <c r="BG6" s="22">
        <f t="shared" si="7"/>
        <v>1203.3599999999999</v>
      </c>
      <c r="BH6" s="22">
        <f t="shared" si="7"/>
        <v>1009.76</v>
      </c>
      <c r="BI6" s="22">
        <f t="shared" si="7"/>
        <v>879.9</v>
      </c>
      <c r="BJ6" s="22">
        <f t="shared" si="7"/>
        <v>1302.33</v>
      </c>
      <c r="BK6" s="22">
        <f t="shared" si="7"/>
        <v>1274.21</v>
      </c>
      <c r="BL6" s="22">
        <f t="shared" si="7"/>
        <v>1183.92</v>
      </c>
      <c r="BM6" s="22">
        <f t="shared" si="7"/>
        <v>1128.72</v>
      </c>
      <c r="BN6" s="22">
        <f t="shared" si="7"/>
        <v>1125.25</v>
      </c>
      <c r="BO6" s="21" t="str">
        <f>IF(BO7="","",IF(BO7="-","【-】","【"&amp;SUBSTITUTE(TEXT(BO7,"#,##0.00"),"-","△")&amp;"】"))</f>
        <v>【940.88】</v>
      </c>
      <c r="BP6" s="22">
        <f>IF(BP7="",NA(),BP7)</f>
        <v>28.12</v>
      </c>
      <c r="BQ6" s="22">
        <f t="shared" ref="BQ6:BY6" si="8">IF(BQ7="",NA(),BQ7)</f>
        <v>29.49</v>
      </c>
      <c r="BR6" s="22">
        <f t="shared" si="8"/>
        <v>29.06</v>
      </c>
      <c r="BS6" s="22">
        <f t="shared" si="8"/>
        <v>26.52</v>
      </c>
      <c r="BT6" s="22">
        <f t="shared" si="8"/>
        <v>35.49</v>
      </c>
      <c r="BU6" s="22">
        <f t="shared" si="8"/>
        <v>40.89</v>
      </c>
      <c r="BV6" s="22">
        <f t="shared" si="8"/>
        <v>41.25</v>
      </c>
      <c r="BW6" s="22">
        <f t="shared" si="8"/>
        <v>42.5</v>
      </c>
      <c r="BX6" s="22">
        <f t="shared" si="8"/>
        <v>41.84</v>
      </c>
      <c r="BY6" s="22">
        <f t="shared" si="8"/>
        <v>41.44</v>
      </c>
      <c r="BZ6" s="21" t="str">
        <f>IF(BZ7="","",IF(BZ7="-","【-】","【"&amp;SUBSTITUTE(TEXT(BZ7,"#,##0.00"),"-","△")&amp;"】"))</f>
        <v>【54.59】</v>
      </c>
      <c r="CA6" s="22">
        <f>IF(CA7="",NA(),CA7)</f>
        <v>370.67</v>
      </c>
      <c r="CB6" s="22">
        <f t="shared" ref="CB6:CJ6" si="9">IF(CB7="",NA(),CB7)</f>
        <v>363.12</v>
      </c>
      <c r="CC6" s="22">
        <f t="shared" si="9"/>
        <v>380.75</v>
      </c>
      <c r="CD6" s="22">
        <f t="shared" si="9"/>
        <v>418.99</v>
      </c>
      <c r="CE6" s="22">
        <f t="shared" si="9"/>
        <v>328.32</v>
      </c>
      <c r="CF6" s="22">
        <f t="shared" si="9"/>
        <v>383.2</v>
      </c>
      <c r="CG6" s="22">
        <f t="shared" si="9"/>
        <v>383.25</v>
      </c>
      <c r="CH6" s="22">
        <f t="shared" si="9"/>
        <v>377.72</v>
      </c>
      <c r="CI6" s="22">
        <f t="shared" si="9"/>
        <v>390.47</v>
      </c>
      <c r="CJ6" s="22">
        <f t="shared" si="9"/>
        <v>403.61</v>
      </c>
      <c r="CK6" s="21" t="str">
        <f>IF(CK7="","",IF(CK7="-","【-】","【"&amp;SUBSTITUTE(TEXT(CK7,"#,##0.00"),"-","△")&amp;"】"))</f>
        <v>【301.20】</v>
      </c>
      <c r="CL6" s="22">
        <f>IF(CL7="",NA(),CL7)</f>
        <v>40.25</v>
      </c>
      <c r="CM6" s="22">
        <f t="shared" ref="CM6:CU6" si="10">IF(CM7="",NA(),CM7)</f>
        <v>37.81</v>
      </c>
      <c r="CN6" s="22">
        <f t="shared" si="10"/>
        <v>36.04</v>
      </c>
      <c r="CO6" s="22">
        <f t="shared" si="10"/>
        <v>36.159999999999997</v>
      </c>
      <c r="CP6" s="22">
        <f t="shared" si="10"/>
        <v>34.909999999999997</v>
      </c>
      <c r="CQ6" s="22">
        <f t="shared" si="10"/>
        <v>47.95</v>
      </c>
      <c r="CR6" s="22">
        <f t="shared" si="10"/>
        <v>48.26</v>
      </c>
      <c r="CS6" s="22">
        <f t="shared" si="10"/>
        <v>48.01</v>
      </c>
      <c r="CT6" s="22">
        <f t="shared" si="10"/>
        <v>49.08</v>
      </c>
      <c r="CU6" s="22">
        <f t="shared" si="10"/>
        <v>51.46</v>
      </c>
      <c r="CV6" s="21" t="str">
        <f>IF(CV7="","",IF(CV7="-","【-】","【"&amp;SUBSTITUTE(TEXT(CV7,"#,##0.00"),"-","△")&amp;"】"))</f>
        <v>【56.42】</v>
      </c>
      <c r="CW6" s="22">
        <f>IF(CW7="",NA(),CW7)</f>
        <v>100</v>
      </c>
      <c r="CX6" s="22">
        <f t="shared" ref="CX6:DF6" si="11">IF(CX7="",NA(),CX7)</f>
        <v>100</v>
      </c>
      <c r="CY6" s="22">
        <f t="shared" si="11"/>
        <v>100</v>
      </c>
      <c r="CZ6" s="22">
        <f t="shared" si="11"/>
        <v>100</v>
      </c>
      <c r="DA6" s="22">
        <f t="shared" si="11"/>
        <v>100</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454290</v>
      </c>
      <c r="D7" s="24">
        <v>47</v>
      </c>
      <c r="E7" s="24">
        <v>1</v>
      </c>
      <c r="F7" s="24">
        <v>0</v>
      </c>
      <c r="G7" s="24">
        <v>0</v>
      </c>
      <c r="H7" s="24" t="s">
        <v>95</v>
      </c>
      <c r="I7" s="24" t="s">
        <v>96</v>
      </c>
      <c r="J7" s="24" t="s">
        <v>97</v>
      </c>
      <c r="K7" s="24" t="s">
        <v>98</v>
      </c>
      <c r="L7" s="24" t="s">
        <v>99</v>
      </c>
      <c r="M7" s="24" t="s">
        <v>100</v>
      </c>
      <c r="N7" s="25" t="s">
        <v>101</v>
      </c>
      <c r="O7" s="25" t="s">
        <v>102</v>
      </c>
      <c r="P7" s="25">
        <v>41.02</v>
      </c>
      <c r="Q7" s="25">
        <v>2200</v>
      </c>
      <c r="R7" s="25">
        <v>1542</v>
      </c>
      <c r="S7" s="25">
        <v>187.56</v>
      </c>
      <c r="T7" s="25">
        <v>8.2200000000000006</v>
      </c>
      <c r="U7" s="25">
        <v>626</v>
      </c>
      <c r="V7" s="25">
        <v>0.83</v>
      </c>
      <c r="W7" s="25">
        <v>754.22</v>
      </c>
      <c r="X7" s="25">
        <v>59.82</v>
      </c>
      <c r="Y7" s="25">
        <v>57.3</v>
      </c>
      <c r="Z7" s="25">
        <v>51.55</v>
      </c>
      <c r="AA7" s="25">
        <v>48.27</v>
      </c>
      <c r="AB7" s="25">
        <v>60.82</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1425.62</v>
      </c>
      <c r="BF7" s="25">
        <v>1312.17</v>
      </c>
      <c r="BG7" s="25">
        <v>1203.3599999999999</v>
      </c>
      <c r="BH7" s="25">
        <v>1009.76</v>
      </c>
      <c r="BI7" s="25">
        <v>879.9</v>
      </c>
      <c r="BJ7" s="25">
        <v>1302.33</v>
      </c>
      <c r="BK7" s="25">
        <v>1274.21</v>
      </c>
      <c r="BL7" s="25">
        <v>1183.92</v>
      </c>
      <c r="BM7" s="25">
        <v>1128.72</v>
      </c>
      <c r="BN7" s="25">
        <v>1125.25</v>
      </c>
      <c r="BO7" s="25">
        <v>940.88</v>
      </c>
      <c r="BP7" s="25">
        <v>28.12</v>
      </c>
      <c r="BQ7" s="25">
        <v>29.49</v>
      </c>
      <c r="BR7" s="25">
        <v>29.06</v>
      </c>
      <c r="BS7" s="25">
        <v>26.52</v>
      </c>
      <c r="BT7" s="25">
        <v>35.49</v>
      </c>
      <c r="BU7" s="25">
        <v>40.89</v>
      </c>
      <c r="BV7" s="25">
        <v>41.25</v>
      </c>
      <c r="BW7" s="25">
        <v>42.5</v>
      </c>
      <c r="BX7" s="25">
        <v>41.84</v>
      </c>
      <c r="BY7" s="25">
        <v>41.44</v>
      </c>
      <c r="BZ7" s="25">
        <v>54.59</v>
      </c>
      <c r="CA7" s="25">
        <v>370.67</v>
      </c>
      <c r="CB7" s="25">
        <v>363.12</v>
      </c>
      <c r="CC7" s="25">
        <v>380.75</v>
      </c>
      <c r="CD7" s="25">
        <v>418.99</v>
      </c>
      <c r="CE7" s="25">
        <v>328.32</v>
      </c>
      <c r="CF7" s="25">
        <v>383.2</v>
      </c>
      <c r="CG7" s="25">
        <v>383.25</v>
      </c>
      <c r="CH7" s="25">
        <v>377.72</v>
      </c>
      <c r="CI7" s="25">
        <v>390.47</v>
      </c>
      <c r="CJ7" s="25">
        <v>403.61</v>
      </c>
      <c r="CK7" s="25">
        <v>301.2</v>
      </c>
      <c r="CL7" s="25">
        <v>40.25</v>
      </c>
      <c r="CM7" s="25">
        <v>37.81</v>
      </c>
      <c r="CN7" s="25">
        <v>36.04</v>
      </c>
      <c r="CO7" s="25">
        <v>36.159999999999997</v>
      </c>
      <c r="CP7" s="25">
        <v>34.909999999999997</v>
      </c>
      <c r="CQ7" s="25">
        <v>47.95</v>
      </c>
      <c r="CR7" s="25">
        <v>48.26</v>
      </c>
      <c r="CS7" s="25">
        <v>48.01</v>
      </c>
      <c r="CT7" s="25">
        <v>49.08</v>
      </c>
      <c r="CU7" s="25">
        <v>51.46</v>
      </c>
      <c r="CV7" s="25">
        <v>56.42</v>
      </c>
      <c r="CW7" s="25">
        <v>100</v>
      </c>
      <c r="CX7" s="25">
        <v>100</v>
      </c>
      <c r="CY7" s="25">
        <v>100</v>
      </c>
      <c r="CZ7" s="25">
        <v>100</v>
      </c>
      <c r="DA7" s="25">
        <v>100</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110</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2023-02-10T04:31:38Z</cp:lastPrinted>
  <dcterms:created xsi:type="dcterms:W3CDTF">2022-12-01T01:11:59Z</dcterms:created>
  <dcterms:modified xsi:type="dcterms:W3CDTF">2023-02-21T08:53:00Z</dcterms:modified>
  <cp:category/>
</cp:coreProperties>
</file>