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30106_公営企業に係る「経営比較分析表」の分析等について（照会）\06ホームページ掲載\02法非適用\【法非適】簡水\"/>
    </mc:Choice>
  </mc:AlternateContent>
  <xr:revisionPtr revIDLastSave="0" documentId="13_ncr:1_{04EEED56-98C2-477B-BAAC-A1603086E8EC}" xr6:coauthVersionLast="47" xr6:coauthVersionMax="47" xr10:uidLastSave="{00000000-0000-0000-0000-000000000000}"/>
  <workbookProtection workbookAlgorithmName="SHA-512" workbookHashValue="Mw8YDBp/w5LMpBcXxBvUM7PW7YshR0yaE3J8now4OvXAXMwq4UBCAviSBu1nVvV2xY9VJl+azcUIZQMV/wsDcg==" workbookSaltValue="OM1862Yyd0cZYqZ086D+Rw==" workbookSpinCount="100000" lockStructure="1"/>
  <bookViews>
    <workbookView xWindow="-108" yWindow="-108" windowWidth="23256" windowHeight="12576"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AT8" i="4" s="1"/>
  <c r="R6" i="5"/>
  <c r="AL8" i="4" s="1"/>
  <c r="Q6" i="5"/>
  <c r="P6" i="5"/>
  <c r="O6" i="5"/>
  <c r="I10" i="4" s="1"/>
  <c r="N6" i="5"/>
  <c r="B10" i="4" s="1"/>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BB10" i="4"/>
  <c r="AL10" i="4"/>
  <c r="W10" i="4"/>
  <c r="P10" i="4"/>
  <c r="BB8" i="4"/>
  <c r="AD8" i="4"/>
  <c r="W8" i="4"/>
  <c r="B8" i="4"/>
  <c r="B6" i="4"/>
</calcChain>
</file>

<file path=xl/sharedStrings.xml><?xml version="1.0" encoding="utf-8"?>
<sst xmlns="http://schemas.openxmlformats.org/spreadsheetml/2006/main" count="233" uniqueCount="118">
  <si>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</si>
  <si>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</si>
  <si>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</si>
  <si>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</si>
  <si>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</si>
  <si>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</si>
  <si>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</si>
  <si>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</si>
  <si>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</si>
  <si>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</si>
  <si>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</si>
  <si>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</si>
  <si>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</si>
  <si>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</si>
  <si>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</si>
  <si>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</si>
  <si>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</si>
  <si>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</si>
  <si>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</si>
  <si>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</si>
  <si>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</si>
  <si>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</si>
  <si>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</si>
  <si>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</si>
  <si>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</si>
  <si>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</si>
  <si>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</si>
  <si>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</si>
  <si>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</si>
  <si>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</si>
  <si>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</si>
  <si>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</si>
  <si>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</si>
  <si>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</si>
  <si>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</si>
  <si>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</si>
  <si>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</si>
  <si>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</si>
  <si>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</si>
  <si>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</si>
  <si>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</si>
  <si>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</si>
  <si>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</si>
  <si>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</si>
  <si>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</si>
  <si>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</si>
  <si>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</si>
  <si>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</si>
  <si>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</si>
  <si>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</si>
  <si>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</si>
  <si>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</si>
  <si>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</si>
  <si>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</si>
  <si>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</si>
  <si>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</si>
  <si>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</si>
  <si>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</si>
  <si>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</si>
  <si>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</si>
  <si>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</si>
  <si>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</si>
  <si>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</si>
  <si>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</si>
  <si>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</si>
  <si>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</si>
  <si>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</si>
  <si>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</si>
  <si>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</si>
  <si>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</si>
  <si>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</si>
  <si>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</si>
  <si>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</si>
  <si>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</si>
  <si>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</si>
  <si>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</si>
  <si>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</si>
  <si>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</si>
  <si>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</si>
  <si>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</si>
  <si>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</si>
  <si>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</si>
  <si>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</si>
  <si>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</si>
  <si>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</si>
  <si>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</si>
  <si>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</si>
  <si>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</si>
  <si>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</si>
  <si>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</si>
  <si>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</si>
  <si>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</si>
  <si>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</si>
  <si>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</si>
  <si>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</si>
  <si>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</si>
  <si>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椎葉村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</si>
  <si>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</si>
  <si>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</si>
  <si>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</si>
  <si>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</si>
  <si>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</si>
  <si>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</si>
  <si>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</si>
  <si>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</si>
  <si>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</si>
  <si>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</si>
  <si>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</si>
  <si>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</si>
  <si>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</si>
  <si>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</si>
  <si>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</si>
  <si>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</si>
  <si>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</si>
  <si>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</si>
  <si>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椎葉村は１つの簡易水道（浄水場は２か所）と３つの飲料水供給施設を運営している。上椎葉地区水道施設は竣工から２３年経っており、管路の老朽化はまだ無いが電気機器においては約１０年毎に更新の必要があり随時更新改修を行っている。
　岩屋戸地区水道施設は竣工から４０年経っていたため平成２５・２６年度に更新工事を行い、施設、管路の老朽化は現在のところ解消されている。
</t>
    <phoneticPr fontId="16"/>
  </si>
  <si>
    <t>　椎葉村は面積が広く急な山々に囲まれ集落も点在しているため、水道普及率も27.68％と低く給水区域拡張は難しい。人口減少もあり水道料金の大幅な収入増加は見込めない。現在は水道料金収入と一般会計からの繰入金により財源を確保していくこととして、水道料金の引き上げはまだ考えていない。今後も電気機械等の老朽化に対応するため、限られた財源の中で計画的な更新を行っていくとともに、将来の給水人口減少を見込んだ施設規模の縮小など徹底した経費削減を行い経営の健全化に努めていく。経営戦略については平成29年に策定済みである。</t>
    <rPh sb="232" eb="234">
      <t>ケイエイ</t>
    </rPh>
    <rPh sb="234" eb="236">
      <t>センリャク</t>
    </rPh>
    <rPh sb="241" eb="243">
      <t>ヘイセイ</t>
    </rPh>
    <rPh sb="245" eb="246">
      <t>ネン</t>
    </rPh>
    <rPh sb="247" eb="249">
      <t>サクテイ</t>
    </rPh>
    <rPh sb="249" eb="250">
      <t>ズ</t>
    </rPh>
    <phoneticPr fontId="16"/>
  </si>
  <si>
    <t>①収益的収支比率
　１００％を上回っており、経営の健全性が確保されている。今後は水道料金収入の減少が予想される事に加え、上椎葉浄水場の電気設備更新のため総費用が増加する見込みである。
④企業債残高対給水収益比率
　平成25・26年度に岩屋戸地区水道施設の更新工事を行った。また、平成30年度・令和元年度に本郷地区飲料水供給施設整備事業を行った。平成9～11年に行った上椎葉地区水道更新事業の起債償還が令和11年まであり当分は現状のまま推移する見込みである。
⑤料金回収率
　令和２年度は32.63、令和３年度は29.10と昨年より減少している。飲料水供給施設の給水区域拡張を行ったためである。
⑥給水原価
　類似団体平均より多く推移している。昨年よりも増加しており、今後有収水量の減少によりさらに給水原価は増加すると予想される。
⑦施設利用率
　昨年より減少している。今後料金収入の減少が予想されるため、将来的には施設のサイズダウンを検討し、経営の効率性について改善する必要がある。
⑧有収率
　給・配水管の漏水を発見しだい修理しているが、令和３年度は昨年より減少している。今後も修繕を行っていく。</t>
    <rPh sb="139" eb="141">
      <t>ヘイセイ</t>
    </rPh>
    <rPh sb="143" eb="145">
      <t>ネンド</t>
    </rPh>
    <rPh sb="146" eb="148">
      <t>レイワ</t>
    </rPh>
    <rPh sb="148" eb="150">
      <t>ガンネン</t>
    </rPh>
    <rPh sb="150" eb="151">
      <t>ド</t>
    </rPh>
    <rPh sb="152" eb="154">
      <t>ホンゴウ</t>
    </rPh>
    <rPh sb="154" eb="156">
      <t>チク</t>
    </rPh>
    <rPh sb="156" eb="159">
      <t>インリョウスイ</t>
    </rPh>
    <rPh sb="159" eb="161">
      <t>キョウキュウ</t>
    </rPh>
    <rPh sb="161" eb="163">
      <t>シセツ</t>
    </rPh>
    <rPh sb="163" eb="165">
      <t>セイビ</t>
    </rPh>
    <rPh sb="165" eb="167">
      <t>ジギョウ</t>
    </rPh>
    <rPh sb="168" eb="169">
      <t>オコナ</t>
    </rPh>
    <rPh sb="200" eb="202">
      <t>レイワ</t>
    </rPh>
    <rPh sb="237" eb="239">
      <t>レイワ</t>
    </rPh>
    <rPh sb="249" eb="251">
      <t>レイワ</t>
    </rPh>
    <rPh sb="265" eb="267">
      <t>ゲンショウ</t>
    </rPh>
    <rPh sb="272" eb="275">
      <t>インリョウスイ</t>
    </rPh>
    <rPh sb="275" eb="277">
      <t>キョウキュウ</t>
    </rPh>
    <rPh sb="277" eb="279">
      <t>シセツ</t>
    </rPh>
    <rPh sb="280" eb="282">
      <t>キュウスイ</t>
    </rPh>
    <rPh sb="282" eb="284">
      <t>クイキ</t>
    </rPh>
    <rPh sb="284" eb="286">
      <t>カクチョウ</t>
    </rPh>
    <rPh sb="287" eb="288">
      <t>オコナ</t>
    </rPh>
    <rPh sb="312" eb="313">
      <t>オオ</t>
    </rPh>
    <rPh sb="321" eb="323">
      <t>サクネン</t>
    </rPh>
    <rPh sb="326" eb="328">
      <t>ゾウカ</t>
    </rPh>
    <rPh sb="377" eb="379">
      <t>ゲンショウ</t>
    </rPh>
    <rPh sb="384" eb="386">
      <t>コンゴ</t>
    </rPh>
    <rPh sb="386" eb="388">
      <t>リョウキン</t>
    </rPh>
    <rPh sb="388" eb="390">
      <t>シュウニュウ</t>
    </rPh>
    <rPh sb="391" eb="393">
      <t>ゲンショウ</t>
    </rPh>
    <rPh sb="394" eb="396">
      <t>ヨソウ</t>
    </rPh>
    <rPh sb="470" eb="472">
      <t>レイワ</t>
    </rPh>
    <rPh sb="480" eb="482">
      <t>ゲンショウ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</si>
</sst>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formatCode="#,##0.00;&quot;△&quot;#,##0.00;&quot;-&quot;">
                  <c:v>2.76</c:v>
                </c:pt>
                <c:pt idx="1">
                  <c:v>0</c:v>
                </c:pt>
                <c:pt idx="2">
                  <c:v>0</c:v>
                </c:pt>
                <c:pt idx="3">
                  <c:v>0</c:v>
                </c:pt>
                <c:pt idx="4">
                  <c:v>0</c:v>
                </c:pt>
              </c:numCache>
            </c:numRef>
          </c:val>
          <c:extLst>
            <c:ext xmlns:c16="http://schemas.microsoft.com/office/drawing/2014/chart" uri="{C3380CC4-5D6E-409C-BE32-E72D297353CC}">
              <c16:uniqueId val="{00000000-610C-482E-8349-CE8F7E06318A}"/>
            </c:ext>
          </c:extLst>
        </c:ser>
        <c:dLbls>
          <c:showLegendKey val="0"/>
          <c:showVal val="0"/>
          <c:showCatName val="0"/>
          <c:showSerName val="0"/>
          <c:showPercent val="0"/>
          <c:showBubbleSize val="0"/>
        </c:dLbls>
        <c:gapWidth val="150"/>
        <c:axId val="393781248"/>
        <c:axId val="31746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0.56999999999999995</c:v>
                </c:pt>
                <c:pt idx="1">
                  <c:v>0.62</c:v>
                </c:pt>
                <c:pt idx="2">
                  <c:v>0.39</c:v>
                </c:pt>
                <c:pt idx="3">
                  <c:v>0.61</c:v>
                </c:pt>
                <c:pt idx="4">
                  <c:v>0.4</c:v>
                </c:pt>
              </c:numCache>
            </c:numRef>
          </c:val>
          <c:smooth val="0"/>
          <c:extLst>
            <c:ext xmlns:c16="http://schemas.microsoft.com/office/drawing/2014/chart" uri="{C3380CC4-5D6E-409C-BE32-E72D297353CC}">
              <c16:uniqueId val="{00000001-610C-482E-8349-CE8F7E06318A}"/>
            </c:ext>
          </c:extLst>
        </c:ser>
        <c:dLbls>
          <c:showLegendKey val="0"/>
          <c:showVal val="0"/>
          <c:showCatName val="0"/>
          <c:showSerName val="0"/>
          <c:showPercent val="0"/>
          <c:showBubbleSize val="0"/>
        </c:dLbls>
        <c:marker val="1"/>
        <c:smooth val="0"/>
        <c:axId val="393781248"/>
        <c:axId val="31746824"/>
      </c:lineChart>
      <c:dateAx>
        <c:axId val="393781248"/>
        <c:scaling>
          <c:orientation val="minMax"/>
        </c:scaling>
        <c:delete val="1"/>
        <c:axPos val="b"/>
        <c:numFmt formatCode="&quot;H&quot;yy" sourceLinked="1"/>
        <c:majorTickMark val="none"/>
        <c:minorTickMark val="none"/>
        <c:tickLblPos val="none"/>
        <c:crossAx val="31746824"/>
        <c:crosses val="autoZero"/>
        <c:auto val="1"/>
        <c:lblOffset val="100"/>
        <c:baseTimeUnit val="years"/>
      </c:dateAx>
      <c:valAx>
        <c:axId val="31746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378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47.87</c:v>
                </c:pt>
                <c:pt idx="1">
                  <c:v>57.74</c:v>
                </c:pt>
                <c:pt idx="2">
                  <c:v>51.63</c:v>
                </c:pt>
                <c:pt idx="3">
                  <c:v>48.28</c:v>
                </c:pt>
                <c:pt idx="4">
                  <c:v>48.04</c:v>
                </c:pt>
              </c:numCache>
            </c:numRef>
          </c:val>
          <c:extLst>
            <c:ext xmlns:c16="http://schemas.microsoft.com/office/drawing/2014/chart" uri="{C3380CC4-5D6E-409C-BE32-E72D297353CC}">
              <c16:uniqueId val="{00000000-4F5F-4121-A8C8-3499C11E228D}"/>
            </c:ext>
          </c:extLst>
        </c:ser>
        <c:dLbls>
          <c:showLegendKey val="0"/>
          <c:showVal val="0"/>
          <c:showCatName val="0"/>
          <c:showSerName val="0"/>
          <c:showPercent val="0"/>
          <c:showBubbleSize val="0"/>
        </c:dLbls>
        <c:gapWidth val="150"/>
        <c:axId val="394940016"/>
        <c:axId val="394940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47.95</c:v>
                </c:pt>
                <c:pt idx="1">
                  <c:v>48.26</c:v>
                </c:pt>
                <c:pt idx="2">
                  <c:v>48.01</c:v>
                </c:pt>
                <c:pt idx="3">
                  <c:v>49.08</c:v>
                </c:pt>
                <c:pt idx="4">
                  <c:v>51.46</c:v>
                </c:pt>
              </c:numCache>
            </c:numRef>
          </c:val>
          <c:smooth val="0"/>
          <c:extLst>
            <c:ext xmlns:c16="http://schemas.microsoft.com/office/drawing/2014/chart" uri="{C3380CC4-5D6E-409C-BE32-E72D297353CC}">
              <c16:uniqueId val="{00000001-4F5F-4121-A8C8-3499C11E228D}"/>
            </c:ext>
          </c:extLst>
        </c:ser>
        <c:dLbls>
          <c:showLegendKey val="0"/>
          <c:showVal val="0"/>
          <c:showCatName val="0"/>
          <c:showSerName val="0"/>
          <c:showPercent val="0"/>
          <c:showBubbleSize val="0"/>
        </c:dLbls>
        <c:marker val="1"/>
        <c:smooth val="0"/>
        <c:axId val="394940016"/>
        <c:axId val="394940408"/>
      </c:lineChart>
      <c:dateAx>
        <c:axId val="394940016"/>
        <c:scaling>
          <c:orientation val="minMax"/>
        </c:scaling>
        <c:delete val="1"/>
        <c:axPos val="b"/>
        <c:numFmt formatCode="&quot;H&quot;yy" sourceLinked="1"/>
        <c:majorTickMark val="none"/>
        <c:minorTickMark val="none"/>
        <c:tickLblPos val="none"/>
        <c:crossAx val="394940408"/>
        <c:crosses val="autoZero"/>
        <c:auto val="1"/>
        <c:lblOffset val="100"/>
        <c:baseTimeUnit val="years"/>
      </c:dateAx>
      <c:valAx>
        <c:axId val="394940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94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84.43</c:v>
                </c:pt>
                <c:pt idx="1">
                  <c:v>68.92</c:v>
                </c:pt>
                <c:pt idx="2">
                  <c:v>77.739999999999995</c:v>
                </c:pt>
                <c:pt idx="3">
                  <c:v>79.27</c:v>
                </c:pt>
                <c:pt idx="4">
                  <c:v>76.569999999999993</c:v>
                </c:pt>
              </c:numCache>
            </c:numRef>
          </c:val>
          <c:extLst>
            <c:ext xmlns:c16="http://schemas.microsoft.com/office/drawing/2014/chart" uri="{C3380CC4-5D6E-409C-BE32-E72D297353CC}">
              <c16:uniqueId val="{00000000-E0A5-4A92-A033-CA8CC81C193D}"/>
            </c:ext>
          </c:extLst>
        </c:ser>
        <c:dLbls>
          <c:showLegendKey val="0"/>
          <c:showVal val="0"/>
          <c:showCatName val="0"/>
          <c:showSerName val="0"/>
          <c:showPercent val="0"/>
          <c:showBubbleSize val="0"/>
        </c:dLbls>
        <c:gapWidth val="150"/>
        <c:axId val="394941584"/>
        <c:axId val="394941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74.900000000000006</c:v>
                </c:pt>
                <c:pt idx="1">
                  <c:v>72.72</c:v>
                </c:pt>
                <c:pt idx="2">
                  <c:v>72.75</c:v>
                </c:pt>
                <c:pt idx="3">
                  <c:v>71.27</c:v>
                </c:pt>
                <c:pt idx="4">
                  <c:v>68.58</c:v>
                </c:pt>
              </c:numCache>
            </c:numRef>
          </c:val>
          <c:smooth val="0"/>
          <c:extLst>
            <c:ext xmlns:c16="http://schemas.microsoft.com/office/drawing/2014/chart" uri="{C3380CC4-5D6E-409C-BE32-E72D297353CC}">
              <c16:uniqueId val="{00000001-E0A5-4A92-A033-CA8CC81C193D}"/>
            </c:ext>
          </c:extLst>
        </c:ser>
        <c:dLbls>
          <c:showLegendKey val="0"/>
          <c:showVal val="0"/>
          <c:showCatName val="0"/>
          <c:showSerName val="0"/>
          <c:showPercent val="0"/>
          <c:showBubbleSize val="0"/>
        </c:dLbls>
        <c:marker val="1"/>
        <c:smooth val="0"/>
        <c:axId val="394941584"/>
        <c:axId val="394941976"/>
      </c:lineChart>
      <c:dateAx>
        <c:axId val="394941584"/>
        <c:scaling>
          <c:orientation val="minMax"/>
        </c:scaling>
        <c:delete val="1"/>
        <c:axPos val="b"/>
        <c:numFmt formatCode="&quot;H&quot;yy" sourceLinked="1"/>
        <c:majorTickMark val="none"/>
        <c:minorTickMark val="none"/>
        <c:tickLblPos val="none"/>
        <c:crossAx val="394941976"/>
        <c:crosses val="autoZero"/>
        <c:auto val="1"/>
        <c:lblOffset val="100"/>
        <c:baseTimeUnit val="years"/>
      </c:dateAx>
      <c:valAx>
        <c:axId val="394941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94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105.49</c:v>
                </c:pt>
                <c:pt idx="1">
                  <c:v>145.75</c:v>
                </c:pt>
                <c:pt idx="2">
                  <c:v>125.12</c:v>
                </c:pt>
                <c:pt idx="3">
                  <c:v>87.92</c:v>
                </c:pt>
                <c:pt idx="4">
                  <c:v>100.91</c:v>
                </c:pt>
              </c:numCache>
            </c:numRef>
          </c:val>
          <c:extLst>
            <c:ext xmlns:c16="http://schemas.microsoft.com/office/drawing/2014/chart" uri="{C3380CC4-5D6E-409C-BE32-E72D297353CC}">
              <c16:uniqueId val="{00000000-41DF-452D-8494-24115FA97710}"/>
            </c:ext>
          </c:extLst>
        </c:ser>
        <c:dLbls>
          <c:showLegendKey val="0"/>
          <c:showVal val="0"/>
          <c:showCatName val="0"/>
          <c:showSerName val="0"/>
          <c:showPercent val="0"/>
          <c:showBubbleSize val="0"/>
        </c:dLbls>
        <c:gapWidth val="150"/>
        <c:axId val="203548360"/>
        <c:axId val="203548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74.05</c:v>
                </c:pt>
                <c:pt idx="1">
                  <c:v>73.25</c:v>
                </c:pt>
                <c:pt idx="2">
                  <c:v>75.06</c:v>
                </c:pt>
                <c:pt idx="3">
                  <c:v>73.22</c:v>
                </c:pt>
                <c:pt idx="4">
                  <c:v>69.05</c:v>
                </c:pt>
              </c:numCache>
            </c:numRef>
          </c:val>
          <c:smooth val="0"/>
          <c:extLst>
            <c:ext xmlns:c16="http://schemas.microsoft.com/office/drawing/2014/chart" uri="{C3380CC4-5D6E-409C-BE32-E72D297353CC}">
              <c16:uniqueId val="{00000001-41DF-452D-8494-24115FA97710}"/>
            </c:ext>
          </c:extLst>
        </c:ser>
        <c:dLbls>
          <c:showLegendKey val="0"/>
          <c:showVal val="0"/>
          <c:showCatName val="0"/>
          <c:showSerName val="0"/>
          <c:showPercent val="0"/>
          <c:showBubbleSize val="0"/>
        </c:dLbls>
        <c:marker val="1"/>
        <c:smooth val="0"/>
        <c:axId val="203548360"/>
        <c:axId val="203548752"/>
      </c:lineChart>
      <c:dateAx>
        <c:axId val="203548360"/>
        <c:scaling>
          <c:orientation val="minMax"/>
        </c:scaling>
        <c:delete val="1"/>
        <c:axPos val="b"/>
        <c:numFmt formatCode="&quot;H&quot;yy" sourceLinked="1"/>
        <c:majorTickMark val="none"/>
        <c:minorTickMark val="none"/>
        <c:tickLblPos val="none"/>
        <c:crossAx val="203548752"/>
        <c:crosses val="autoZero"/>
        <c:auto val="1"/>
        <c:lblOffset val="100"/>
        <c:baseTimeUnit val="years"/>
      </c:dateAx>
      <c:valAx>
        <c:axId val="20354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548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EB1-430A-B80C-2E815E2F6ED9}"/>
            </c:ext>
          </c:extLst>
        </c:ser>
        <c:dLbls>
          <c:showLegendKey val="0"/>
          <c:showVal val="0"/>
          <c:showCatName val="0"/>
          <c:showSerName val="0"/>
          <c:showPercent val="0"/>
          <c:showBubbleSize val="0"/>
        </c:dLbls>
        <c:gapWidth val="150"/>
        <c:axId val="394361440"/>
        <c:axId val="394361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B1-430A-B80C-2E815E2F6ED9}"/>
            </c:ext>
          </c:extLst>
        </c:ser>
        <c:dLbls>
          <c:showLegendKey val="0"/>
          <c:showVal val="0"/>
          <c:showCatName val="0"/>
          <c:showSerName val="0"/>
          <c:showPercent val="0"/>
          <c:showBubbleSize val="0"/>
        </c:dLbls>
        <c:marker val="1"/>
        <c:smooth val="0"/>
        <c:axId val="394361440"/>
        <c:axId val="394361832"/>
      </c:lineChart>
      <c:dateAx>
        <c:axId val="394361440"/>
        <c:scaling>
          <c:orientation val="minMax"/>
        </c:scaling>
        <c:delete val="1"/>
        <c:axPos val="b"/>
        <c:numFmt formatCode="&quot;H&quot;yy" sourceLinked="1"/>
        <c:majorTickMark val="none"/>
        <c:minorTickMark val="none"/>
        <c:tickLblPos val="none"/>
        <c:crossAx val="394361832"/>
        <c:crosses val="autoZero"/>
        <c:auto val="1"/>
        <c:lblOffset val="100"/>
        <c:baseTimeUnit val="years"/>
      </c:dateAx>
      <c:valAx>
        <c:axId val="394361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36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0D1-4B72-97CC-6B15C8E0DEEE}"/>
            </c:ext>
          </c:extLst>
        </c:ser>
        <c:dLbls>
          <c:showLegendKey val="0"/>
          <c:showVal val="0"/>
          <c:showCatName val="0"/>
          <c:showSerName val="0"/>
          <c:showPercent val="0"/>
          <c:showBubbleSize val="0"/>
        </c:dLbls>
        <c:gapWidth val="150"/>
        <c:axId val="394363008"/>
        <c:axId val="394363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D1-4B72-97CC-6B15C8E0DEEE}"/>
            </c:ext>
          </c:extLst>
        </c:ser>
        <c:dLbls>
          <c:showLegendKey val="0"/>
          <c:showVal val="0"/>
          <c:showCatName val="0"/>
          <c:showSerName val="0"/>
          <c:showPercent val="0"/>
          <c:showBubbleSize val="0"/>
        </c:dLbls>
        <c:marker val="1"/>
        <c:smooth val="0"/>
        <c:axId val="394363008"/>
        <c:axId val="394363400"/>
      </c:lineChart>
      <c:dateAx>
        <c:axId val="394363008"/>
        <c:scaling>
          <c:orientation val="minMax"/>
        </c:scaling>
        <c:delete val="1"/>
        <c:axPos val="b"/>
        <c:numFmt formatCode="&quot;H&quot;yy" sourceLinked="1"/>
        <c:majorTickMark val="none"/>
        <c:minorTickMark val="none"/>
        <c:tickLblPos val="none"/>
        <c:crossAx val="394363400"/>
        <c:crosses val="autoZero"/>
        <c:auto val="1"/>
        <c:lblOffset val="100"/>
        <c:baseTimeUnit val="years"/>
      </c:dateAx>
      <c:valAx>
        <c:axId val="394363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36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91C-4109-A970-1B2A699F7982}"/>
            </c:ext>
          </c:extLst>
        </c:ser>
        <c:dLbls>
          <c:showLegendKey val="0"/>
          <c:showVal val="0"/>
          <c:showCatName val="0"/>
          <c:showSerName val="0"/>
          <c:showPercent val="0"/>
          <c:showBubbleSize val="0"/>
        </c:dLbls>
        <c:gapWidth val="150"/>
        <c:axId val="394531032"/>
        <c:axId val="39453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1C-4109-A970-1B2A699F7982}"/>
            </c:ext>
          </c:extLst>
        </c:ser>
        <c:dLbls>
          <c:showLegendKey val="0"/>
          <c:showVal val="0"/>
          <c:showCatName val="0"/>
          <c:showSerName val="0"/>
          <c:showPercent val="0"/>
          <c:showBubbleSize val="0"/>
        </c:dLbls>
        <c:marker val="1"/>
        <c:smooth val="0"/>
        <c:axId val="394531032"/>
        <c:axId val="394531424"/>
      </c:lineChart>
      <c:dateAx>
        <c:axId val="394531032"/>
        <c:scaling>
          <c:orientation val="minMax"/>
        </c:scaling>
        <c:delete val="1"/>
        <c:axPos val="b"/>
        <c:numFmt formatCode="&quot;H&quot;yy" sourceLinked="1"/>
        <c:majorTickMark val="none"/>
        <c:minorTickMark val="none"/>
        <c:tickLblPos val="none"/>
        <c:crossAx val="394531424"/>
        <c:crosses val="autoZero"/>
        <c:auto val="1"/>
        <c:lblOffset val="100"/>
        <c:baseTimeUnit val="years"/>
      </c:dateAx>
      <c:valAx>
        <c:axId val="39453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531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2E-4691-BC8C-64ED66E07009}"/>
            </c:ext>
          </c:extLst>
        </c:ser>
        <c:dLbls>
          <c:showLegendKey val="0"/>
          <c:showVal val="0"/>
          <c:showCatName val="0"/>
          <c:showSerName val="0"/>
          <c:showPercent val="0"/>
          <c:showBubbleSize val="0"/>
        </c:dLbls>
        <c:gapWidth val="150"/>
        <c:axId val="394532992"/>
        <c:axId val="394533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2E-4691-BC8C-64ED66E07009}"/>
            </c:ext>
          </c:extLst>
        </c:ser>
        <c:dLbls>
          <c:showLegendKey val="0"/>
          <c:showVal val="0"/>
          <c:showCatName val="0"/>
          <c:showSerName val="0"/>
          <c:showPercent val="0"/>
          <c:showBubbleSize val="0"/>
        </c:dLbls>
        <c:marker val="1"/>
        <c:smooth val="0"/>
        <c:axId val="394532992"/>
        <c:axId val="394533384"/>
      </c:lineChart>
      <c:dateAx>
        <c:axId val="394532992"/>
        <c:scaling>
          <c:orientation val="minMax"/>
        </c:scaling>
        <c:delete val="1"/>
        <c:axPos val="b"/>
        <c:numFmt formatCode="&quot;H&quot;yy" sourceLinked="1"/>
        <c:majorTickMark val="none"/>
        <c:minorTickMark val="none"/>
        <c:tickLblPos val="none"/>
        <c:crossAx val="394533384"/>
        <c:crosses val="autoZero"/>
        <c:auto val="1"/>
        <c:lblOffset val="100"/>
        <c:baseTimeUnit val="years"/>
      </c:dateAx>
      <c:valAx>
        <c:axId val="394533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53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2351.9</c:v>
                </c:pt>
                <c:pt idx="1">
                  <c:v>2404.92</c:v>
                </c:pt>
                <c:pt idx="2">
                  <c:v>2350.1799999999998</c:v>
                </c:pt>
                <c:pt idx="3">
                  <c:v>2165.06</c:v>
                </c:pt>
                <c:pt idx="4">
                  <c:v>2156.85</c:v>
                </c:pt>
              </c:numCache>
            </c:numRef>
          </c:val>
          <c:extLst>
            <c:ext xmlns:c16="http://schemas.microsoft.com/office/drawing/2014/chart" uri="{C3380CC4-5D6E-409C-BE32-E72D297353CC}">
              <c16:uniqueId val="{00000000-C9C6-4E10-9141-306F66B61097}"/>
            </c:ext>
          </c:extLst>
        </c:ser>
        <c:dLbls>
          <c:showLegendKey val="0"/>
          <c:showVal val="0"/>
          <c:showCatName val="0"/>
          <c:showSerName val="0"/>
          <c:showPercent val="0"/>
          <c:showBubbleSize val="0"/>
        </c:dLbls>
        <c:gapWidth val="150"/>
        <c:axId val="394534560"/>
        <c:axId val="394691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1302.33</c:v>
                </c:pt>
                <c:pt idx="1">
                  <c:v>1274.21</c:v>
                </c:pt>
                <c:pt idx="2">
                  <c:v>1183.92</c:v>
                </c:pt>
                <c:pt idx="3">
                  <c:v>1128.72</c:v>
                </c:pt>
                <c:pt idx="4">
                  <c:v>1125.25</c:v>
                </c:pt>
              </c:numCache>
            </c:numRef>
          </c:val>
          <c:smooth val="0"/>
          <c:extLst>
            <c:ext xmlns:c16="http://schemas.microsoft.com/office/drawing/2014/chart" uri="{C3380CC4-5D6E-409C-BE32-E72D297353CC}">
              <c16:uniqueId val="{00000001-C9C6-4E10-9141-306F66B61097}"/>
            </c:ext>
          </c:extLst>
        </c:ser>
        <c:dLbls>
          <c:showLegendKey val="0"/>
          <c:showVal val="0"/>
          <c:showCatName val="0"/>
          <c:showSerName val="0"/>
          <c:showPercent val="0"/>
          <c:showBubbleSize val="0"/>
        </c:dLbls>
        <c:marker val="1"/>
        <c:smooth val="0"/>
        <c:axId val="394534560"/>
        <c:axId val="394691416"/>
      </c:lineChart>
      <c:dateAx>
        <c:axId val="394534560"/>
        <c:scaling>
          <c:orientation val="minMax"/>
        </c:scaling>
        <c:delete val="1"/>
        <c:axPos val="b"/>
        <c:numFmt formatCode="&quot;H&quot;yy" sourceLinked="1"/>
        <c:majorTickMark val="none"/>
        <c:minorTickMark val="none"/>
        <c:tickLblPos val="none"/>
        <c:crossAx val="394691416"/>
        <c:crosses val="autoZero"/>
        <c:auto val="1"/>
        <c:lblOffset val="100"/>
        <c:baseTimeUnit val="years"/>
      </c:dateAx>
      <c:valAx>
        <c:axId val="394691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53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36.24</c:v>
                </c:pt>
                <c:pt idx="1">
                  <c:v>39.06</c:v>
                </c:pt>
                <c:pt idx="2">
                  <c:v>31.21</c:v>
                </c:pt>
                <c:pt idx="3">
                  <c:v>32.630000000000003</c:v>
                </c:pt>
                <c:pt idx="4">
                  <c:v>29.1</c:v>
                </c:pt>
              </c:numCache>
            </c:numRef>
          </c:val>
          <c:extLst>
            <c:ext xmlns:c16="http://schemas.microsoft.com/office/drawing/2014/chart" uri="{C3380CC4-5D6E-409C-BE32-E72D297353CC}">
              <c16:uniqueId val="{00000000-4BA6-4BF8-AEC8-09BB69AEFF7C}"/>
            </c:ext>
          </c:extLst>
        </c:ser>
        <c:dLbls>
          <c:showLegendKey val="0"/>
          <c:showVal val="0"/>
          <c:showCatName val="0"/>
          <c:showSerName val="0"/>
          <c:showPercent val="0"/>
          <c:showBubbleSize val="0"/>
        </c:dLbls>
        <c:gapWidth val="150"/>
        <c:axId val="394532600"/>
        <c:axId val="394692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40.89</c:v>
                </c:pt>
                <c:pt idx="1">
                  <c:v>41.25</c:v>
                </c:pt>
                <c:pt idx="2">
                  <c:v>42.5</c:v>
                </c:pt>
                <c:pt idx="3">
                  <c:v>41.84</c:v>
                </c:pt>
                <c:pt idx="4">
                  <c:v>41.44</c:v>
                </c:pt>
              </c:numCache>
            </c:numRef>
          </c:val>
          <c:smooth val="0"/>
          <c:extLst>
            <c:ext xmlns:c16="http://schemas.microsoft.com/office/drawing/2014/chart" uri="{C3380CC4-5D6E-409C-BE32-E72D297353CC}">
              <c16:uniqueId val="{00000001-4BA6-4BF8-AEC8-09BB69AEFF7C}"/>
            </c:ext>
          </c:extLst>
        </c:ser>
        <c:dLbls>
          <c:showLegendKey val="0"/>
          <c:showVal val="0"/>
          <c:showCatName val="0"/>
          <c:showSerName val="0"/>
          <c:showPercent val="0"/>
          <c:showBubbleSize val="0"/>
        </c:dLbls>
        <c:marker val="1"/>
        <c:smooth val="0"/>
        <c:axId val="394532600"/>
        <c:axId val="394692592"/>
      </c:lineChart>
      <c:dateAx>
        <c:axId val="394532600"/>
        <c:scaling>
          <c:orientation val="minMax"/>
        </c:scaling>
        <c:delete val="1"/>
        <c:axPos val="b"/>
        <c:numFmt formatCode="&quot;H&quot;yy" sourceLinked="1"/>
        <c:majorTickMark val="none"/>
        <c:minorTickMark val="none"/>
        <c:tickLblPos val="none"/>
        <c:crossAx val="394692592"/>
        <c:crosses val="autoZero"/>
        <c:auto val="1"/>
        <c:lblOffset val="100"/>
        <c:baseTimeUnit val="years"/>
      </c:dateAx>
      <c:valAx>
        <c:axId val="39469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532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531.27</c:v>
                </c:pt>
                <c:pt idx="1">
                  <c:v>504.75</c:v>
                </c:pt>
                <c:pt idx="2">
                  <c:v>652.76</c:v>
                </c:pt>
                <c:pt idx="3">
                  <c:v>669.09</c:v>
                </c:pt>
                <c:pt idx="4">
                  <c:v>760.73</c:v>
                </c:pt>
              </c:numCache>
            </c:numRef>
          </c:val>
          <c:extLst>
            <c:ext xmlns:c16="http://schemas.microsoft.com/office/drawing/2014/chart" uri="{C3380CC4-5D6E-409C-BE32-E72D297353CC}">
              <c16:uniqueId val="{00000000-F76E-4D7B-B1CB-7B7720AEDA0C}"/>
            </c:ext>
          </c:extLst>
        </c:ser>
        <c:dLbls>
          <c:showLegendKey val="0"/>
          <c:showVal val="0"/>
          <c:showCatName val="0"/>
          <c:showSerName val="0"/>
          <c:showPercent val="0"/>
          <c:showBubbleSize val="0"/>
        </c:dLbls>
        <c:gapWidth val="150"/>
        <c:axId val="394693768"/>
        <c:axId val="394694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c:v>
                </c:pt>
                <c:pt idx="1">
                  <c:v>383.25</c:v>
                </c:pt>
                <c:pt idx="2">
                  <c:v>377.72</c:v>
                </c:pt>
                <c:pt idx="3">
                  <c:v>390.47</c:v>
                </c:pt>
                <c:pt idx="4">
                  <c:v>403.61</c:v>
                </c:pt>
              </c:numCache>
            </c:numRef>
          </c:val>
          <c:smooth val="0"/>
          <c:extLst>
            <c:ext xmlns:c16="http://schemas.microsoft.com/office/drawing/2014/chart" uri="{C3380CC4-5D6E-409C-BE32-E72D297353CC}">
              <c16:uniqueId val="{00000001-F76E-4D7B-B1CB-7B7720AEDA0C}"/>
            </c:ext>
          </c:extLst>
        </c:ser>
        <c:dLbls>
          <c:showLegendKey val="0"/>
          <c:showVal val="0"/>
          <c:showCatName val="0"/>
          <c:showSerName val="0"/>
          <c:showPercent val="0"/>
          <c:showBubbleSize val="0"/>
        </c:dLbls>
        <c:marker val="1"/>
        <c:smooth val="0"/>
        <c:axId val="394693768"/>
        <c:axId val="394694160"/>
      </c:lineChart>
      <c:dateAx>
        <c:axId val="394693768"/>
        <c:scaling>
          <c:orientation val="minMax"/>
        </c:scaling>
        <c:delete val="1"/>
        <c:axPos val="b"/>
        <c:numFmt formatCode="&quot;H&quot;yy" sourceLinked="1"/>
        <c:majorTickMark val="none"/>
        <c:minorTickMark val="none"/>
        <c:tickLblPos val="none"/>
        <c:crossAx val="394694160"/>
        <c:crosses val="autoZero"/>
        <c:auto val="1"/>
        <c:lblOffset val="100"/>
        <c:baseTimeUnit val="years"/>
      </c:dateAx>
      <c:valAx>
        <c:axId val="39469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693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6" sqref="B6:AG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宮崎県　椎葉村</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2">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D4</v>
      </c>
      <c r="X8" s="36"/>
      <c r="Y8" s="36"/>
      <c r="Z8" s="36"/>
      <c r="AA8" s="36"/>
      <c r="AB8" s="36"/>
      <c r="AC8" s="36"/>
      <c r="AD8" s="36" t="str">
        <f>データ!$M$6</f>
        <v>非設置</v>
      </c>
      <c r="AE8" s="36"/>
      <c r="AF8" s="36"/>
      <c r="AG8" s="36"/>
      <c r="AH8" s="36"/>
      <c r="AI8" s="36"/>
      <c r="AJ8" s="36"/>
      <c r="AK8" s="2"/>
      <c r="AL8" s="37">
        <f>データ!$R$6</f>
        <v>2637</v>
      </c>
      <c r="AM8" s="37"/>
      <c r="AN8" s="37"/>
      <c r="AO8" s="37"/>
      <c r="AP8" s="37"/>
      <c r="AQ8" s="37"/>
      <c r="AR8" s="37"/>
      <c r="AS8" s="37"/>
      <c r="AT8" s="38">
        <f>データ!$S$6</f>
        <v>537.29</v>
      </c>
      <c r="AU8" s="38"/>
      <c r="AV8" s="38"/>
      <c r="AW8" s="38"/>
      <c r="AX8" s="38"/>
      <c r="AY8" s="38"/>
      <c r="AZ8" s="38"/>
      <c r="BA8" s="38"/>
      <c r="BB8" s="38">
        <f>データ!$T$6</f>
        <v>4.91</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2">
      <c r="A10" s="2"/>
      <c r="B10" s="38" t="str">
        <f>データ!$N$6</f>
        <v>-</v>
      </c>
      <c r="C10" s="38"/>
      <c r="D10" s="38"/>
      <c r="E10" s="38"/>
      <c r="F10" s="38"/>
      <c r="G10" s="38"/>
      <c r="H10" s="38"/>
      <c r="I10" s="38" t="str">
        <f>データ!$O$6</f>
        <v>該当数値なし</v>
      </c>
      <c r="J10" s="38"/>
      <c r="K10" s="38"/>
      <c r="L10" s="38"/>
      <c r="M10" s="38"/>
      <c r="N10" s="38"/>
      <c r="O10" s="38"/>
      <c r="P10" s="38">
        <f>データ!$P$6</f>
        <v>27.68</v>
      </c>
      <c r="Q10" s="38"/>
      <c r="R10" s="38"/>
      <c r="S10" s="38"/>
      <c r="T10" s="38"/>
      <c r="U10" s="38"/>
      <c r="V10" s="38"/>
      <c r="W10" s="37">
        <f>データ!$Q$6</f>
        <v>2959</v>
      </c>
      <c r="X10" s="37"/>
      <c r="Y10" s="37"/>
      <c r="Z10" s="37"/>
      <c r="AA10" s="37"/>
      <c r="AB10" s="37"/>
      <c r="AC10" s="37"/>
      <c r="AD10" s="2"/>
      <c r="AE10" s="2"/>
      <c r="AF10" s="2"/>
      <c r="AG10" s="2"/>
      <c r="AH10" s="2"/>
      <c r="AI10" s="2"/>
      <c r="AJ10" s="2"/>
      <c r="AK10" s="2"/>
      <c r="AL10" s="37">
        <f>データ!$U$6</f>
        <v>729</v>
      </c>
      <c r="AM10" s="37"/>
      <c r="AN10" s="37"/>
      <c r="AO10" s="37"/>
      <c r="AP10" s="37"/>
      <c r="AQ10" s="37"/>
      <c r="AR10" s="37"/>
      <c r="AS10" s="37"/>
      <c r="AT10" s="38">
        <f>データ!$V$6</f>
        <v>10</v>
      </c>
      <c r="AU10" s="38"/>
      <c r="AV10" s="38"/>
      <c r="AW10" s="38"/>
      <c r="AX10" s="38"/>
      <c r="AY10" s="38"/>
      <c r="AZ10" s="38"/>
      <c r="BA10" s="38"/>
      <c r="BB10" s="38">
        <f>データ!$W$6</f>
        <v>72.900000000000006</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117</v>
      </c>
      <c r="BM16" s="48"/>
      <c r="BN16" s="48"/>
      <c r="BO16" s="48"/>
      <c r="BP16" s="48"/>
      <c r="BQ16" s="48"/>
      <c r="BR16" s="48"/>
      <c r="BS16" s="48"/>
      <c r="BT16" s="48"/>
      <c r="BU16" s="48"/>
      <c r="BV16" s="48"/>
      <c r="BW16" s="48"/>
      <c r="BX16" s="48"/>
      <c r="BY16" s="48"/>
      <c r="BZ16" s="4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115</v>
      </c>
      <c r="BM47" s="48"/>
      <c r="BN47" s="48"/>
      <c r="BO47" s="48"/>
      <c r="BP47" s="48"/>
      <c r="BQ47" s="48"/>
      <c r="BR47" s="48"/>
      <c r="BS47" s="48"/>
      <c r="BT47" s="48"/>
      <c r="BU47" s="48"/>
      <c r="BV47" s="48"/>
      <c r="BW47" s="48"/>
      <c r="BX47" s="48"/>
      <c r="BY47" s="48"/>
      <c r="BZ47" s="4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116</v>
      </c>
      <c r="BM66" s="48"/>
      <c r="BN66" s="48"/>
      <c r="BO66" s="48"/>
      <c r="BP66" s="48"/>
      <c r="BQ66" s="48"/>
      <c r="BR66" s="48"/>
      <c r="BS66" s="48"/>
      <c r="BT66" s="48"/>
      <c r="BU66" s="48"/>
      <c r="BV66" s="48"/>
      <c r="BW66" s="48"/>
      <c r="BX66" s="48"/>
      <c r="BY66" s="48"/>
      <c r="BZ66" s="4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42</v>
      </c>
      <c r="N85" s="13" t="s">
        <v>42</v>
      </c>
      <c r="O85" s="13" t="str">
        <f>データ!EN6</f>
        <v>【0.58】</v>
      </c>
    </row>
  </sheetData>
  <sheetProtection algorithmName="SHA-512" hashValue="ijXtFkd01pyagipNUirq+0gtuSaNLcPRGdpoM5j4m1G42CJ43Tc+vJgtFZa8Hapig81jWASKWleUT5JfwtxYHg==" saltValue="sNhvGysjfzFDERnHABgiJ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2">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2">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2">
      <c r="A6" s="15" t="s">
        <v>95</v>
      </c>
      <c r="B6" s="20">
        <f>B7</f>
        <v>2021</v>
      </c>
      <c r="C6" s="20">
        <f t="shared" ref="C6:W6" si="3">C7</f>
        <v>454303</v>
      </c>
      <c r="D6" s="20">
        <f t="shared" si="3"/>
        <v>47</v>
      </c>
      <c r="E6" s="20">
        <f t="shared" si="3"/>
        <v>1</v>
      </c>
      <c r="F6" s="20">
        <f t="shared" si="3"/>
        <v>0</v>
      </c>
      <c r="G6" s="20">
        <f t="shared" si="3"/>
        <v>0</v>
      </c>
      <c r="H6" s="20" t="str">
        <f t="shared" si="3"/>
        <v>宮崎県　椎葉村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27.68</v>
      </c>
      <c r="Q6" s="21">
        <f t="shared" si="3"/>
        <v>2959</v>
      </c>
      <c r="R6" s="21">
        <f t="shared" si="3"/>
        <v>2637</v>
      </c>
      <c r="S6" s="21">
        <f t="shared" si="3"/>
        <v>537.29</v>
      </c>
      <c r="T6" s="21">
        <f t="shared" si="3"/>
        <v>4.91</v>
      </c>
      <c r="U6" s="21">
        <f t="shared" si="3"/>
        <v>729</v>
      </c>
      <c r="V6" s="21">
        <f t="shared" si="3"/>
        <v>10</v>
      </c>
      <c r="W6" s="21">
        <f t="shared" si="3"/>
        <v>72.900000000000006</v>
      </c>
      <c r="X6" s="22">
        <f>IF(X7="",NA(),X7)</f>
        <v>105.49</v>
      </c>
      <c r="Y6" s="22">
        <f t="shared" ref="Y6:AG6" si="4">IF(Y7="",NA(),Y7)</f>
        <v>145.75</v>
      </c>
      <c r="Z6" s="22">
        <f t="shared" si="4"/>
        <v>125.12</v>
      </c>
      <c r="AA6" s="22">
        <f t="shared" si="4"/>
        <v>87.92</v>
      </c>
      <c r="AB6" s="22">
        <f t="shared" si="4"/>
        <v>100.91</v>
      </c>
      <c r="AC6" s="22">
        <f t="shared" si="4"/>
        <v>74.05</v>
      </c>
      <c r="AD6" s="22">
        <f t="shared" si="4"/>
        <v>73.25</v>
      </c>
      <c r="AE6" s="22">
        <f t="shared" si="4"/>
        <v>75.06</v>
      </c>
      <c r="AF6" s="22">
        <f t="shared" si="4"/>
        <v>73.22</v>
      </c>
      <c r="AG6" s="22">
        <f t="shared" si="4"/>
        <v>69.05</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2351.9</v>
      </c>
      <c r="BF6" s="22">
        <f t="shared" ref="BF6:BN6" si="7">IF(BF7="",NA(),BF7)</f>
        <v>2404.92</v>
      </c>
      <c r="BG6" s="22">
        <f t="shared" si="7"/>
        <v>2350.1799999999998</v>
      </c>
      <c r="BH6" s="22">
        <f t="shared" si="7"/>
        <v>2165.06</v>
      </c>
      <c r="BI6" s="22">
        <f t="shared" si="7"/>
        <v>2156.85</v>
      </c>
      <c r="BJ6" s="22">
        <f t="shared" si="7"/>
        <v>1302.33</v>
      </c>
      <c r="BK6" s="22">
        <f t="shared" si="7"/>
        <v>1274.21</v>
      </c>
      <c r="BL6" s="22">
        <f t="shared" si="7"/>
        <v>1183.92</v>
      </c>
      <c r="BM6" s="22">
        <f t="shared" si="7"/>
        <v>1128.72</v>
      </c>
      <c r="BN6" s="22">
        <f t="shared" si="7"/>
        <v>1125.25</v>
      </c>
      <c r="BO6" s="21" t="str">
        <f>IF(BO7="","",IF(BO7="-","【-】","【"&amp;SUBSTITUTE(TEXT(BO7,"#,##0.00"),"-","△")&amp;"】"))</f>
        <v>【940.88】</v>
      </c>
      <c r="BP6" s="22">
        <f>IF(BP7="",NA(),BP7)</f>
        <v>36.24</v>
      </c>
      <c r="BQ6" s="22">
        <f t="shared" ref="BQ6:BY6" si="8">IF(BQ7="",NA(),BQ7)</f>
        <v>39.06</v>
      </c>
      <c r="BR6" s="22">
        <f t="shared" si="8"/>
        <v>31.21</v>
      </c>
      <c r="BS6" s="22">
        <f t="shared" si="8"/>
        <v>32.630000000000003</v>
      </c>
      <c r="BT6" s="22">
        <f t="shared" si="8"/>
        <v>29.1</v>
      </c>
      <c r="BU6" s="22">
        <f t="shared" si="8"/>
        <v>40.89</v>
      </c>
      <c r="BV6" s="22">
        <f t="shared" si="8"/>
        <v>41.25</v>
      </c>
      <c r="BW6" s="22">
        <f t="shared" si="8"/>
        <v>42.5</v>
      </c>
      <c r="BX6" s="22">
        <f t="shared" si="8"/>
        <v>41.84</v>
      </c>
      <c r="BY6" s="22">
        <f t="shared" si="8"/>
        <v>41.44</v>
      </c>
      <c r="BZ6" s="21" t="str">
        <f>IF(BZ7="","",IF(BZ7="-","【-】","【"&amp;SUBSTITUTE(TEXT(BZ7,"#,##0.00"),"-","△")&amp;"】"))</f>
        <v>【54.59】</v>
      </c>
      <c r="CA6" s="22">
        <f>IF(CA7="",NA(),CA7)</f>
        <v>531.27</v>
      </c>
      <c r="CB6" s="22">
        <f t="shared" ref="CB6:CJ6" si="9">IF(CB7="",NA(),CB7)</f>
        <v>504.75</v>
      </c>
      <c r="CC6" s="22">
        <f t="shared" si="9"/>
        <v>652.76</v>
      </c>
      <c r="CD6" s="22">
        <f t="shared" si="9"/>
        <v>669.09</v>
      </c>
      <c r="CE6" s="22">
        <f t="shared" si="9"/>
        <v>760.73</v>
      </c>
      <c r="CF6" s="22">
        <f t="shared" si="9"/>
        <v>383.2</v>
      </c>
      <c r="CG6" s="22">
        <f t="shared" si="9"/>
        <v>383.25</v>
      </c>
      <c r="CH6" s="22">
        <f t="shared" si="9"/>
        <v>377.72</v>
      </c>
      <c r="CI6" s="22">
        <f t="shared" si="9"/>
        <v>390.47</v>
      </c>
      <c r="CJ6" s="22">
        <f t="shared" si="9"/>
        <v>403.61</v>
      </c>
      <c r="CK6" s="21" t="str">
        <f>IF(CK7="","",IF(CK7="-","【-】","【"&amp;SUBSTITUTE(TEXT(CK7,"#,##0.00"),"-","△")&amp;"】"))</f>
        <v>【301.20】</v>
      </c>
      <c r="CL6" s="22">
        <f>IF(CL7="",NA(),CL7)</f>
        <v>47.87</v>
      </c>
      <c r="CM6" s="22">
        <f t="shared" ref="CM6:CU6" si="10">IF(CM7="",NA(),CM7)</f>
        <v>57.74</v>
      </c>
      <c r="CN6" s="22">
        <f t="shared" si="10"/>
        <v>51.63</v>
      </c>
      <c r="CO6" s="22">
        <f t="shared" si="10"/>
        <v>48.28</v>
      </c>
      <c r="CP6" s="22">
        <f t="shared" si="10"/>
        <v>48.04</v>
      </c>
      <c r="CQ6" s="22">
        <f t="shared" si="10"/>
        <v>47.95</v>
      </c>
      <c r="CR6" s="22">
        <f t="shared" si="10"/>
        <v>48.26</v>
      </c>
      <c r="CS6" s="22">
        <f t="shared" si="10"/>
        <v>48.01</v>
      </c>
      <c r="CT6" s="22">
        <f t="shared" si="10"/>
        <v>49.08</v>
      </c>
      <c r="CU6" s="22">
        <f t="shared" si="10"/>
        <v>51.46</v>
      </c>
      <c r="CV6" s="21" t="str">
        <f>IF(CV7="","",IF(CV7="-","【-】","【"&amp;SUBSTITUTE(TEXT(CV7,"#,##0.00"),"-","△")&amp;"】"))</f>
        <v>【56.42】</v>
      </c>
      <c r="CW6" s="22">
        <f>IF(CW7="",NA(),CW7)</f>
        <v>84.43</v>
      </c>
      <c r="CX6" s="22">
        <f t="shared" ref="CX6:DF6" si="11">IF(CX7="",NA(),CX7)</f>
        <v>68.92</v>
      </c>
      <c r="CY6" s="22">
        <f t="shared" si="11"/>
        <v>77.739999999999995</v>
      </c>
      <c r="CZ6" s="22">
        <f t="shared" si="11"/>
        <v>79.27</v>
      </c>
      <c r="DA6" s="22">
        <f t="shared" si="11"/>
        <v>76.569999999999993</v>
      </c>
      <c r="DB6" s="22">
        <f t="shared" si="11"/>
        <v>74.900000000000006</v>
      </c>
      <c r="DC6" s="22">
        <f t="shared" si="11"/>
        <v>72.72</v>
      </c>
      <c r="DD6" s="22">
        <f t="shared" si="11"/>
        <v>72.75</v>
      </c>
      <c r="DE6" s="22">
        <f t="shared" si="11"/>
        <v>71.27</v>
      </c>
      <c r="DF6" s="22">
        <f t="shared" si="11"/>
        <v>68.58</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2.76</v>
      </c>
      <c r="EE6" s="21">
        <f t="shared" ref="EE6:EM6" si="14">IF(EE7="",NA(),EE7)</f>
        <v>0</v>
      </c>
      <c r="EF6" s="21">
        <f t="shared" si="14"/>
        <v>0</v>
      </c>
      <c r="EG6" s="21">
        <f t="shared" si="14"/>
        <v>0</v>
      </c>
      <c r="EH6" s="21">
        <f t="shared" si="14"/>
        <v>0</v>
      </c>
      <c r="EI6" s="22">
        <f t="shared" si="14"/>
        <v>0.56999999999999995</v>
      </c>
      <c r="EJ6" s="22">
        <f t="shared" si="14"/>
        <v>0.62</v>
      </c>
      <c r="EK6" s="22">
        <f t="shared" si="14"/>
        <v>0.39</v>
      </c>
      <c r="EL6" s="22">
        <f t="shared" si="14"/>
        <v>0.61</v>
      </c>
      <c r="EM6" s="22">
        <f t="shared" si="14"/>
        <v>0.4</v>
      </c>
      <c r="EN6" s="21" t="str">
        <f>IF(EN7="","",IF(EN7="-","【-】","【"&amp;SUBSTITUTE(TEXT(EN7,"#,##0.00"),"-","△")&amp;"】"))</f>
        <v>【0.58】</v>
      </c>
    </row>
    <row r="7" spans="1:144" s="23" customFormat="1" x14ac:dyDescent="0.2">
      <c r="A7" s="15"/>
      <c r="B7" s="24">
        <v>2021</v>
      </c>
      <c r="C7" s="24">
        <v>454303</v>
      </c>
      <c r="D7" s="24">
        <v>47</v>
      </c>
      <c r="E7" s="24">
        <v>1</v>
      </c>
      <c r="F7" s="24">
        <v>0</v>
      </c>
      <c r="G7" s="24">
        <v>0</v>
      </c>
      <c r="H7" s="24" t="s">
        <v>96</v>
      </c>
      <c r="I7" s="24" t="s">
        <v>97</v>
      </c>
      <c r="J7" s="24" t="s">
        <v>98</v>
      </c>
      <c r="K7" s="24" t="s">
        <v>99</v>
      </c>
      <c r="L7" s="24" t="s">
        <v>100</v>
      </c>
      <c r="M7" s="24" t="s">
        <v>101</v>
      </c>
      <c r="N7" s="25" t="s">
        <v>102</v>
      </c>
      <c r="O7" s="25" t="s">
        <v>103</v>
      </c>
      <c r="P7" s="25">
        <v>27.68</v>
      </c>
      <c r="Q7" s="25">
        <v>2959</v>
      </c>
      <c r="R7" s="25">
        <v>2637</v>
      </c>
      <c r="S7" s="25">
        <v>537.29</v>
      </c>
      <c r="T7" s="25">
        <v>4.91</v>
      </c>
      <c r="U7" s="25">
        <v>729</v>
      </c>
      <c r="V7" s="25">
        <v>10</v>
      </c>
      <c r="W7" s="25">
        <v>72.900000000000006</v>
      </c>
      <c r="X7" s="25">
        <v>105.49</v>
      </c>
      <c r="Y7" s="25">
        <v>145.75</v>
      </c>
      <c r="Z7" s="25">
        <v>125.12</v>
      </c>
      <c r="AA7" s="25">
        <v>87.92</v>
      </c>
      <c r="AB7" s="25">
        <v>100.91</v>
      </c>
      <c r="AC7" s="25">
        <v>74.05</v>
      </c>
      <c r="AD7" s="25">
        <v>73.25</v>
      </c>
      <c r="AE7" s="25">
        <v>75.06</v>
      </c>
      <c r="AF7" s="25">
        <v>73.22</v>
      </c>
      <c r="AG7" s="25">
        <v>69.05</v>
      </c>
      <c r="AH7" s="25">
        <v>73.42</v>
      </c>
      <c r="AI7" s="25"/>
      <c r="AJ7" s="25"/>
      <c r="AK7" s="25"/>
      <c r="AL7" s="25"/>
      <c r="AM7" s="25"/>
      <c r="AN7" s="25"/>
      <c r="AO7" s="25"/>
      <c r="AP7" s="25"/>
      <c r="AQ7" s="25"/>
      <c r="AR7" s="25"/>
      <c r="AS7" s="25"/>
      <c r="AT7" s="25"/>
      <c r="AU7" s="25"/>
      <c r="AV7" s="25"/>
      <c r="AW7" s="25"/>
      <c r="AX7" s="25"/>
      <c r="AY7" s="25"/>
      <c r="AZ7" s="25"/>
      <c r="BA7" s="25"/>
      <c r="BB7" s="25"/>
      <c r="BC7" s="25"/>
      <c r="BD7" s="25"/>
      <c r="BE7" s="25">
        <v>2351.9</v>
      </c>
      <c r="BF7" s="25">
        <v>2404.92</v>
      </c>
      <c r="BG7" s="25">
        <v>2350.1799999999998</v>
      </c>
      <c r="BH7" s="25">
        <v>2165.06</v>
      </c>
      <c r="BI7" s="25">
        <v>2156.85</v>
      </c>
      <c r="BJ7" s="25">
        <v>1302.33</v>
      </c>
      <c r="BK7" s="25">
        <v>1274.21</v>
      </c>
      <c r="BL7" s="25">
        <v>1183.92</v>
      </c>
      <c r="BM7" s="25">
        <v>1128.72</v>
      </c>
      <c r="BN7" s="25">
        <v>1125.25</v>
      </c>
      <c r="BO7" s="25">
        <v>940.88</v>
      </c>
      <c r="BP7" s="25">
        <v>36.24</v>
      </c>
      <c r="BQ7" s="25">
        <v>39.06</v>
      </c>
      <c r="BR7" s="25">
        <v>31.21</v>
      </c>
      <c r="BS7" s="25">
        <v>32.630000000000003</v>
      </c>
      <c r="BT7" s="25">
        <v>29.1</v>
      </c>
      <c r="BU7" s="25">
        <v>40.89</v>
      </c>
      <c r="BV7" s="25">
        <v>41.25</v>
      </c>
      <c r="BW7" s="25">
        <v>42.5</v>
      </c>
      <c r="BX7" s="25">
        <v>41.84</v>
      </c>
      <c r="BY7" s="25">
        <v>41.44</v>
      </c>
      <c r="BZ7" s="25">
        <v>54.59</v>
      </c>
      <c r="CA7" s="25">
        <v>531.27</v>
      </c>
      <c r="CB7" s="25">
        <v>504.75</v>
      </c>
      <c r="CC7" s="25">
        <v>652.76</v>
      </c>
      <c r="CD7" s="25">
        <v>669.09</v>
      </c>
      <c r="CE7" s="25">
        <v>760.73</v>
      </c>
      <c r="CF7" s="25">
        <v>383.2</v>
      </c>
      <c r="CG7" s="25">
        <v>383.25</v>
      </c>
      <c r="CH7" s="25">
        <v>377.72</v>
      </c>
      <c r="CI7" s="25">
        <v>390.47</v>
      </c>
      <c r="CJ7" s="25">
        <v>403.61</v>
      </c>
      <c r="CK7" s="25">
        <v>301.2</v>
      </c>
      <c r="CL7" s="25">
        <v>47.87</v>
      </c>
      <c r="CM7" s="25">
        <v>57.74</v>
      </c>
      <c r="CN7" s="25">
        <v>51.63</v>
      </c>
      <c r="CO7" s="25">
        <v>48.28</v>
      </c>
      <c r="CP7" s="25">
        <v>48.04</v>
      </c>
      <c r="CQ7" s="25">
        <v>47.95</v>
      </c>
      <c r="CR7" s="25">
        <v>48.26</v>
      </c>
      <c r="CS7" s="25">
        <v>48.01</v>
      </c>
      <c r="CT7" s="25">
        <v>49.08</v>
      </c>
      <c r="CU7" s="25">
        <v>51.46</v>
      </c>
      <c r="CV7" s="25">
        <v>56.42</v>
      </c>
      <c r="CW7" s="25">
        <v>84.43</v>
      </c>
      <c r="CX7" s="25">
        <v>68.92</v>
      </c>
      <c r="CY7" s="25">
        <v>77.739999999999995</v>
      </c>
      <c r="CZ7" s="25">
        <v>79.27</v>
      </c>
      <c r="DA7" s="25">
        <v>76.569999999999993</v>
      </c>
      <c r="DB7" s="25">
        <v>74.900000000000006</v>
      </c>
      <c r="DC7" s="25">
        <v>72.72</v>
      </c>
      <c r="DD7" s="25">
        <v>72.75</v>
      </c>
      <c r="DE7" s="25">
        <v>71.27</v>
      </c>
      <c r="DF7" s="25">
        <v>68.58</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2.76</v>
      </c>
      <c r="EE7" s="25">
        <v>0</v>
      </c>
      <c r="EF7" s="25">
        <v>0</v>
      </c>
      <c r="EG7" s="25">
        <v>0</v>
      </c>
      <c r="EH7" s="25">
        <v>0</v>
      </c>
      <c r="EI7" s="25">
        <v>0.56999999999999995</v>
      </c>
      <c r="EJ7" s="25">
        <v>0.62</v>
      </c>
      <c r="EK7" s="25">
        <v>0.39</v>
      </c>
      <c r="EL7" s="25">
        <v>0.61</v>
      </c>
      <c r="EM7" s="25">
        <v>0.4</v>
      </c>
      <c r="EN7" s="25">
        <v>0.57999999999999996</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46</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2">
      <c r="B11">
        <v>4</v>
      </c>
      <c r="C11">
        <v>3</v>
      </c>
      <c r="D11">
        <v>2</v>
      </c>
      <c r="E11">
        <v>1</v>
      </c>
      <c r="F11">
        <v>0</v>
      </c>
      <c r="G11" t="s">
        <v>109</v>
      </c>
    </row>
    <row r="12" spans="1:144" x14ac:dyDescent="0.2">
      <c r="B12">
        <v>1</v>
      </c>
      <c r="C12">
        <v>1</v>
      </c>
      <c r="D12">
        <v>1</v>
      </c>
      <c r="E12">
        <v>2</v>
      </c>
      <c r="F12">
        <v>3</v>
      </c>
      <c r="G12" t="s">
        <v>110</v>
      </c>
    </row>
    <row r="13" spans="1:144" x14ac:dyDescent="0.2">
      <c r="B13" t="s">
        <v>111</v>
      </c>
      <c r="C13" t="s">
        <v>112</v>
      </c>
      <c r="D13" t="s">
        <v>113</v>
      </c>
      <c r="E13" t="s">
        <v>113</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2022-12-01T01:12:00Z</dcterms:created>
  <dcterms:modified xsi:type="dcterms:W3CDTF">2023-02-21T08:53:17Z</dcterms:modified>
  <cp:category/>
</cp:coreProperties>
</file>