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簡水\"/>
    </mc:Choice>
  </mc:AlternateContent>
  <xr:revisionPtr revIDLastSave="0" documentId="13_ncr:1_{F75F58A0-32A4-4A7B-A26C-DF09615F6E92}" xr6:coauthVersionLast="47" xr6:coauthVersionMax="47" xr10:uidLastSave="{00000000-0000-0000-0000-000000000000}"/>
  <workbookProtection workbookAlgorithmName="SHA-512" workbookHashValue="JljP3X8MLF99OLgOFEubRFuXk8RNMUAd4lroIdD2i9z/PkpusNvflxfL90wYnkh4ACHLeEu0cBSH5qtldXbhgA==" workbookSaltValue="7Y/c+ABeP3lPvMe7zrPH9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W10" i="4" s="1"/>
  <c r="P6" i="5"/>
  <c r="O6" i="5"/>
  <c r="I10" i="4" s="1"/>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AT10" i="4"/>
  <c r="AL10" i="4"/>
  <c r="P10" i="4"/>
  <c r="B10" i="4"/>
  <c r="BB8" i="4"/>
  <c r="AD8" i="4"/>
  <c r="W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<sst xmlns="http://schemas.openxmlformats.org/spreadsheetml/2006/main" count="233" uniqueCount="116">
  <si>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</si>
  <si>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</si>
  <si>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</si>
  <si>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</si>
  <si>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</si>
  <si>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</si>
  <si>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</si>
  <si>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</si>
  <si>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</si>
  <si>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</si>
  <si>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</si>
  <si>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</si>
  <si>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</si>
  <si>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</si>
  <si>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</si>
  <si>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</si>
  <si>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</si>
  <si>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</si>
  <si>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</si>
  <si>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</si>
  <si>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</si>
  <si>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</si>
  <si>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</si>
  <si>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</si>
  <si>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</si>
  <si>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</si>
  <si>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</si>
  <si>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</si>
  <si>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</si>
  <si>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</si>
  <si>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</si>
  <si>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</si>
  <si>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</si>
  <si>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</si>
  <si>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</si>
  <si>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</si>
  <si>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</si>
  <si>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</si>
  <si>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</si>
  <si>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</si>
  <si>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</si>
  <si>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</si>
  <si>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</si>
  <si>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</si>
  <si>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</si>
  <si>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</si>
  <si>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</si>
  <si>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</si>
  <si>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</si>
  <si>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</si>
  <si>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</si>
  <si>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</si>
  <si>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</si>
  <si>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</si>
  <si>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</si>
  <si>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</si>
  <si>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</si>
  <si>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</si>
  <si>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</si>
  <si>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</si>
  <si>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</si>
  <si>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</si>
  <si>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</si>
  <si>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</si>
  <si>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</si>
  <si>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</si>
  <si>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</si>
  <si>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</si>
  <si>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</si>
  <si>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</si>
  <si>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</si>
  <si>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</si>
  <si>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</si>
  <si>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</si>
  <si>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</si>
  <si>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</si>
  <si>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</si>
  <si>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</si>
  <si>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</si>
  <si>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</si>
  <si>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</si>
  <si>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</si>
  <si>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</si>
  <si>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</si>
  <si>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</si>
  <si>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</si>
  <si>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</si>
  <si>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</si>
  <si>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</si>
  <si>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</si>
  <si>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</si>
  <si>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</si>
  <si>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</si>
  <si>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</si>
  <si>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</si>
  <si>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</si>
  <si>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</si>
  <si>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</si>
  <si>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</si>
  <si>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</si>
  <si>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</si>
  <si>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</si>
  <si>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</si>
  <si>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</si>
  <si>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</si>
  <si>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</si>
  <si>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</si>
  <si>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</si>
  <si>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</si>
  <si>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</si>
  <si>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</si>
  <si>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</si>
  <si>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</si>
  <si>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人口減少や高齢化に伴う料金収入の減少や施設の老朽化による更新費用等の増加が考えられ、それに伴う一般会計からの繰入金や新たな起債の増加が懸念される。
　また、既設設備等の維持修繕に追われる状況の中、管路や設備の更新費用をしっかり捻出していくことも本町の課題である。
　水道事業経営を続けていくことは困難であることが予想されるが、施設の状態や経営状況を見定めながら、将来的には適正な水準に水道料金を設定した上で、計画的な更新を行っていく事業運営が必要と思われる。</t>
    <rPh sb="29" eb="31">
      <t>コウシン</t>
    </rPh>
    <rPh sb="46" eb="47">
      <t>トモナ</t>
    </rPh>
    <rPh sb="85" eb="87">
      <t>イジ</t>
    </rPh>
    <rPh sb="167" eb="169">
      <t>ジョウタイ</t>
    </rPh>
    <rPh sb="190" eb="192">
      <t>スイジュン</t>
    </rPh>
    <rPh sb="193" eb="195">
      <t>スイドウ</t>
    </rPh>
    <rPh sb="202" eb="203">
      <t>ウエ</t>
    </rPh>
    <rPh sb="222" eb="224">
      <t>ヒツヨウ</t>
    </rPh>
    <rPh sb="225" eb="226">
      <t>オモ</t>
    </rPh>
    <phoneticPr fontId="4"/>
  </si>
  <si>
    <r>
      <t>　収益的収支比率は、１００％を下回る状態が続いており、依然として繰入金に頼る経営状況となっている。今後も経費削減等に努めながら、より有効な経営改善を目指していく。
　企業債残高対給水収益比率は、平均を下回ってはいるものの、起債発行により高い比率となっている。
　料金回収率は、平均を上回ってはいるものの前年度に比べ低下している。引き続き料金回収に力を入れ、回収率の向上に努めていく。
　</t>
    </r>
    <r>
      <rPr>
        <sz val="11"/>
        <rFont val="ＭＳ ゴシック"/>
        <family val="3"/>
        <charset val="128"/>
      </rPr>
      <t>給水原価については、前年度に比べて低下したものの、施設の老朽化による維持管理費の増加や、それに伴う起債償還金の高額化が見込まれることから、効率的な投資計画を立てる必要がある。</t>
    </r>
    <r>
      <rPr>
        <sz val="11"/>
        <color theme="1"/>
        <rFont val="ＭＳ ゴシック"/>
        <family val="3"/>
        <charset val="128"/>
      </rPr>
      <t xml:space="preserve">
　施設利用率については、今年度は上昇したものの、小規模水道事業体であることや過疎化等による利用率の低下は今後の課題である。
　なお、給水原価・施設利用率・有収率については、推計にて算出していた地区の配水量が、機器の整備により実数となったところ総配水量が増加したため前年度と比較して大きく増減している。</t>
    </r>
    <rPh sb="27" eb="29">
      <t>イゼン</t>
    </rPh>
    <rPh sb="40" eb="42">
      <t>ジョウキョウ</t>
    </rPh>
    <rPh sb="178" eb="181">
      <t>カイシュウリツ</t>
    </rPh>
    <rPh sb="182" eb="184">
      <t>コウジョウ</t>
    </rPh>
    <rPh sb="185" eb="186">
      <t>ツト</t>
    </rPh>
    <rPh sb="203" eb="206">
      <t>ゼンネンド</t>
    </rPh>
    <rPh sb="207" eb="208">
      <t>クラ</t>
    </rPh>
    <rPh sb="210" eb="212">
      <t>テイカ</t>
    </rPh>
    <rPh sb="240" eb="241">
      <t>トモナ</t>
    </rPh>
    <rPh sb="293" eb="296">
      <t>コンネンド</t>
    </rPh>
    <rPh sb="297" eb="299">
      <t>ジョウショウ</t>
    </rPh>
    <rPh sb="322" eb="323">
      <t>トウ</t>
    </rPh>
    <rPh sb="333" eb="335">
      <t>コンゴ</t>
    </rPh>
    <rPh sb="336" eb="338">
      <t>カダイ</t>
    </rPh>
    <phoneticPr fontId="4"/>
  </si>
  <si>
    <t>　浄水施設は、更新やメンテナンスを併せて維持管理しており、現状ではほぼ問題はなく施設の運転ができている。
　管路更新については、道路改良工事や漏水修理等に併せて修繕等を行いながら管路の維持を行っているが、布設替等の大規模な管路更新については行っていないため０となっている。
　設備更新とも併せながら耐用年数の状況等を把握したうえで更新計画を策定し、有効な補助事業等を活用しながら、緊急性・必要性の高い箇所から更新を行うことが必要である。</t>
    <rPh sb="29" eb="31">
      <t>ゲンジョウ</t>
    </rPh>
    <rPh sb="40" eb="42">
      <t>シセツ</t>
    </rPh>
    <rPh sb="43" eb="45">
      <t>ウンテン</t>
    </rPh>
    <rPh sb="148" eb="150">
      <t>タイヨウ</t>
    </rPh>
    <rPh sb="150" eb="152">
      <t>ネンスウ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</si>
</sst>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49-4796-B18F-0F031396941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8C49-4796-B18F-0F031396941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42.25</c:v>
                </c:pt>
                <c:pt idx="1">
                  <c:v>41.42</c:v>
                </c:pt>
                <c:pt idx="2">
                  <c:v>40.49</c:v>
                </c:pt>
                <c:pt idx="3">
                  <c:v>39.340000000000003</c:v>
                </c:pt>
                <c:pt idx="4">
                  <c:v>64.17</c:v>
                </c:pt>
              </c:numCache>
            </c:numRef>
          </c:val>
          <c:extLst>
            <c:ext xmlns:c16="http://schemas.microsoft.com/office/drawing/2014/chart" uri="{C3380CC4-5D6E-409C-BE32-E72D297353CC}">
              <c16:uniqueId val="{00000000-478A-45B3-81E3-E678DC4064D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478A-45B3-81E3-E678DC4064D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c:v>
                </c:pt>
                <c:pt idx="1">
                  <c:v>90</c:v>
                </c:pt>
                <c:pt idx="2">
                  <c:v>90</c:v>
                </c:pt>
                <c:pt idx="3">
                  <c:v>90</c:v>
                </c:pt>
                <c:pt idx="4">
                  <c:v>75.88</c:v>
                </c:pt>
              </c:numCache>
            </c:numRef>
          </c:val>
          <c:extLst>
            <c:ext xmlns:c16="http://schemas.microsoft.com/office/drawing/2014/chart" uri="{C3380CC4-5D6E-409C-BE32-E72D297353CC}">
              <c16:uniqueId val="{00000000-81A9-42FC-8315-95015780BBA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81A9-42FC-8315-95015780BBA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90.42</c:v>
                </c:pt>
                <c:pt idx="1">
                  <c:v>86.9</c:v>
                </c:pt>
                <c:pt idx="2">
                  <c:v>88.53</c:v>
                </c:pt>
                <c:pt idx="3">
                  <c:v>92.11</c:v>
                </c:pt>
                <c:pt idx="4">
                  <c:v>92.9</c:v>
                </c:pt>
              </c:numCache>
            </c:numRef>
          </c:val>
          <c:extLst>
            <c:ext xmlns:c16="http://schemas.microsoft.com/office/drawing/2014/chart" uri="{C3380CC4-5D6E-409C-BE32-E72D297353CC}">
              <c16:uniqueId val="{00000000-5B6A-487B-AE33-5D6CD126A1E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5B6A-487B-AE33-5D6CD126A1E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BD-4EB1-8D2E-3EE675BCF87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BD-4EB1-8D2E-3EE675BCF87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37-4D09-9B45-13D9981AAC0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37-4D09-9B45-13D9981AAC0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A-4230-ACF4-E8D2D6CBC3B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A-4230-ACF4-E8D2D6CBC3B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9D-403A-8461-81C107D0826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9D-403A-8461-81C107D0826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515.72</c:v>
                </c:pt>
                <c:pt idx="1">
                  <c:v>449.82</c:v>
                </c:pt>
                <c:pt idx="2">
                  <c:v>442.3</c:v>
                </c:pt>
                <c:pt idx="3">
                  <c:v>414.33</c:v>
                </c:pt>
                <c:pt idx="4">
                  <c:v>415.32</c:v>
                </c:pt>
              </c:numCache>
            </c:numRef>
          </c:val>
          <c:extLst>
            <c:ext xmlns:c16="http://schemas.microsoft.com/office/drawing/2014/chart" uri="{C3380CC4-5D6E-409C-BE32-E72D297353CC}">
              <c16:uniqueId val="{00000000-476C-46B7-B4CD-D9019C3BA75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476C-46B7-B4CD-D9019C3BA75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63</c:v>
                </c:pt>
                <c:pt idx="1">
                  <c:v>72.91</c:v>
                </c:pt>
                <c:pt idx="2">
                  <c:v>70.89</c:v>
                </c:pt>
                <c:pt idx="3">
                  <c:v>67.150000000000006</c:v>
                </c:pt>
                <c:pt idx="4">
                  <c:v>63.4</c:v>
                </c:pt>
              </c:numCache>
            </c:numRef>
          </c:val>
          <c:extLst>
            <c:ext xmlns:c16="http://schemas.microsoft.com/office/drawing/2014/chart" uri="{C3380CC4-5D6E-409C-BE32-E72D297353CC}">
              <c16:uniqueId val="{00000000-3EA4-481C-8278-275B8A536B7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3EA4-481C-8278-275B8A536B7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313.45999999999998</c:v>
                </c:pt>
                <c:pt idx="1">
                  <c:v>297.41000000000003</c:v>
                </c:pt>
                <c:pt idx="2">
                  <c:v>295.89999999999998</c:v>
                </c:pt>
                <c:pt idx="3">
                  <c:v>322.60000000000002</c:v>
                </c:pt>
                <c:pt idx="4">
                  <c:v>247.22</c:v>
                </c:pt>
              </c:numCache>
            </c:numRef>
          </c:val>
          <c:extLst>
            <c:ext xmlns:c16="http://schemas.microsoft.com/office/drawing/2014/chart" uri="{C3380CC4-5D6E-409C-BE32-E72D297353CC}">
              <c16:uniqueId val="{00000000-379A-4410-BAA2-93387055D8C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379A-4410-BAA2-93387055D8C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宮崎県　日之影町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2">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D3</v>
      </c>
      <c r="X8" s="71"/>
      <c r="Y8" s="71"/>
      <c r="Z8" s="71"/>
      <c r="AA8" s="71"/>
      <c r="AB8" s="71"/>
      <c r="AC8" s="71"/>
      <c r="AD8" s="71" t="str">
        <f>データ!$M$6</f>
        <v>非設置</v>
      </c>
      <c r="AE8" s="71"/>
      <c r="AF8" s="71"/>
      <c r="AG8" s="71"/>
      <c r="AH8" s="71"/>
      <c r="AI8" s="71"/>
      <c r="AJ8" s="71"/>
      <c r="AK8" s="2"/>
      <c r="AL8" s="66">
        <f>データ!$R$6</f>
        <v>3726</v>
      </c>
      <c r="AM8" s="66"/>
      <c r="AN8" s="66"/>
      <c r="AO8" s="66"/>
      <c r="AP8" s="66"/>
      <c r="AQ8" s="66"/>
      <c r="AR8" s="66"/>
      <c r="AS8" s="66"/>
      <c r="AT8" s="36">
        <f>データ!$S$6</f>
        <v>277.67</v>
      </c>
      <c r="AU8" s="36"/>
      <c r="AV8" s="36"/>
      <c r="AW8" s="36"/>
      <c r="AX8" s="36"/>
      <c r="AY8" s="36"/>
      <c r="AZ8" s="36"/>
      <c r="BA8" s="36"/>
      <c r="BB8" s="36">
        <f>データ!$T$6</f>
        <v>13.42</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74</v>
      </c>
      <c r="Q10" s="36"/>
      <c r="R10" s="36"/>
      <c r="S10" s="36"/>
      <c r="T10" s="36"/>
      <c r="U10" s="36"/>
      <c r="V10" s="36"/>
      <c r="W10" s="66">
        <f>データ!$Q$6</f>
        <v>3146</v>
      </c>
      <c r="X10" s="66"/>
      <c r="Y10" s="66"/>
      <c r="Z10" s="66"/>
      <c r="AA10" s="66"/>
      <c r="AB10" s="66"/>
      <c r="AC10" s="66"/>
      <c r="AD10" s="2"/>
      <c r="AE10" s="2"/>
      <c r="AF10" s="2"/>
      <c r="AG10" s="2"/>
      <c r="AH10" s="2"/>
      <c r="AI10" s="2"/>
      <c r="AJ10" s="2"/>
      <c r="AK10" s="2"/>
      <c r="AL10" s="66">
        <f>データ!$U$6</f>
        <v>2696</v>
      </c>
      <c r="AM10" s="66"/>
      <c r="AN10" s="66"/>
      <c r="AO10" s="66"/>
      <c r="AP10" s="66"/>
      <c r="AQ10" s="66"/>
      <c r="AR10" s="66"/>
      <c r="AS10" s="66"/>
      <c r="AT10" s="36">
        <f>データ!$V$6</f>
        <v>0.48</v>
      </c>
      <c r="AU10" s="36"/>
      <c r="AV10" s="36"/>
      <c r="AW10" s="36"/>
      <c r="AX10" s="36"/>
      <c r="AY10" s="36"/>
      <c r="AZ10" s="36"/>
      <c r="BA10" s="36"/>
      <c r="BB10" s="36">
        <f>データ!$W$6</f>
        <v>5616.67</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115</v>
      </c>
      <c r="BM47" s="44"/>
      <c r="BN47" s="44"/>
      <c r="BO47" s="44"/>
      <c r="BP47" s="44"/>
      <c r="BQ47" s="44"/>
      <c r="BR47" s="44"/>
      <c r="BS47" s="44"/>
      <c r="BT47" s="44"/>
      <c r="BU47" s="44"/>
      <c r="BV47" s="44"/>
      <c r="BW47" s="44"/>
      <c r="BX47" s="44"/>
      <c r="BY47" s="44"/>
      <c r="BZ47" s="4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2">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113</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fJs8UQOOxhSPreApbmwqSk8PqnvCui36aLzjQMjhAh/QIWuNZgPJHiNypQomuz6v8BPV2Y+sIK2svUDfMHd6wg==" saltValue="iShVVwaEa1va7EUOZldP5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53</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2021</v>
      </c>
      <c r="C6" s="20">
        <f t="shared" ref="C6:W6" si="3">C7</f>
        <v>454427</v>
      </c>
      <c r="D6" s="20">
        <f t="shared" si="3"/>
        <v>47</v>
      </c>
      <c r="E6" s="20">
        <f t="shared" si="3"/>
        <v>1</v>
      </c>
      <c r="F6" s="20">
        <f t="shared" si="3"/>
        <v>0</v>
      </c>
      <c r="G6" s="20">
        <f t="shared" si="3"/>
        <v>0</v>
      </c>
      <c r="H6" s="20" t="str">
        <f t="shared" si="3"/>
        <v>宮崎県　日之影町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74</v>
      </c>
      <c r="Q6" s="21">
        <f t="shared" si="3"/>
        <v>3146</v>
      </c>
      <c r="R6" s="21">
        <f t="shared" si="3"/>
        <v>3726</v>
      </c>
      <c r="S6" s="21">
        <f t="shared" si="3"/>
        <v>277.67</v>
      </c>
      <c r="T6" s="21">
        <f t="shared" si="3"/>
        <v>13.42</v>
      </c>
      <c r="U6" s="21">
        <f t="shared" si="3"/>
        <v>2696</v>
      </c>
      <c r="V6" s="21">
        <f t="shared" si="3"/>
        <v>0.48</v>
      </c>
      <c r="W6" s="21">
        <f t="shared" si="3"/>
        <v>5616.67</v>
      </c>
      <c r="X6" s="22">
        <f>IF(X7="",NA(),X7)</f>
        <v>90.42</v>
      </c>
      <c r="Y6" s="22">
        <f t="shared" ref="Y6:AG6" si="4">IF(Y7="",NA(),Y7)</f>
        <v>86.9</v>
      </c>
      <c r="Z6" s="22">
        <f t="shared" si="4"/>
        <v>88.53</v>
      </c>
      <c r="AA6" s="22">
        <f t="shared" si="4"/>
        <v>92.11</v>
      </c>
      <c r="AB6" s="22">
        <f t="shared" si="4"/>
        <v>92.9</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515.72</v>
      </c>
      <c r="BF6" s="22">
        <f t="shared" ref="BF6:BN6" si="7">IF(BF7="",NA(),BF7)</f>
        <v>449.82</v>
      </c>
      <c r="BG6" s="22">
        <f t="shared" si="7"/>
        <v>442.3</v>
      </c>
      <c r="BH6" s="22">
        <f t="shared" si="7"/>
        <v>414.33</v>
      </c>
      <c r="BI6" s="22">
        <f t="shared" si="7"/>
        <v>415.32</v>
      </c>
      <c r="BJ6" s="22">
        <f t="shared" si="7"/>
        <v>1061.58</v>
      </c>
      <c r="BK6" s="22">
        <f t="shared" si="7"/>
        <v>1007.7</v>
      </c>
      <c r="BL6" s="22">
        <f t="shared" si="7"/>
        <v>1018.52</v>
      </c>
      <c r="BM6" s="22">
        <f t="shared" si="7"/>
        <v>949.61</v>
      </c>
      <c r="BN6" s="22">
        <f t="shared" si="7"/>
        <v>918.84</v>
      </c>
      <c r="BO6" s="21" t="str">
        <f>IF(BO7="","",IF(BO7="-","【-】","【"&amp;SUBSTITUTE(TEXT(BO7,"#,##0.00"),"-","△")&amp;"】"))</f>
        <v>【940.88】</v>
      </c>
      <c r="BP6" s="22">
        <f>IF(BP7="",NA(),BP7)</f>
        <v>63</v>
      </c>
      <c r="BQ6" s="22">
        <f t="shared" ref="BQ6:BY6" si="8">IF(BQ7="",NA(),BQ7)</f>
        <v>72.91</v>
      </c>
      <c r="BR6" s="22">
        <f t="shared" si="8"/>
        <v>70.89</v>
      </c>
      <c r="BS6" s="22">
        <f t="shared" si="8"/>
        <v>67.150000000000006</v>
      </c>
      <c r="BT6" s="22">
        <f t="shared" si="8"/>
        <v>63.4</v>
      </c>
      <c r="BU6" s="22">
        <f t="shared" si="8"/>
        <v>58.52</v>
      </c>
      <c r="BV6" s="22">
        <f t="shared" si="8"/>
        <v>59.22</v>
      </c>
      <c r="BW6" s="22">
        <f t="shared" si="8"/>
        <v>58.79</v>
      </c>
      <c r="BX6" s="22">
        <f t="shared" si="8"/>
        <v>58.41</v>
      </c>
      <c r="BY6" s="22">
        <f t="shared" si="8"/>
        <v>58.27</v>
      </c>
      <c r="BZ6" s="21" t="str">
        <f>IF(BZ7="","",IF(BZ7="-","【-】","【"&amp;SUBSTITUTE(TEXT(BZ7,"#,##0.00"),"-","△")&amp;"】"))</f>
        <v>【54.59】</v>
      </c>
      <c r="CA6" s="22">
        <f>IF(CA7="",NA(),CA7)</f>
        <v>313.45999999999998</v>
      </c>
      <c r="CB6" s="22">
        <f t="shared" ref="CB6:CJ6" si="9">IF(CB7="",NA(),CB7)</f>
        <v>297.41000000000003</v>
      </c>
      <c r="CC6" s="22">
        <f t="shared" si="9"/>
        <v>295.89999999999998</v>
      </c>
      <c r="CD6" s="22">
        <f t="shared" si="9"/>
        <v>322.60000000000002</v>
      </c>
      <c r="CE6" s="22">
        <f t="shared" si="9"/>
        <v>247.22</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42.25</v>
      </c>
      <c r="CM6" s="22">
        <f t="shared" ref="CM6:CU6" si="10">IF(CM7="",NA(),CM7)</f>
        <v>41.42</v>
      </c>
      <c r="CN6" s="22">
        <f t="shared" si="10"/>
        <v>40.49</v>
      </c>
      <c r="CO6" s="22">
        <f t="shared" si="10"/>
        <v>39.340000000000003</v>
      </c>
      <c r="CP6" s="22">
        <f t="shared" si="10"/>
        <v>64.17</v>
      </c>
      <c r="CQ6" s="22">
        <f t="shared" si="10"/>
        <v>57.3</v>
      </c>
      <c r="CR6" s="22">
        <f t="shared" si="10"/>
        <v>56.76</v>
      </c>
      <c r="CS6" s="22">
        <f t="shared" si="10"/>
        <v>56.04</v>
      </c>
      <c r="CT6" s="22">
        <f t="shared" si="10"/>
        <v>58.52</v>
      </c>
      <c r="CU6" s="22">
        <f t="shared" si="10"/>
        <v>58.88</v>
      </c>
      <c r="CV6" s="21" t="str">
        <f>IF(CV7="","",IF(CV7="-","【-】","【"&amp;SUBSTITUTE(TEXT(CV7,"#,##0.00"),"-","△")&amp;"】"))</f>
        <v>【56.42】</v>
      </c>
      <c r="CW6" s="22">
        <f>IF(CW7="",NA(),CW7)</f>
        <v>90</v>
      </c>
      <c r="CX6" s="22">
        <f t="shared" ref="CX6:DF6" si="11">IF(CX7="",NA(),CX7)</f>
        <v>90</v>
      </c>
      <c r="CY6" s="22">
        <f t="shared" si="11"/>
        <v>90</v>
      </c>
      <c r="CZ6" s="22">
        <f t="shared" si="11"/>
        <v>90</v>
      </c>
      <c r="DA6" s="22">
        <f t="shared" si="11"/>
        <v>75.88</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454427</v>
      </c>
      <c r="D7" s="24">
        <v>47</v>
      </c>
      <c r="E7" s="24">
        <v>1</v>
      </c>
      <c r="F7" s="24">
        <v>0</v>
      </c>
      <c r="G7" s="24">
        <v>0</v>
      </c>
      <c r="H7" s="24" t="s">
        <v>95</v>
      </c>
      <c r="I7" s="24" t="s">
        <v>96</v>
      </c>
      <c r="J7" s="24" t="s">
        <v>97</v>
      </c>
      <c r="K7" s="24" t="s">
        <v>98</v>
      </c>
      <c r="L7" s="24" t="s">
        <v>99</v>
      </c>
      <c r="M7" s="24" t="s">
        <v>100</v>
      </c>
      <c r="N7" s="25" t="s">
        <v>101</v>
      </c>
      <c r="O7" s="25" t="s">
        <v>102</v>
      </c>
      <c r="P7" s="25">
        <v>74</v>
      </c>
      <c r="Q7" s="25">
        <v>3146</v>
      </c>
      <c r="R7" s="25">
        <v>3726</v>
      </c>
      <c r="S7" s="25">
        <v>277.67</v>
      </c>
      <c r="T7" s="25">
        <v>13.42</v>
      </c>
      <c r="U7" s="25">
        <v>2696</v>
      </c>
      <c r="V7" s="25">
        <v>0.48</v>
      </c>
      <c r="W7" s="25">
        <v>5616.67</v>
      </c>
      <c r="X7" s="25">
        <v>90.42</v>
      </c>
      <c r="Y7" s="25">
        <v>86.9</v>
      </c>
      <c r="Z7" s="25">
        <v>88.53</v>
      </c>
      <c r="AA7" s="25">
        <v>92.11</v>
      </c>
      <c r="AB7" s="25">
        <v>92.9</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515.72</v>
      </c>
      <c r="BF7" s="25">
        <v>449.82</v>
      </c>
      <c r="BG7" s="25">
        <v>442.3</v>
      </c>
      <c r="BH7" s="25">
        <v>414.33</v>
      </c>
      <c r="BI7" s="25">
        <v>415.32</v>
      </c>
      <c r="BJ7" s="25">
        <v>1061.58</v>
      </c>
      <c r="BK7" s="25">
        <v>1007.7</v>
      </c>
      <c r="BL7" s="25">
        <v>1018.52</v>
      </c>
      <c r="BM7" s="25">
        <v>949.61</v>
      </c>
      <c r="BN7" s="25">
        <v>918.84</v>
      </c>
      <c r="BO7" s="25">
        <v>940.88</v>
      </c>
      <c r="BP7" s="25">
        <v>63</v>
      </c>
      <c r="BQ7" s="25">
        <v>72.91</v>
      </c>
      <c r="BR7" s="25">
        <v>70.89</v>
      </c>
      <c r="BS7" s="25">
        <v>67.150000000000006</v>
      </c>
      <c r="BT7" s="25">
        <v>63.4</v>
      </c>
      <c r="BU7" s="25">
        <v>58.52</v>
      </c>
      <c r="BV7" s="25">
        <v>59.22</v>
      </c>
      <c r="BW7" s="25">
        <v>58.79</v>
      </c>
      <c r="BX7" s="25">
        <v>58.41</v>
      </c>
      <c r="BY7" s="25">
        <v>58.27</v>
      </c>
      <c r="BZ7" s="25">
        <v>54.59</v>
      </c>
      <c r="CA7" s="25">
        <v>313.45999999999998</v>
      </c>
      <c r="CB7" s="25">
        <v>297.41000000000003</v>
      </c>
      <c r="CC7" s="25">
        <v>295.89999999999998</v>
      </c>
      <c r="CD7" s="25">
        <v>322.60000000000002</v>
      </c>
      <c r="CE7" s="25">
        <v>247.22</v>
      </c>
      <c r="CF7" s="25">
        <v>296.3</v>
      </c>
      <c r="CG7" s="25">
        <v>292.89999999999998</v>
      </c>
      <c r="CH7" s="25">
        <v>298.25</v>
      </c>
      <c r="CI7" s="25">
        <v>303.27999999999997</v>
      </c>
      <c r="CJ7" s="25">
        <v>303.81</v>
      </c>
      <c r="CK7" s="25">
        <v>301.2</v>
      </c>
      <c r="CL7" s="25">
        <v>42.25</v>
      </c>
      <c r="CM7" s="25">
        <v>41.42</v>
      </c>
      <c r="CN7" s="25">
        <v>40.49</v>
      </c>
      <c r="CO7" s="25">
        <v>39.340000000000003</v>
      </c>
      <c r="CP7" s="25">
        <v>64.17</v>
      </c>
      <c r="CQ7" s="25">
        <v>57.3</v>
      </c>
      <c r="CR7" s="25">
        <v>56.76</v>
      </c>
      <c r="CS7" s="25">
        <v>56.04</v>
      </c>
      <c r="CT7" s="25">
        <v>58.52</v>
      </c>
      <c r="CU7" s="25">
        <v>58.88</v>
      </c>
      <c r="CV7" s="25">
        <v>56.42</v>
      </c>
      <c r="CW7" s="25">
        <v>90</v>
      </c>
      <c r="CX7" s="25">
        <v>90</v>
      </c>
      <c r="CY7" s="25">
        <v>90</v>
      </c>
      <c r="CZ7" s="25">
        <v>90</v>
      </c>
      <c r="DA7" s="25">
        <v>75.88</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108</v>
      </c>
    </row>
    <row r="12" spans="1:144" x14ac:dyDescent="0.2">
      <c r="B12">
        <v>1</v>
      </c>
      <c r="C12">
        <v>1</v>
      </c>
      <c r="D12">
        <v>1</v>
      </c>
      <c r="E12">
        <v>2</v>
      </c>
      <c r="F12">
        <v>3</v>
      </c>
      <c r="G12" t="s">
        <v>109</v>
      </c>
    </row>
    <row r="13" spans="1:144" x14ac:dyDescent="0.2">
      <c r="B13" t="s">
        <v>110</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2023-01-24T00:38:43Z</cp:lastPrinted>
  <dcterms:created xsi:type="dcterms:W3CDTF">2022-12-01T01:12:03Z</dcterms:created>
  <dcterms:modified xsi:type="dcterms:W3CDTF">2023-02-21T08:53:56Z</dcterms:modified>
  <cp:category/>
</cp:coreProperties>
</file>