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公共下水\"/>
    </mc:Choice>
  </mc:AlternateContent>
  <xr:revisionPtr revIDLastSave="0" documentId="13_ncr:1_{B2DC84FC-294B-4F88-8C13-834F65BE926F}" xr6:coauthVersionLast="47" xr6:coauthVersionMax="47" xr10:uidLastSave="{00000000-0000-0000-0000-000000000000}"/>
  <workbookProtection workbookAlgorithmName="SHA-512" workbookHashValue="qwb63fKbbFpgnM/vqsU/C74nl7peYV/MyYlHMlcsnp1B/x8xiaUVidH20mhvIHe2fu/iDAbmPHZ5oXB/BblcYw==" workbookSaltValue="4DIYwxi3QijihS8r5VCWa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<sst xmlns="http://schemas.openxmlformats.org/spreadsheetml/2006/main" count="236" uniqueCount="118">
  <si>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</si>
  <si>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</si>
  <si>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</si>
  <si>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</si>
  <si>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</si>
  <si>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</si>
  <si>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</si>
  <si>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</si>
  <si>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</si>
  <si>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</si>
  <si>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</si>
  <si>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</si>
  <si>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</si>
  <si>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</si>
  <si>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</si>
  <si>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</si>
  <si>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</si>
  <si>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</si>
  <si>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</si>
  <si>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</si>
  <si>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</si>
  <si>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</si>
  <si>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</si>
  <si>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</si>
  <si>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</si>
  <si>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</si>
  <si>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</si>
  <si>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</si>
  <si>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</si>
  <si>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</si>
  <si>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</si>
  <si>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</si>
  <si>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</si>
  <si>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</si>
  <si>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</si>
  <si>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</si>
  <si>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</si>
  <si>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</si>
  <si>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</si>
  <si>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</si>
  <si>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</si>
  <si>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</si>
  <si>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</si>
  <si>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</si>
  <si>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</si>
  <si>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</si>
  <si>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</si>
  <si>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</si>
  <si>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</si>
  <si>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</si>
  <si>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</si>
  <si>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</si>
  <si>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</si>
  <si>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</si>
  <si>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</si>
  <si>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</si>
  <si>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</si>
  <si>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</si>
  <si>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</si>
  <si>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</si>
  <si>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</si>
  <si>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</si>
  <si>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</si>
  <si>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</si>
  <si>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</si>
  <si>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</si>
  <si>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</si>
  <si>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</si>
  <si>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</si>
  <si>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</si>
  <si>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</si>
  <si>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</si>
  <si>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</si>
  <si>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</si>
  <si>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</si>
  <si>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</si>
  <si>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</si>
  <si>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</si>
  <si>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</si>
  <si>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</si>
  <si>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</si>
  <si>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</si>
  <si>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</si>
  <si>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</si>
  <si>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</si>
  <si>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</si>
  <si>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</si>
  <si>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</si>
  <si>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</si>
  <si>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</si>
  <si>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</si>
  <si>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</si>
  <si>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</si>
  <si>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</si>
  <si>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</si>
  <si>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</si>
  <si>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</si>
  <si>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</si>
  <si>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</si>
  <si>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</si>
  <si>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</si>
  <si>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</si>
  <si>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</si>
  <si>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</si>
  <si>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</si>
  <si>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</si>
  <si>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</si>
  <si>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</si>
  <si>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</si>
  <si>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</si>
  <si>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</si>
  <si>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</si>
  <si>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</si>
  <si>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</si>
  <si>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</si>
  <si>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</si>
  <si>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現在のところ、汚水処理原価は低く抑えられていますが、収益的収支比率、経費回収率が常に100％以上となるよう、収益の確保と費用の抑制を図りながら、経営の健全化に努めていく必要があります。
　施設の老朽化については、施設の長寿命化を図りながら、適切な資産管理を行っていく必要があります。</t>
    <rPh sb="110" eb="112">
      <t>イジョウ</t>
    </rPh>
    <phoneticPr fontId="16"/>
  </si>
  <si>
    <t>「①収益的収支比率」については、100％を下回っているため、公共下水道への加入促進を図ることにより使用料の増加に努めながら費用を抑制し、100％を常に超えるようにする必要があります。
「④企業債残高対事業規模比率」については、近年大きな事業が無く企業債を発行していないため企業債残高が減少していますが、今後の施設更新に備え、計画的な運営を行っていく必要があります。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rPh sb="169" eb="170">
      <t>オコナ</t>
    </rPh>
    <rPh sb="174" eb="17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</si>
</sst>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D5-4185-9AA4-F86E2996FF7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0.13</c:v>
                </c:pt>
                <c:pt idx="2">
                  <c:v>0.15</c:v>
                </c:pt>
                <c:pt idx="3">
                  <c:v>1.65</c:v>
                </c:pt>
                <c:pt idx="4">
                  <c:v>0.14000000000000001</c:v>
                </c:pt>
              </c:numCache>
            </c:numRef>
          </c:val>
          <c:smooth val="0"/>
          <c:extLst>
            <c:ext xmlns:c16="http://schemas.microsoft.com/office/drawing/2014/chart" uri="{C3380CC4-5D6E-409C-BE32-E72D297353CC}">
              <c16:uniqueId val="{00000001-41D5-4185-9AA4-F86E2996FF7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43.47</c:v>
                </c:pt>
                <c:pt idx="1">
                  <c:v>43.73</c:v>
                </c:pt>
                <c:pt idx="2">
                  <c:v>44.33</c:v>
                </c:pt>
                <c:pt idx="3">
                  <c:v>46.27</c:v>
                </c:pt>
                <c:pt idx="4">
                  <c:v>48</c:v>
                </c:pt>
              </c:numCache>
            </c:numRef>
          </c:val>
          <c:extLst>
            <c:ext xmlns:c16="http://schemas.microsoft.com/office/drawing/2014/chart" uri="{C3380CC4-5D6E-409C-BE32-E72D297353CC}">
              <c16:uniqueId val="{00000000-C464-4033-8608-5EF7AB6E48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52.58</c:v>
                </c:pt>
                <c:pt idx="2">
                  <c:v>50.94</c:v>
                </c:pt>
                <c:pt idx="3">
                  <c:v>50.53</c:v>
                </c:pt>
                <c:pt idx="4">
                  <c:v>51.42</c:v>
                </c:pt>
              </c:numCache>
            </c:numRef>
          </c:val>
          <c:smooth val="0"/>
          <c:extLst>
            <c:ext xmlns:c16="http://schemas.microsoft.com/office/drawing/2014/chart" uri="{C3380CC4-5D6E-409C-BE32-E72D297353CC}">
              <c16:uniqueId val="{00000001-C464-4033-8608-5EF7AB6E48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68.41</c:v>
                </c:pt>
                <c:pt idx="1">
                  <c:v>69.52</c:v>
                </c:pt>
                <c:pt idx="2">
                  <c:v>70.55</c:v>
                </c:pt>
                <c:pt idx="3">
                  <c:v>71.010000000000005</c:v>
                </c:pt>
                <c:pt idx="4">
                  <c:v>71.81</c:v>
                </c:pt>
              </c:numCache>
            </c:numRef>
          </c:val>
          <c:extLst>
            <c:ext xmlns:c16="http://schemas.microsoft.com/office/drawing/2014/chart" uri="{C3380CC4-5D6E-409C-BE32-E72D297353CC}">
              <c16:uniqueId val="{00000000-F6BD-41EB-A7A9-81767F47A9C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83.02</c:v>
                </c:pt>
                <c:pt idx="2">
                  <c:v>82.55</c:v>
                </c:pt>
                <c:pt idx="3">
                  <c:v>82.08</c:v>
                </c:pt>
                <c:pt idx="4">
                  <c:v>81.34</c:v>
                </c:pt>
              </c:numCache>
            </c:numRef>
          </c:val>
          <c:smooth val="0"/>
          <c:extLst>
            <c:ext xmlns:c16="http://schemas.microsoft.com/office/drawing/2014/chart" uri="{C3380CC4-5D6E-409C-BE32-E72D297353CC}">
              <c16:uniqueId val="{00000001-F6BD-41EB-A7A9-81767F47A9C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97.79</c:v>
                </c:pt>
                <c:pt idx="1">
                  <c:v>94.18</c:v>
                </c:pt>
                <c:pt idx="2">
                  <c:v>100.07</c:v>
                </c:pt>
                <c:pt idx="3">
                  <c:v>97.76</c:v>
                </c:pt>
                <c:pt idx="4">
                  <c:v>97.21</c:v>
                </c:pt>
              </c:numCache>
            </c:numRef>
          </c:val>
          <c:extLst>
            <c:ext xmlns:c16="http://schemas.microsoft.com/office/drawing/2014/chart" uri="{C3380CC4-5D6E-409C-BE32-E72D297353CC}">
              <c16:uniqueId val="{00000000-6883-41ED-9B6B-2469F12DCC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3-41ED-9B6B-2469F12DCC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46-4944-9AD3-62569DFA244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46-4944-9AD3-62569DFA244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6-41F9-86B1-3DE400FE78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6-41F9-86B1-3DE400FE78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21-4D0D-B42E-7F79920D40E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21-4D0D-B42E-7F79920D40E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DE-4A64-8091-5B0A3AD5FA8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DE-4A64-8091-5B0A3AD5FA8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1645.48</c:v>
                </c:pt>
                <c:pt idx="4" formatCode="#,##0.00;&quot;△&quot;#,##0.00;&quot;-&quot;">
                  <c:v>1462.44</c:v>
                </c:pt>
              </c:numCache>
            </c:numRef>
          </c:val>
          <c:extLst>
            <c:ext xmlns:c16="http://schemas.microsoft.com/office/drawing/2014/chart" uri="{C3380CC4-5D6E-409C-BE32-E72D297353CC}">
              <c16:uniqueId val="{00000000-7F9F-4DC2-9A70-5CEBC3286E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958.81</c:v>
                </c:pt>
                <c:pt idx="2">
                  <c:v>1001.3</c:v>
                </c:pt>
                <c:pt idx="3">
                  <c:v>1050.51</c:v>
                </c:pt>
                <c:pt idx="4">
                  <c:v>1102.01</c:v>
                </c:pt>
              </c:numCache>
            </c:numRef>
          </c:val>
          <c:smooth val="0"/>
          <c:extLst>
            <c:ext xmlns:c16="http://schemas.microsoft.com/office/drawing/2014/chart" uri="{C3380CC4-5D6E-409C-BE32-E72D297353CC}">
              <c16:uniqueId val="{00000001-7F9F-4DC2-9A70-5CEBC3286E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94.39</c:v>
                </c:pt>
                <c:pt idx="1">
                  <c:v>85.74</c:v>
                </c:pt>
                <c:pt idx="2">
                  <c:v>92.38</c:v>
                </c:pt>
                <c:pt idx="3">
                  <c:v>94.88</c:v>
                </c:pt>
                <c:pt idx="4">
                  <c:v>91.24</c:v>
                </c:pt>
              </c:numCache>
            </c:numRef>
          </c:val>
          <c:extLst>
            <c:ext xmlns:c16="http://schemas.microsoft.com/office/drawing/2014/chart" uri="{C3380CC4-5D6E-409C-BE32-E72D297353CC}">
              <c16:uniqueId val="{00000000-4E2D-4EDF-893F-D739B679C4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82.88</c:v>
                </c:pt>
                <c:pt idx="2">
                  <c:v>81.88</c:v>
                </c:pt>
                <c:pt idx="3">
                  <c:v>82.65</c:v>
                </c:pt>
                <c:pt idx="4">
                  <c:v>82.55</c:v>
                </c:pt>
              </c:numCache>
            </c:numRef>
          </c:val>
          <c:smooth val="0"/>
          <c:extLst>
            <c:ext xmlns:c16="http://schemas.microsoft.com/office/drawing/2014/chart" uri="{C3380CC4-5D6E-409C-BE32-E72D297353CC}">
              <c16:uniqueId val="{00000001-4E2D-4EDF-893F-D739B679C4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165.61</c:v>
                </c:pt>
                <c:pt idx="2">
                  <c:v>155.68</c:v>
                </c:pt>
                <c:pt idx="3">
                  <c:v>152.97999999999999</c:v>
                </c:pt>
                <c:pt idx="4">
                  <c:v>157.83000000000001</c:v>
                </c:pt>
              </c:numCache>
            </c:numRef>
          </c:val>
          <c:extLst>
            <c:ext xmlns:c16="http://schemas.microsoft.com/office/drawing/2014/chart" uri="{C3380CC4-5D6E-409C-BE32-E72D297353CC}">
              <c16:uniqueId val="{00000000-8D6A-4994-B2A0-2707F927788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190.99</c:v>
                </c:pt>
                <c:pt idx="2">
                  <c:v>187.55</c:v>
                </c:pt>
                <c:pt idx="3">
                  <c:v>186.3</c:v>
                </c:pt>
                <c:pt idx="4">
                  <c:v>188.38</c:v>
                </c:pt>
              </c:numCache>
            </c:numRef>
          </c:val>
          <c:smooth val="0"/>
          <c:extLst>
            <c:ext xmlns:c16="http://schemas.microsoft.com/office/drawing/2014/chart" uri="{C3380CC4-5D6E-409C-BE32-E72D297353CC}">
              <c16:uniqueId val="{00000001-8D6A-4994-B2A0-2707F927788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串間市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Cc2</v>
      </c>
      <c r="X8" s="65"/>
      <c r="Y8" s="65"/>
      <c r="Z8" s="65"/>
      <c r="AA8" s="65"/>
      <c r="AB8" s="65"/>
      <c r="AC8" s="65"/>
      <c r="AD8" s="66" t="str">
        <f>データ!$M$6</f>
        <v>非設置</v>
      </c>
      <c r="AE8" s="66"/>
      <c r="AF8" s="66"/>
      <c r="AG8" s="66"/>
      <c r="AH8" s="66"/>
      <c r="AI8" s="66"/>
      <c r="AJ8" s="66"/>
      <c r="AK8" s="3"/>
      <c r="AL8" s="46">
        <f>データ!S6</f>
        <v>17394</v>
      </c>
      <c r="AM8" s="46"/>
      <c r="AN8" s="46"/>
      <c r="AO8" s="46"/>
      <c r="AP8" s="46"/>
      <c r="AQ8" s="46"/>
      <c r="AR8" s="46"/>
      <c r="AS8" s="46"/>
      <c r="AT8" s="45">
        <f>データ!T6</f>
        <v>294.92</v>
      </c>
      <c r="AU8" s="45"/>
      <c r="AV8" s="45"/>
      <c r="AW8" s="45"/>
      <c r="AX8" s="45"/>
      <c r="AY8" s="45"/>
      <c r="AZ8" s="45"/>
      <c r="BA8" s="45"/>
      <c r="BB8" s="45">
        <f>データ!U6</f>
        <v>58.98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21.7</v>
      </c>
      <c r="Q10" s="45"/>
      <c r="R10" s="45"/>
      <c r="S10" s="45"/>
      <c r="T10" s="45"/>
      <c r="U10" s="45"/>
      <c r="V10" s="45"/>
      <c r="W10" s="45">
        <f>データ!Q6</f>
        <v>104.16</v>
      </c>
      <c r="X10" s="45"/>
      <c r="Y10" s="45"/>
      <c r="Z10" s="45"/>
      <c r="AA10" s="45"/>
      <c r="AB10" s="45"/>
      <c r="AC10" s="45"/>
      <c r="AD10" s="46">
        <f>データ!R6</f>
        <v>2629</v>
      </c>
      <c r="AE10" s="46"/>
      <c r="AF10" s="46"/>
      <c r="AG10" s="46"/>
      <c r="AH10" s="46"/>
      <c r="AI10" s="46"/>
      <c r="AJ10" s="46"/>
      <c r="AK10" s="2"/>
      <c r="AL10" s="46">
        <f>データ!V6</f>
        <v>3736</v>
      </c>
      <c r="AM10" s="46"/>
      <c r="AN10" s="46"/>
      <c r="AO10" s="46"/>
      <c r="AP10" s="46"/>
      <c r="AQ10" s="46"/>
      <c r="AR10" s="46"/>
      <c r="AS10" s="46"/>
      <c r="AT10" s="45">
        <f>データ!W6</f>
        <v>1.44</v>
      </c>
      <c r="AU10" s="45"/>
      <c r="AV10" s="45"/>
      <c r="AW10" s="45"/>
      <c r="AX10" s="45"/>
      <c r="AY10" s="45"/>
      <c r="AZ10" s="45"/>
      <c r="BA10" s="45"/>
      <c r="BB10" s="45">
        <f>データ!X6</f>
        <v>2594.44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43</v>
      </c>
      <c r="N86" s="12" t="s">
        <v>44</v>
      </c>
      <c r="O86" s="12" t="str">
        <f>データ!EO6</f>
        <v>【0.24】</v>
      </c>
    </row>
  </sheetData>
  <sheetProtection algorithmName="SHA-512" hashValue="rG73p305nQNdaiiRkzqtCweSDac5tVE0mL5ZYFYGEPOlPyhG98IQyDVE4Z5C9EgxdnWWdy105/YGy+9B48e21A==" saltValue="9cRiTkCeZircUOhyVTds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2021</v>
      </c>
      <c r="C6" s="19">
        <f t="shared" ref="C6:X6" si="3">C7</f>
        <v>452076</v>
      </c>
      <c r="D6" s="19">
        <f t="shared" si="3"/>
        <v>47</v>
      </c>
      <c r="E6" s="19">
        <f t="shared" si="3"/>
        <v>17</v>
      </c>
      <c r="F6" s="19">
        <f t="shared" si="3"/>
        <v>1</v>
      </c>
      <c r="G6" s="19">
        <f t="shared" si="3"/>
        <v>0</v>
      </c>
      <c r="H6" s="19" t="str">
        <f t="shared" si="3"/>
        <v>宮崎県　串間市</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21.7</v>
      </c>
      <c r="Q6" s="20">
        <f t="shared" si="3"/>
        <v>104.16</v>
      </c>
      <c r="R6" s="20">
        <f t="shared" si="3"/>
        <v>2629</v>
      </c>
      <c r="S6" s="20">
        <f t="shared" si="3"/>
        <v>17394</v>
      </c>
      <c r="T6" s="20">
        <f t="shared" si="3"/>
        <v>294.92</v>
      </c>
      <c r="U6" s="20">
        <f t="shared" si="3"/>
        <v>58.98</v>
      </c>
      <c r="V6" s="20">
        <f t="shared" si="3"/>
        <v>3736</v>
      </c>
      <c r="W6" s="20">
        <f t="shared" si="3"/>
        <v>1.44</v>
      </c>
      <c r="X6" s="20">
        <f t="shared" si="3"/>
        <v>2594.44</v>
      </c>
      <c r="Y6" s="21">
        <f>IF(Y7="",NA(),Y7)</f>
        <v>97.79</v>
      </c>
      <c r="Z6" s="21">
        <f t="shared" ref="Z6:AH6" si="4">IF(Z7="",NA(),Z7)</f>
        <v>94.18</v>
      </c>
      <c r="AA6" s="21">
        <f t="shared" si="4"/>
        <v>100.07</v>
      </c>
      <c r="AB6" s="21">
        <f t="shared" si="4"/>
        <v>97.76</v>
      </c>
      <c r="AC6" s="21">
        <f t="shared" si="4"/>
        <v>97.21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1645.48</v>
      </c>
      <c r="BJ6" s="21">
        <f t="shared" si="7"/>
        <v>1462.44</v>
      </c>
      <c r="BK6" s="21">
        <f t="shared" si="7"/>
        <v>876.19</v>
      </c>
      <c r="BL6" s="21">
        <f t="shared" si="7"/>
        <v>958.81</v>
      </c>
      <c r="BM6" s="21">
        <f t="shared" si="7"/>
        <v>1001.3</v>
      </c>
      <c r="BN6" s="21">
        <f t="shared" si="7"/>
        <v>1050.51</v>
      </c>
      <c r="BO6" s="21">
        <f t="shared" si="7"/>
        <v>1102.01</v>
      </c>
      <c r="BP6" s="20" t="str">
        <f>IF(BP7="","",IF(BP7="-","【-】","【"&amp;SUBSTITUTE(TEXT(BP7,"#,##0.00"),"-","△")&amp;"】"))</f>
        <v>【669.11】</v>
      </c>
      <c r="BQ6" s="21">
        <f>IF(BQ7="",NA(),BQ7)</f>
        <v>94.39</v>
      </c>
      <c r="BR6" s="21">
        <f t="shared" ref="BR6:BZ6" si="8">IF(BR7="",NA(),BR7)</f>
        <v>85.74</v>
      </c>
      <c r="BS6" s="21">
        <f t="shared" si="8"/>
        <v>92.38</v>
      </c>
      <c r="BT6" s="21">
        <f t="shared" si="8"/>
        <v>94.88</v>
      </c>
      <c r="BU6" s="21">
        <f t="shared" si="8"/>
        <v>91.24</v>
      </c>
      <c r="BV6" s="21">
        <f t="shared" si="8"/>
        <v>75.7</v>
      </c>
      <c r="BW6" s="21">
        <f t="shared" si="8"/>
        <v>82.88</v>
      </c>
      <c r="BX6" s="21">
        <f t="shared" si="8"/>
        <v>81.88</v>
      </c>
      <c r="BY6" s="21">
        <f t="shared" si="8"/>
        <v>82.65</v>
      </c>
      <c r="BZ6" s="21">
        <f t="shared" si="8"/>
        <v>82.55</v>
      </c>
      <c r="CA6" s="20" t="str">
        <f>IF(CA7="","",IF(CA7="-","【-】","【"&amp;SUBSTITUTE(TEXT(CA7,"#,##0.00"),"-","△")&amp;"】"))</f>
        <v>【99.73】</v>
      </c>
      <c r="CB6" s="21">
        <f>IF(CB7="",NA(),CB7)</f>
        <v>150</v>
      </c>
      <c r="CC6" s="21">
        <f t="shared" ref="CC6:CK6" si="9">IF(CC7="",NA(),CC7)</f>
        <v>165.61</v>
      </c>
      <c r="CD6" s="21">
        <f t="shared" si="9"/>
        <v>155.68</v>
      </c>
      <c r="CE6" s="21">
        <f t="shared" si="9"/>
        <v>152.97999999999999</v>
      </c>
      <c r="CF6" s="21">
        <f t="shared" si="9"/>
        <v>157.83000000000001</v>
      </c>
      <c r="CG6" s="21">
        <f t="shared" si="9"/>
        <v>230.04</v>
      </c>
      <c r="CH6" s="21">
        <f t="shared" si="9"/>
        <v>190.99</v>
      </c>
      <c r="CI6" s="21">
        <f t="shared" si="9"/>
        <v>187.55</v>
      </c>
      <c r="CJ6" s="21">
        <f t="shared" si="9"/>
        <v>186.3</v>
      </c>
      <c r="CK6" s="21">
        <f t="shared" si="9"/>
        <v>188.38</v>
      </c>
      <c r="CL6" s="20" t="str">
        <f>IF(CL7="","",IF(CL7="-","【-】","【"&amp;SUBSTITUTE(TEXT(CL7,"#,##0.00"),"-","△")&amp;"】"))</f>
        <v>【134.98】</v>
      </c>
      <c r="CM6" s="21">
        <f>IF(CM7="",NA(),CM7)</f>
        <v>43.47</v>
      </c>
      <c r="CN6" s="21">
        <f t="shared" ref="CN6:CV6" si="10">IF(CN7="",NA(),CN7)</f>
        <v>43.73</v>
      </c>
      <c r="CO6" s="21">
        <f t="shared" si="10"/>
        <v>44.33</v>
      </c>
      <c r="CP6" s="21">
        <f t="shared" si="10"/>
        <v>46.27</v>
      </c>
      <c r="CQ6" s="21">
        <f t="shared" si="10"/>
        <v>48</v>
      </c>
      <c r="CR6" s="21">
        <f t="shared" si="10"/>
        <v>42.4</v>
      </c>
      <c r="CS6" s="21">
        <f t="shared" si="10"/>
        <v>52.58</v>
      </c>
      <c r="CT6" s="21">
        <f t="shared" si="10"/>
        <v>50.94</v>
      </c>
      <c r="CU6" s="21">
        <f t="shared" si="10"/>
        <v>50.53</v>
      </c>
      <c r="CV6" s="21">
        <f t="shared" si="10"/>
        <v>51.42</v>
      </c>
      <c r="CW6" s="20" t="str">
        <f>IF(CW7="","",IF(CW7="-","【-】","【"&amp;SUBSTITUTE(TEXT(CW7,"#,##0.00"),"-","△")&amp;"】"))</f>
        <v>【59.99】</v>
      </c>
      <c r="CX6" s="21">
        <f>IF(CX7="",NA(),CX7)</f>
        <v>68.41</v>
      </c>
      <c r="CY6" s="21">
        <f t="shared" ref="CY6:DG6" si="11">IF(CY7="",NA(),CY7)</f>
        <v>69.52</v>
      </c>
      <c r="CZ6" s="21">
        <f t="shared" si="11"/>
        <v>70.55</v>
      </c>
      <c r="DA6" s="21">
        <f t="shared" si="11"/>
        <v>71.010000000000005</v>
      </c>
      <c r="DB6" s="21">
        <f t="shared" si="11"/>
        <v>71.81</v>
      </c>
      <c r="DC6" s="21">
        <f t="shared" si="11"/>
        <v>65.77</v>
      </c>
      <c r="DD6" s="21">
        <f t="shared" si="11"/>
        <v>83.02</v>
      </c>
      <c r="DE6" s="21">
        <f t="shared" si="11"/>
        <v>82.55</v>
      </c>
      <c r="DF6" s="21">
        <f t="shared" si="11"/>
        <v>82.08</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0.13</v>
      </c>
      <c r="EL6" s="21">
        <f t="shared" si="14"/>
        <v>0.15</v>
      </c>
      <c r="EM6" s="21">
        <f t="shared" si="14"/>
        <v>1.65</v>
      </c>
      <c r="EN6" s="21">
        <f t="shared" si="14"/>
        <v>0.14000000000000001</v>
      </c>
      <c r="EO6" s="20" t="str">
        <f>IF(EO7="","",IF(EO7="-","【-】","【"&amp;SUBSTITUTE(TEXT(EO7,"#,##0.00"),"-","△")&amp;"】"))</f>
        <v>【0.24】</v>
      </c>
    </row>
    <row r="7" spans="1:145" s="22" customFormat="1" x14ac:dyDescent="0.2">
      <c r="A7" s="14"/>
      <c r="B7" s="23">
        <v>2021</v>
      </c>
      <c r="C7" s="23">
        <v>452076</v>
      </c>
      <c r="D7" s="23">
        <v>47</v>
      </c>
      <c r="E7" s="23">
        <v>17</v>
      </c>
      <c r="F7" s="23">
        <v>1</v>
      </c>
      <c r="G7" s="23">
        <v>0</v>
      </c>
      <c r="H7" s="23" t="s">
        <v>97</v>
      </c>
      <c r="I7" s="23" t="s">
        <v>98</v>
      </c>
      <c r="J7" s="23" t="s">
        <v>99</v>
      </c>
      <c r="K7" s="23" t="s">
        <v>100</v>
      </c>
      <c r="L7" s="23" t="s">
        <v>101</v>
      </c>
      <c r="M7" s="23" t="s">
        <v>102</v>
      </c>
      <c r="N7" s="24" t="s">
        <v>103</v>
      </c>
      <c r="O7" s="24" t="s">
        <v>104</v>
      </c>
      <c r="P7" s="24">
        <v>21.7</v>
      </c>
      <c r="Q7" s="24">
        <v>104.16</v>
      </c>
      <c r="R7" s="24">
        <v>2629</v>
      </c>
      <c r="S7" s="24">
        <v>17394</v>
      </c>
      <c r="T7" s="24">
        <v>294.92</v>
      </c>
      <c r="U7" s="24">
        <v>58.98</v>
      </c>
      <c r="V7" s="24">
        <v>3736</v>
      </c>
      <c r="W7" s="24">
        <v>1.44</v>
      </c>
      <c r="X7" s="24">
        <v>2594.44</v>
      </c>
      <c r="Y7" s="24">
        <v>97.79</v>
      </c>
      <c r="Z7" s="24">
        <v>94.18</v>
      </c>
      <c r="AA7" s="24">
        <v>100.07</v>
      </c>
      <c r="AB7" s="24">
        <v>97.76</v>
      </c>
      <c r="AC7" s="24">
        <v>97.21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1645.48</v>
      </c>
      <c r="BJ7" s="24">
        <v>1462.44</v>
      </c>
      <c r="BK7" s="24">
        <v>876.19</v>
      </c>
      <c r="BL7" s="24">
        <v>958.81</v>
      </c>
      <c r="BM7" s="24">
        <v>1001.3</v>
      </c>
      <c r="BN7" s="24">
        <v>1050.51</v>
      </c>
      <c r="BO7" s="24">
        <v>1102.01</v>
      </c>
      <c r="BP7" s="24">
        <v>669.11</v>
      </c>
      <c r="BQ7" s="24">
        <v>94.39</v>
      </c>
      <c r="BR7" s="24">
        <v>85.74</v>
      </c>
      <c r="BS7" s="24">
        <v>92.38</v>
      </c>
      <c r="BT7" s="24">
        <v>94.88</v>
      </c>
      <c r="BU7" s="24">
        <v>91.24</v>
      </c>
      <c r="BV7" s="24">
        <v>75.7</v>
      </c>
      <c r="BW7" s="24">
        <v>82.88</v>
      </c>
      <c r="BX7" s="24">
        <v>81.88</v>
      </c>
      <c r="BY7" s="24">
        <v>82.65</v>
      </c>
      <c r="BZ7" s="24">
        <v>82.55</v>
      </c>
      <c r="CA7" s="24">
        <v>99.73</v>
      </c>
      <c r="CB7" s="24">
        <v>150</v>
      </c>
      <c r="CC7" s="24">
        <v>165.61</v>
      </c>
      <c r="CD7" s="24">
        <v>155.68</v>
      </c>
      <c r="CE7" s="24">
        <v>152.97999999999999</v>
      </c>
      <c r="CF7" s="24">
        <v>157.83000000000001</v>
      </c>
      <c r="CG7" s="24">
        <v>230.04</v>
      </c>
      <c r="CH7" s="24">
        <v>190.99</v>
      </c>
      <c r="CI7" s="24">
        <v>187.55</v>
      </c>
      <c r="CJ7" s="24">
        <v>186.3</v>
      </c>
      <c r="CK7" s="24">
        <v>188.38</v>
      </c>
      <c r="CL7" s="24">
        <v>134.97999999999999</v>
      </c>
      <c r="CM7" s="24">
        <v>43.47</v>
      </c>
      <c r="CN7" s="24">
        <v>43.73</v>
      </c>
      <c r="CO7" s="24">
        <v>44.33</v>
      </c>
      <c r="CP7" s="24">
        <v>46.27</v>
      </c>
      <c r="CQ7" s="24">
        <v>48</v>
      </c>
      <c r="CR7" s="24">
        <v>42.4</v>
      </c>
      <c r="CS7" s="24">
        <v>52.58</v>
      </c>
      <c r="CT7" s="24">
        <v>50.94</v>
      </c>
      <c r="CU7" s="24">
        <v>50.53</v>
      </c>
      <c r="CV7" s="24">
        <v>51.42</v>
      </c>
      <c r="CW7" s="24">
        <v>59.99</v>
      </c>
      <c r="CX7" s="24">
        <v>68.41</v>
      </c>
      <c r="CY7" s="24">
        <v>69.52</v>
      </c>
      <c r="CZ7" s="24">
        <v>70.55</v>
      </c>
      <c r="DA7" s="24">
        <v>71.010000000000005</v>
      </c>
      <c r="DB7" s="24">
        <v>71.81</v>
      </c>
      <c r="DC7" s="24">
        <v>65.77</v>
      </c>
      <c r="DD7" s="24">
        <v>83.02</v>
      </c>
      <c r="DE7" s="24">
        <v>82.55</v>
      </c>
      <c r="DF7" s="24">
        <v>82.08</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0.13</v>
      </c>
      <c r="EL7" s="24">
        <v>0.15</v>
      </c>
      <c r="EM7" s="24">
        <v>1.65</v>
      </c>
      <c r="EN7" s="24">
        <v>0.14000000000000001</v>
      </c>
      <c r="EO7" s="24">
        <v>0.24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110</v>
      </c>
    </row>
    <row r="12" spans="1:145" x14ac:dyDescent="0.2">
      <c r="B12">
        <v>1</v>
      </c>
      <c r="C12">
        <v>1</v>
      </c>
      <c r="D12">
        <v>1</v>
      </c>
      <c r="E12">
        <v>2</v>
      </c>
      <c r="F12">
        <v>3</v>
      </c>
      <c r="G12" t="s">
        <v>111</v>
      </c>
    </row>
    <row r="13" spans="1:145" x14ac:dyDescent="0.2">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2023-01-12T23:54:34Z</dcterms:created>
  <dcterms:modified xsi:type="dcterms:W3CDTF">2023-02-21T08:55:10Z</dcterms:modified>
  <cp:category/>
</cp:coreProperties>
</file>