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01 各種照会・回答\230106_公営企業に係る「経営比較分析表」の分析等について（照会）\06ホームページ掲載\02法非適用\【法非適】下水\【法非適】公共下水\"/>
    </mc:Choice>
  </mc:AlternateContent>
  <xr:revisionPtr revIDLastSave="0" documentId="13_ncr:1_{AB5DA934-6F1B-4893-931A-C46F3E24D9C6}" xr6:coauthVersionLast="47" xr6:coauthVersionMax="47" xr10:uidLastSave="{00000000-0000-0000-0000-000000000000}"/>
  <workbookProtection workbookAlgorithmName="SHA-512" workbookHashValue="GCZGjxEwBKAUGXb7N+7w1vQVQNwPpiIsxvnEA4KoaYoO1ivIDMyoOhMUX3nKH/UO0QJJBpFhJWYxOfCqRmtBwQ==" workbookSaltValue="T/z27Yh2U9jQuaqb8iKLPg==" workbookSpinCount="100000" lockStructure="1"/>
  <bookViews>
    <workbookView xWindow="-108" yWindow="-108" windowWidth="23256" windowHeight="12576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E86" i="4"/>
  <c r="AT10" i="4"/>
  <c r="AL10" i="4"/>
  <c r="I10" i="4"/>
  <c r="BB8" i="4"/>
  <c r="P8" i="4"/>
  <c r="I8" i="4"/>
</calcChain>
</file>

<file path=xl/sharedStrings.xml><?xml version="1.0" encoding="utf-8"?>
<sst xmlns="http://schemas.openxmlformats.org/spreadsheetml/2006/main" count="236" uniqueCount="117">
  <si>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</si>
  <si>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</si>
  <si>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</si>
  <si>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</si>
  <si>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</si>
  <si>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</si>
  <si>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</si>
  <si>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</si>
  <si>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</si>
  <si>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</si>
  <si>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</si>
  <si>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</si>
  <si>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</si>
  <si>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</si>
  <si>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</si>
  <si>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</si>
  <si>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</si>
  <si>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</si>
  <si>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</si>
  <si>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</si>
  <si>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</si>
  <si>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</si>
  <si>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</si>
  <si>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</si>
  <si>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</si>
  <si>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</si>
  <si>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</si>
  <si>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</si>
  <si>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</si>
  <si>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</si>
  <si>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</si>
  <si>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</si>
  <si>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</si>
  <si>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</si>
  <si>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</si>
  <si>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</si>
  <si>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</si>
  <si>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</si>
  <si>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</si>
  <si>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</si>
  <si>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</si>
  <si>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</si>
  <si>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</si>
  <si>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</si>
  <si>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</si>
  <si>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</si>
  <si>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</si>
  <si>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</si>
  <si>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</si>
  <si>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</si>
  <si>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</si>
  <si>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</si>
  <si>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</si>
  <si>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</si>
  <si>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</si>
  <si>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</si>
  <si>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</si>
  <si>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</si>
  <si>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</si>
  <si>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</si>
  <si>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</si>
  <si>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</si>
  <si>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</si>
  <si>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</si>
  <si>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</si>
  <si>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</si>
  <si>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</si>
  <si>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</si>
  <si>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</si>
  <si>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</si>
  <si>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</si>
  <si>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</si>
  <si>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</si>
  <si>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</si>
  <si>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</si>
  <si>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</si>
  <si>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</si>
  <si>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</si>
  <si>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</si>
  <si>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</si>
  <si>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</si>
  <si>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</si>
  <si>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</si>
  <si>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</si>
  <si>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</si>
  <si>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</si>
  <si>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</si>
  <si>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</si>
  <si>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</si>
  <si>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</si>
  <si>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</si>
  <si>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</si>
  <si>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</si>
  <si>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</si>
  <si>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</si>
  <si>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</si>
  <si>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三股町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</si>
  <si>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</si>
  <si>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</si>
  <si>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</si>
  <si>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</si>
  <si>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</si>
  <si>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</si>
  <si>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</si>
  <si>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</si>
  <si>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</si>
  <si>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</si>
  <si>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</si>
  <si>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</si>
  <si>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</si>
  <si>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</si>
  <si>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</si>
  <si>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</si>
  <si>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</si>
  <si>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17年の供用開始から17年が経過していますが、耐用年数を超えている管渠はなく、現時点で必要な改築等は無いため、管渠改善率は低い水準となっています。しかし、処理施設については、今後徐々に耐用年数を迎えることから、施設の長寿命化計画を作成し、随時改築・修繕を行っていくことが必要となります。</t>
    <phoneticPr fontId="4"/>
  </si>
  <si>
    <t>　平成28年度に策定した経営戦略を基に、経営の健全性と効率性を高めるため、水洗化率向上のための対策、汚水処理施設の統合等による効率性向上のための対策が必要です。</t>
  </si>
  <si>
    <t xml:space="preserve">　本町の公共下水道は、平成17年に供用開始し、17年が経過していますが、普及率は46.37％と低く、未普及対策を進めています。
　また、平成30年度から行っている処理槽の増設工事が令和3年度に完了したことにより、事業整備投資が増加しています。また、令和4年度から令和7年度までに、し尿汚泥処理棟の築造事業が開始されるため、当分の間は事業整備投資が増加する予定です。
　①「収益的収支比率」は、95.12％で100％を下回っておりますが、下水道整備の拡大に伴う接続件数の増加により、使用料収入は増加傾向にあります。しかし、他会計繰入金の減額に伴い、全体的に総収益が減少しており、今後は、更なる費用削減・使用料確保の取組が必要と考えます。
　④「企業債残高対事業規模比率」は、現在、一般会計繰入金により賄われている状況でありますが、使用料収入の増加に伴い、起債償還への充当が見込めることから、一般会計繰入金が減少し、企業債比率が改善されていくと予想されます。しかし、当分の間は類似団体の平均値を上回る状況が続くと思われます。
　また⑤「経費回収率」は、類似団体平均値82.55％に対し、本町は94.57％と上回っており、経営の改善が進んでいることが確認できます。
　⑥「汚水処理原価」は、平成30年度まで類似団体平均値を下回っていましたが、今後は施設の更新等が出てくることから、「汚水処理原価」が高くなることが予想されます。そのため、施設の延命化に努める必要が出てきます。
　⑦「施設利用率」は、平成29年度から類似団体平均値を上回っていますが、更に効率性の向上に努める必要があります。
　⑧「水洗化率」は、現在下水道整備を進めている状況であるため、ほぼ横ばいになっています。類似団体との比較では、平均値を大幅に下回っており、今後下水道接続に関する相談会を増やすなど、更なる接続推進に努める必要があります。   </t>
    <rPh sb="248" eb="250">
      <t>ケイコウ</t>
    </rPh>
    <rPh sb="260" eb="266">
      <t>タカイケイクリイレキン</t>
    </rPh>
    <rPh sb="267" eb="269">
      <t>ゲンガク</t>
    </rPh>
    <rPh sb="270" eb="271">
      <t>トモナ</t>
    </rPh>
    <rPh sb="273" eb="276">
      <t>ゼンタイテキ</t>
    </rPh>
    <rPh sb="277" eb="280">
      <t>ソウシュウエキ</t>
    </rPh>
    <rPh sb="281" eb="283">
      <t>ゲンショウ</t>
    </rPh>
    <rPh sb="288" eb="290">
      <t>コンゴ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</si>
</sst>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.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4-4F83-AA75-9C3389C24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790968"/>
        <c:axId val="509790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0.25</c:v>
                </c:pt>
                <c:pt idx="2">
                  <c:v>0.15</c:v>
                </c:pt>
                <c:pt idx="3">
                  <c:v>1.65</c:v>
                </c:pt>
                <c:pt idx="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94-4F83-AA75-9C3389C24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790968"/>
        <c:axId val="509790184"/>
      </c:lineChart>
      <c:dateAx>
        <c:axId val="5097909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9790184"/>
        <c:crosses val="autoZero"/>
        <c:auto val="1"/>
        <c:lblOffset val="100"/>
        <c:baseTimeUnit val="years"/>
      </c:dateAx>
      <c:valAx>
        <c:axId val="509790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9790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65.38</c:v>
                </c:pt>
                <c:pt idx="1">
                  <c:v>69.86</c:v>
                </c:pt>
                <c:pt idx="2">
                  <c:v>73</c:v>
                </c:pt>
                <c:pt idx="3">
                  <c:v>77.709999999999994</c:v>
                </c:pt>
                <c:pt idx="4">
                  <c:v>81.760000000000005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F-4E65-8963-90EA5A0DC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963320"/>
        <c:axId val="51096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42.4</c:v>
                </c:pt>
                <c:pt idx="1">
                  <c:v>45.44</c:v>
                </c:pt>
                <c:pt idx="2">
                  <c:v>50.94</c:v>
                </c:pt>
                <c:pt idx="3">
                  <c:v>50.53</c:v>
                </c:pt>
                <c:pt idx="4">
                  <c:v>51.42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2F-4E65-8963-90EA5A0DC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963320"/>
        <c:axId val="510963712"/>
      </c:lineChart>
      <c:dateAx>
        <c:axId val="510963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0963712"/>
        <c:crosses val="autoZero"/>
        <c:auto val="1"/>
        <c:lblOffset val="100"/>
        <c:baseTimeUnit val="years"/>
      </c:dateAx>
      <c:valAx>
        <c:axId val="51096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0963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55.87</c:v>
                </c:pt>
                <c:pt idx="1">
                  <c:v>58.54</c:v>
                </c:pt>
                <c:pt idx="2">
                  <c:v>60.83</c:v>
                </c:pt>
                <c:pt idx="3">
                  <c:v>60.36</c:v>
                </c:pt>
                <c:pt idx="4">
                  <c:v>60.74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0-4DFA-AE20-FC67B72B4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967632"/>
        <c:axId val="51096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65.77</c:v>
                </c:pt>
                <c:pt idx="1">
                  <c:v>65.97</c:v>
                </c:pt>
                <c:pt idx="2">
                  <c:v>82.55</c:v>
                </c:pt>
                <c:pt idx="3">
                  <c:v>82.08</c:v>
                </c:pt>
                <c:pt idx="4">
                  <c:v>81.34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60-4DFA-AE20-FC67B72B4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967632"/>
        <c:axId val="510965280"/>
      </c:lineChart>
      <c:dateAx>
        <c:axId val="5109676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0965280"/>
        <c:crosses val="autoZero"/>
        <c:auto val="1"/>
        <c:lblOffset val="100"/>
        <c:baseTimeUnit val="years"/>
      </c:dateAx>
      <c:valAx>
        <c:axId val="51096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0967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93.86</c:v>
                </c:pt>
                <c:pt idx="1">
                  <c:v>91.27</c:v>
                </c:pt>
                <c:pt idx="2">
                  <c:v>95.12</c:v>
                </c:pt>
                <c:pt idx="3">
                  <c:v>95.2</c:v>
                </c:pt>
                <c:pt idx="4">
                  <c:v>95.12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1-4DDF-BD67-739E28F54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794496"/>
        <c:axId val="509790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E1-4DDF-BD67-739E28F54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794496"/>
        <c:axId val="509790576"/>
      </c:lineChart>
      <c:dateAx>
        <c:axId val="5097944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9790576"/>
        <c:crosses val="autoZero"/>
        <c:auto val="1"/>
        <c:lblOffset val="100"/>
        <c:baseTimeUnit val="years"/>
      </c:dateAx>
      <c:valAx>
        <c:axId val="509790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9794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3-4303-B856-715D87D65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793320"/>
        <c:axId val="509789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63-4303-B856-715D87D65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793320"/>
        <c:axId val="509789400"/>
      </c:lineChart>
      <c:dateAx>
        <c:axId val="509793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9789400"/>
        <c:crosses val="autoZero"/>
        <c:auto val="1"/>
        <c:lblOffset val="100"/>
        <c:baseTimeUnit val="years"/>
      </c:dateAx>
      <c:valAx>
        <c:axId val="509789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9793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7-4494-9504-D943E0199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542960"/>
        <c:axId val="51054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B7-4494-9504-D943E0199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542960"/>
        <c:axId val="510549232"/>
      </c:lineChart>
      <c:dateAx>
        <c:axId val="510542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0549232"/>
        <c:crosses val="autoZero"/>
        <c:auto val="1"/>
        <c:lblOffset val="100"/>
        <c:baseTimeUnit val="years"/>
      </c:dateAx>
      <c:valAx>
        <c:axId val="510549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0542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2-43E2-924F-385DF860F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548056"/>
        <c:axId val="51054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B2-43E2-924F-385DF860F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548056"/>
        <c:axId val="510542176"/>
      </c:lineChart>
      <c:dateAx>
        <c:axId val="510548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0542176"/>
        <c:crosses val="autoZero"/>
        <c:auto val="1"/>
        <c:lblOffset val="100"/>
        <c:baseTimeUnit val="years"/>
      </c:dateAx>
      <c:valAx>
        <c:axId val="51054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0548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A-4967-8FBC-82D23DE48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548448"/>
        <c:axId val="510545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0A-4967-8FBC-82D23DE48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548448"/>
        <c:axId val="510545704"/>
      </c:lineChart>
      <c:dateAx>
        <c:axId val="5105484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0545704"/>
        <c:crosses val="autoZero"/>
        <c:auto val="1"/>
        <c:lblOffset val="100"/>
        <c:baseTimeUnit val="years"/>
      </c:dateAx>
      <c:valAx>
        <c:axId val="510545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054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1398.93</c:v>
                </c:pt>
                <c:pt idx="1">
                  <c:v>1522.39</c:v>
                </c:pt>
                <c:pt idx="2">
                  <c:v>1369.93</c:v>
                </c:pt>
                <c:pt idx="3">
                  <c:v>1344.6</c:v>
                </c:pt>
                <c:pt idx="4">
                  <c:v>1404.87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C-47F5-993A-6C8D97DC7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544528"/>
        <c:axId val="510548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876.19</c:v>
                </c:pt>
                <c:pt idx="1">
                  <c:v>722.53</c:v>
                </c:pt>
                <c:pt idx="2">
                  <c:v>1001.3</c:v>
                </c:pt>
                <c:pt idx="3">
                  <c:v>1050.51</c:v>
                </c:pt>
                <c:pt idx="4">
                  <c:v>1102.01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EC-47F5-993A-6C8D97DC7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544528"/>
        <c:axId val="510548840"/>
      </c:lineChart>
      <c:dateAx>
        <c:axId val="5105445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0548840"/>
        <c:crosses val="autoZero"/>
        <c:auto val="1"/>
        <c:lblOffset val="100"/>
        <c:baseTimeUnit val="years"/>
      </c:dateAx>
      <c:valAx>
        <c:axId val="510548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0544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92.47</c:v>
                </c:pt>
                <c:pt idx="1">
                  <c:v>89.01</c:v>
                </c:pt>
                <c:pt idx="2">
                  <c:v>94.04</c:v>
                </c:pt>
                <c:pt idx="3">
                  <c:v>93.99</c:v>
                </c:pt>
                <c:pt idx="4">
                  <c:v>94.57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D-4F0B-94EA-1C1F11013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546488"/>
        <c:axId val="510547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75.7</c:v>
                </c:pt>
                <c:pt idx="1">
                  <c:v>74.61</c:v>
                </c:pt>
                <c:pt idx="2">
                  <c:v>81.88</c:v>
                </c:pt>
                <c:pt idx="3">
                  <c:v>82.65</c:v>
                </c:pt>
                <c:pt idx="4">
                  <c:v>82.55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9D-4F0B-94EA-1C1F11013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546488"/>
        <c:axId val="510547272"/>
      </c:lineChart>
      <c:dateAx>
        <c:axId val="5105464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10547272"/>
        <c:crosses val="autoZero"/>
        <c:auto val="1"/>
        <c:lblOffset val="100"/>
        <c:baseTimeUnit val="years"/>
      </c:dateAx>
      <c:valAx>
        <c:axId val="510547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0546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206.93</c:v>
                </c:pt>
                <c:pt idx="1">
                  <c:v>213.68</c:v>
                </c:pt>
                <c:pt idx="2">
                  <c:v>202.69</c:v>
                </c:pt>
                <c:pt idx="3">
                  <c:v>204.84</c:v>
                </c:pt>
                <c:pt idx="4">
                  <c:v>203.07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6-4D57-9840-F84BA63CF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789792"/>
        <c:axId val="509788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230.04</c:v>
                </c:pt>
                <c:pt idx="1">
                  <c:v>233.5</c:v>
                </c:pt>
                <c:pt idx="2">
                  <c:v>187.55</c:v>
                </c:pt>
                <c:pt idx="3">
                  <c:v>186.3</c:v>
                </c:pt>
                <c:pt idx="4">
                  <c:v>188.38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E6-4D57-9840-F84BA63CF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789792"/>
        <c:axId val="509788616"/>
      </c:lineChart>
      <c:dateAx>
        <c:axId val="5097897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09788616"/>
        <c:crosses val="autoZero"/>
        <c:auto val="1"/>
        <c:lblOffset val="100"/>
        <c:baseTimeUnit val="years"/>
      </c:dateAx>
      <c:valAx>
        <c:axId val="509788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9789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5" zoomScaleNormal="85" workbookViewId="0">
      <selection activeCell="B6" sqref="B6:AC6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宮崎県　三股町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Cc2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26098</v>
      </c>
      <c r="AM8" s="42"/>
      <c r="AN8" s="42"/>
      <c r="AO8" s="42"/>
      <c r="AP8" s="42"/>
      <c r="AQ8" s="42"/>
      <c r="AR8" s="42"/>
      <c r="AS8" s="42"/>
      <c r="AT8" s="35">
        <f>データ!T6</f>
        <v>110.02</v>
      </c>
      <c r="AU8" s="35"/>
      <c r="AV8" s="35"/>
      <c r="AW8" s="35"/>
      <c r="AX8" s="35"/>
      <c r="AY8" s="35"/>
      <c r="AZ8" s="35"/>
      <c r="BA8" s="35"/>
      <c r="BB8" s="35">
        <f>データ!U6</f>
        <v>237.21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46.37</v>
      </c>
      <c r="Q10" s="35"/>
      <c r="R10" s="35"/>
      <c r="S10" s="35"/>
      <c r="T10" s="35"/>
      <c r="U10" s="35"/>
      <c r="V10" s="35"/>
      <c r="W10" s="35">
        <f>データ!Q6</f>
        <v>101.36</v>
      </c>
      <c r="X10" s="35"/>
      <c r="Y10" s="35"/>
      <c r="Z10" s="35"/>
      <c r="AA10" s="35"/>
      <c r="AB10" s="35"/>
      <c r="AC10" s="35"/>
      <c r="AD10" s="42">
        <f>データ!R6</f>
        <v>3388</v>
      </c>
      <c r="AE10" s="42"/>
      <c r="AF10" s="42"/>
      <c r="AG10" s="42"/>
      <c r="AH10" s="42"/>
      <c r="AI10" s="42"/>
      <c r="AJ10" s="42"/>
      <c r="AK10" s="2"/>
      <c r="AL10" s="42">
        <f>データ!V6</f>
        <v>12077</v>
      </c>
      <c r="AM10" s="42"/>
      <c r="AN10" s="42"/>
      <c r="AO10" s="42"/>
      <c r="AP10" s="42"/>
      <c r="AQ10" s="42"/>
      <c r="AR10" s="42"/>
      <c r="AS10" s="42"/>
      <c r="AT10" s="35">
        <f>データ!W6</f>
        <v>3.6</v>
      </c>
      <c r="AU10" s="35"/>
      <c r="AV10" s="35"/>
      <c r="AW10" s="35"/>
      <c r="AX10" s="35"/>
      <c r="AY10" s="35"/>
      <c r="AZ10" s="35"/>
      <c r="BA10" s="35"/>
      <c r="BB10" s="35">
        <f>データ!X6</f>
        <v>3354.72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2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116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1" t="s">
        <v>114</v>
      </c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3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1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3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1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3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1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3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1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3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1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3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1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3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1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3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1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3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1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3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1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3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1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3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1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3"/>
    </row>
    <row r="60" spans="1:78" ht="13.5" customHeight="1" x14ac:dyDescent="0.2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71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3"/>
    </row>
    <row r="61" spans="1:78" ht="13.5" customHeight="1" x14ac:dyDescent="0.2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71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3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1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3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1" t="s">
        <v>115</v>
      </c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3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1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3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1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3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1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3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1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3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1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3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1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3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1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3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1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3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1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3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1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3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1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3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1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3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1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3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1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3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1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3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2">
      <c r="C83" s="77" t="s">
        <v>30</v>
      </c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【669.11】</v>
      </c>
      <c r="I86" s="12" t="str">
        <f>データ!CA6</f>
        <v>【99.73】</v>
      </c>
      <c r="J86" s="12" t="str">
        <f>データ!CL6</f>
        <v>【134.98】</v>
      </c>
      <c r="K86" s="12" t="str">
        <f>データ!CW6</f>
        <v>【59.99】</v>
      </c>
      <c r="L86" s="12" t="str">
        <f>データ!DH6</f>
        <v>【95.72】</v>
      </c>
      <c r="M86" s="12" t="s">
        <v>43</v>
      </c>
      <c r="N86" s="12" t="s">
        <v>43</v>
      </c>
      <c r="O86" s="12" t="str">
        <f>データ!EO6</f>
        <v>【0.24】</v>
      </c>
    </row>
  </sheetData>
  <sheetProtection algorithmName="SHA-512" hashValue="qkWtoSqf1dQVZG2xXNyvXLQswF3hIXwvrX1xBg+rjvHKXeSF2RTn1nG4scTW6FTiAaHV7zTXorC1fH1zhzGWfQ==" saltValue="TOS9xYzhvXAFT6k6gllut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9" t="s">
        <v>53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54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28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5" x14ac:dyDescent="0.2">
      <c r="A4" s="14" t="s">
        <v>55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57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58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59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62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63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64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65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66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5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5" s="22" customFormat="1" x14ac:dyDescent="0.2">
      <c r="A6" s="14" t="s">
        <v>95</v>
      </c>
      <c r="B6" s="19">
        <f>B7</f>
        <v>2021</v>
      </c>
      <c r="C6" s="19">
        <f t="shared" ref="C6:X6" si="3">C7</f>
        <v>453412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宮崎県　三股町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46.37</v>
      </c>
      <c r="Q6" s="20">
        <f t="shared" si="3"/>
        <v>101.36</v>
      </c>
      <c r="R6" s="20">
        <f t="shared" si="3"/>
        <v>3388</v>
      </c>
      <c r="S6" s="20">
        <f t="shared" si="3"/>
        <v>26098</v>
      </c>
      <c r="T6" s="20">
        <f t="shared" si="3"/>
        <v>110.02</v>
      </c>
      <c r="U6" s="20">
        <f t="shared" si="3"/>
        <v>237.21</v>
      </c>
      <c r="V6" s="20">
        <f t="shared" si="3"/>
        <v>12077</v>
      </c>
      <c r="W6" s="20">
        <f t="shared" si="3"/>
        <v>3.6</v>
      </c>
      <c r="X6" s="20">
        <f t="shared" si="3"/>
        <v>3354.72</v>
      </c>
      <c r="Y6" s="21">
        <f>IF(Y7="",NA(),Y7)</f>
        <v>93.86</v>
      </c>
      <c r="Z6" s="21">
        <f t="shared" ref="Z6:AH6" si="4">IF(Z7="",NA(),Z7)</f>
        <v>91.27</v>
      </c>
      <c r="AA6" s="21">
        <f t="shared" si="4"/>
        <v>95.12</v>
      </c>
      <c r="AB6" s="21">
        <f t="shared" si="4"/>
        <v>95.2</v>
      </c>
      <c r="AC6" s="21">
        <f t="shared" si="4"/>
        <v>95.12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1398.93</v>
      </c>
      <c r="BG6" s="21">
        <f t="shared" ref="BG6:BO6" si="7">IF(BG7="",NA(),BG7)</f>
        <v>1522.39</v>
      </c>
      <c r="BH6" s="21">
        <f t="shared" si="7"/>
        <v>1369.93</v>
      </c>
      <c r="BI6" s="21">
        <f t="shared" si="7"/>
        <v>1344.6</v>
      </c>
      <c r="BJ6" s="21">
        <f t="shared" si="7"/>
        <v>1404.87</v>
      </c>
      <c r="BK6" s="21">
        <f t="shared" si="7"/>
        <v>876.19</v>
      </c>
      <c r="BL6" s="21">
        <f t="shared" si="7"/>
        <v>722.53</v>
      </c>
      <c r="BM6" s="21">
        <f t="shared" si="7"/>
        <v>1001.3</v>
      </c>
      <c r="BN6" s="21">
        <f t="shared" si="7"/>
        <v>1050.51</v>
      </c>
      <c r="BO6" s="21">
        <f t="shared" si="7"/>
        <v>1102.01</v>
      </c>
      <c r="BP6" s="20" t="str">
        <f>IF(BP7="","",IF(BP7="-","【-】","【"&amp;SUBSTITUTE(TEXT(BP7,"#,##0.00"),"-","△")&amp;"】"))</f>
        <v>【669.11】</v>
      </c>
      <c r="BQ6" s="21">
        <f>IF(BQ7="",NA(),BQ7)</f>
        <v>92.47</v>
      </c>
      <c r="BR6" s="21">
        <f t="shared" ref="BR6:BZ6" si="8">IF(BR7="",NA(),BR7)</f>
        <v>89.01</v>
      </c>
      <c r="BS6" s="21">
        <f t="shared" si="8"/>
        <v>94.04</v>
      </c>
      <c r="BT6" s="21">
        <f t="shared" si="8"/>
        <v>93.99</v>
      </c>
      <c r="BU6" s="21">
        <f t="shared" si="8"/>
        <v>94.57</v>
      </c>
      <c r="BV6" s="21">
        <f t="shared" si="8"/>
        <v>75.7</v>
      </c>
      <c r="BW6" s="21">
        <f t="shared" si="8"/>
        <v>74.61</v>
      </c>
      <c r="BX6" s="21">
        <f t="shared" si="8"/>
        <v>81.88</v>
      </c>
      <c r="BY6" s="21">
        <f t="shared" si="8"/>
        <v>82.65</v>
      </c>
      <c r="BZ6" s="21">
        <f t="shared" si="8"/>
        <v>82.55</v>
      </c>
      <c r="CA6" s="20" t="str">
        <f>IF(CA7="","",IF(CA7="-","【-】","【"&amp;SUBSTITUTE(TEXT(CA7,"#,##0.00"),"-","△")&amp;"】"))</f>
        <v>【99.73】</v>
      </c>
      <c r="CB6" s="21">
        <f>IF(CB7="",NA(),CB7)</f>
        <v>206.93</v>
      </c>
      <c r="CC6" s="21">
        <f t="shared" ref="CC6:CK6" si="9">IF(CC7="",NA(),CC7)</f>
        <v>213.68</v>
      </c>
      <c r="CD6" s="21">
        <f t="shared" si="9"/>
        <v>202.69</v>
      </c>
      <c r="CE6" s="21">
        <f t="shared" si="9"/>
        <v>204.84</v>
      </c>
      <c r="CF6" s="21">
        <f t="shared" si="9"/>
        <v>203.07</v>
      </c>
      <c r="CG6" s="21">
        <f t="shared" si="9"/>
        <v>230.04</v>
      </c>
      <c r="CH6" s="21">
        <f t="shared" si="9"/>
        <v>233.5</v>
      </c>
      <c r="CI6" s="21">
        <f t="shared" si="9"/>
        <v>187.55</v>
      </c>
      <c r="CJ6" s="21">
        <f t="shared" si="9"/>
        <v>186.3</v>
      </c>
      <c r="CK6" s="21">
        <f t="shared" si="9"/>
        <v>188.38</v>
      </c>
      <c r="CL6" s="20" t="str">
        <f>IF(CL7="","",IF(CL7="-","【-】","【"&amp;SUBSTITUTE(TEXT(CL7,"#,##0.00"),"-","△")&amp;"】"))</f>
        <v>【134.98】</v>
      </c>
      <c r="CM6" s="21">
        <f>IF(CM7="",NA(),CM7)</f>
        <v>65.38</v>
      </c>
      <c r="CN6" s="21">
        <f t="shared" ref="CN6:CV6" si="10">IF(CN7="",NA(),CN7)</f>
        <v>69.86</v>
      </c>
      <c r="CO6" s="21">
        <f t="shared" si="10"/>
        <v>73</v>
      </c>
      <c r="CP6" s="21">
        <f t="shared" si="10"/>
        <v>77.709999999999994</v>
      </c>
      <c r="CQ6" s="21">
        <f t="shared" si="10"/>
        <v>81.760000000000005</v>
      </c>
      <c r="CR6" s="21">
        <f t="shared" si="10"/>
        <v>42.4</v>
      </c>
      <c r="CS6" s="21">
        <f t="shared" si="10"/>
        <v>45.44</v>
      </c>
      <c r="CT6" s="21">
        <f t="shared" si="10"/>
        <v>50.94</v>
      </c>
      <c r="CU6" s="21">
        <f t="shared" si="10"/>
        <v>50.53</v>
      </c>
      <c r="CV6" s="21">
        <f t="shared" si="10"/>
        <v>51.42</v>
      </c>
      <c r="CW6" s="20" t="str">
        <f>IF(CW7="","",IF(CW7="-","【-】","【"&amp;SUBSTITUTE(TEXT(CW7,"#,##0.00"),"-","△")&amp;"】"))</f>
        <v>【59.99】</v>
      </c>
      <c r="CX6" s="21">
        <f>IF(CX7="",NA(),CX7)</f>
        <v>55.87</v>
      </c>
      <c r="CY6" s="21">
        <f t="shared" ref="CY6:DG6" si="11">IF(CY7="",NA(),CY7)</f>
        <v>58.54</v>
      </c>
      <c r="CZ6" s="21">
        <f t="shared" si="11"/>
        <v>60.83</v>
      </c>
      <c r="DA6" s="21">
        <f t="shared" si="11"/>
        <v>60.36</v>
      </c>
      <c r="DB6" s="21">
        <f t="shared" si="11"/>
        <v>60.74</v>
      </c>
      <c r="DC6" s="21">
        <f t="shared" si="11"/>
        <v>65.77</v>
      </c>
      <c r="DD6" s="21">
        <f t="shared" si="11"/>
        <v>65.97</v>
      </c>
      <c r="DE6" s="21">
        <f t="shared" si="11"/>
        <v>82.55</v>
      </c>
      <c r="DF6" s="21">
        <f t="shared" si="11"/>
        <v>82.08</v>
      </c>
      <c r="DG6" s="21">
        <f t="shared" si="11"/>
        <v>81.34</v>
      </c>
      <c r="DH6" s="20" t="str">
        <f>IF(DH7="","",IF(DH7="-","【-】","【"&amp;SUBSTITUTE(TEXT(DH7,"#,##0.00"),"-","△")&amp;"】"))</f>
        <v>【95.72】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0.15</v>
      </c>
      <c r="EK6" s="21">
        <f t="shared" si="14"/>
        <v>0.25</v>
      </c>
      <c r="EL6" s="21">
        <f t="shared" si="14"/>
        <v>0.15</v>
      </c>
      <c r="EM6" s="21">
        <f t="shared" si="14"/>
        <v>1.65</v>
      </c>
      <c r="EN6" s="21">
        <f t="shared" si="14"/>
        <v>0.14000000000000001</v>
      </c>
      <c r="EO6" s="20" t="str">
        <f>IF(EO7="","",IF(EO7="-","【-】","【"&amp;SUBSTITUTE(TEXT(EO7,"#,##0.00"),"-","△")&amp;"】"))</f>
        <v>【0.24】</v>
      </c>
    </row>
    <row r="7" spans="1:145" s="22" customFormat="1" x14ac:dyDescent="0.2">
      <c r="A7" s="14"/>
      <c r="B7" s="23">
        <v>2021</v>
      </c>
      <c r="C7" s="23">
        <v>453412</v>
      </c>
      <c r="D7" s="23">
        <v>47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 t="s">
        <v>103</v>
      </c>
      <c r="P7" s="24">
        <v>46.37</v>
      </c>
      <c r="Q7" s="24">
        <v>101.36</v>
      </c>
      <c r="R7" s="24">
        <v>3388</v>
      </c>
      <c r="S7" s="24">
        <v>26098</v>
      </c>
      <c r="T7" s="24">
        <v>110.02</v>
      </c>
      <c r="U7" s="24">
        <v>237.21</v>
      </c>
      <c r="V7" s="24">
        <v>12077</v>
      </c>
      <c r="W7" s="24">
        <v>3.6</v>
      </c>
      <c r="X7" s="24">
        <v>3354.72</v>
      </c>
      <c r="Y7" s="24">
        <v>93.86</v>
      </c>
      <c r="Z7" s="24">
        <v>91.27</v>
      </c>
      <c r="AA7" s="24">
        <v>95.12</v>
      </c>
      <c r="AB7" s="24">
        <v>95.2</v>
      </c>
      <c r="AC7" s="24">
        <v>95.12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1398.93</v>
      </c>
      <c r="BG7" s="24">
        <v>1522.39</v>
      </c>
      <c r="BH7" s="24">
        <v>1369.93</v>
      </c>
      <c r="BI7" s="24">
        <v>1344.6</v>
      </c>
      <c r="BJ7" s="24">
        <v>1404.87</v>
      </c>
      <c r="BK7" s="24">
        <v>876.19</v>
      </c>
      <c r="BL7" s="24">
        <v>722.53</v>
      </c>
      <c r="BM7" s="24">
        <v>1001.3</v>
      </c>
      <c r="BN7" s="24">
        <v>1050.51</v>
      </c>
      <c r="BO7" s="24">
        <v>1102.01</v>
      </c>
      <c r="BP7" s="24">
        <v>669.11</v>
      </c>
      <c r="BQ7" s="24">
        <v>92.47</v>
      </c>
      <c r="BR7" s="24">
        <v>89.01</v>
      </c>
      <c r="BS7" s="24">
        <v>94.04</v>
      </c>
      <c r="BT7" s="24">
        <v>93.99</v>
      </c>
      <c r="BU7" s="24">
        <v>94.57</v>
      </c>
      <c r="BV7" s="24">
        <v>75.7</v>
      </c>
      <c r="BW7" s="24">
        <v>74.61</v>
      </c>
      <c r="BX7" s="24">
        <v>81.88</v>
      </c>
      <c r="BY7" s="24">
        <v>82.65</v>
      </c>
      <c r="BZ7" s="24">
        <v>82.55</v>
      </c>
      <c r="CA7" s="24">
        <v>99.73</v>
      </c>
      <c r="CB7" s="24">
        <v>206.93</v>
      </c>
      <c r="CC7" s="24">
        <v>213.68</v>
      </c>
      <c r="CD7" s="24">
        <v>202.69</v>
      </c>
      <c r="CE7" s="24">
        <v>204.84</v>
      </c>
      <c r="CF7" s="24">
        <v>203.07</v>
      </c>
      <c r="CG7" s="24">
        <v>230.04</v>
      </c>
      <c r="CH7" s="24">
        <v>233.5</v>
      </c>
      <c r="CI7" s="24">
        <v>187.55</v>
      </c>
      <c r="CJ7" s="24">
        <v>186.3</v>
      </c>
      <c r="CK7" s="24">
        <v>188.38</v>
      </c>
      <c r="CL7" s="24">
        <v>134.97999999999999</v>
      </c>
      <c r="CM7" s="24">
        <v>65.38</v>
      </c>
      <c r="CN7" s="24">
        <v>69.86</v>
      </c>
      <c r="CO7" s="24">
        <v>73</v>
      </c>
      <c r="CP7" s="24">
        <v>77.709999999999994</v>
      </c>
      <c r="CQ7" s="24">
        <v>81.760000000000005</v>
      </c>
      <c r="CR7" s="24">
        <v>42.4</v>
      </c>
      <c r="CS7" s="24">
        <v>45.44</v>
      </c>
      <c r="CT7" s="24">
        <v>50.94</v>
      </c>
      <c r="CU7" s="24">
        <v>50.53</v>
      </c>
      <c r="CV7" s="24">
        <v>51.42</v>
      </c>
      <c r="CW7" s="24">
        <v>59.99</v>
      </c>
      <c r="CX7" s="24">
        <v>55.87</v>
      </c>
      <c r="CY7" s="24">
        <v>58.54</v>
      </c>
      <c r="CZ7" s="24">
        <v>60.83</v>
      </c>
      <c r="DA7" s="24">
        <v>60.36</v>
      </c>
      <c r="DB7" s="24">
        <v>60.74</v>
      </c>
      <c r="DC7" s="24">
        <v>65.77</v>
      </c>
      <c r="DD7" s="24">
        <v>65.97</v>
      </c>
      <c r="DE7" s="24">
        <v>82.55</v>
      </c>
      <c r="DF7" s="24">
        <v>82.08</v>
      </c>
      <c r="DG7" s="24">
        <v>81.34</v>
      </c>
      <c r="DH7" s="24">
        <v>95.72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0.15</v>
      </c>
      <c r="EK7" s="24">
        <v>0.25</v>
      </c>
      <c r="EL7" s="24">
        <v>0.15</v>
      </c>
      <c r="EM7" s="24">
        <v>1.65</v>
      </c>
      <c r="EN7" s="24">
        <v>0.14000000000000001</v>
      </c>
      <c r="EO7" s="24">
        <v>0.24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104</v>
      </c>
      <c r="C9" s="26" t="s">
        <v>105</v>
      </c>
      <c r="D9" s="26" t="s">
        <v>106</v>
      </c>
      <c r="E9" s="26" t="s">
        <v>107</v>
      </c>
      <c r="F9" s="26" t="s">
        <v>108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110</v>
      </c>
    </row>
    <row r="13" spans="1:145" x14ac:dyDescent="0.2">
      <c r="B13" t="s">
        <v>111</v>
      </c>
      <c r="C13" t="s">
        <v>111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2023-02-13T23:52:54Z</cp:lastPrinted>
  <dcterms:created xsi:type="dcterms:W3CDTF">2023-01-12T23:54:35Z</dcterms:created>
  <dcterms:modified xsi:type="dcterms:W3CDTF">2023-02-21T08:55:23Z</dcterms:modified>
  <cp:category/>
</cp:coreProperties>
</file>