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公共下水\"/>
    </mc:Choice>
  </mc:AlternateContent>
  <xr:revisionPtr revIDLastSave="0" documentId="13_ncr:1_{F4DD40A6-4EA0-49BC-9797-D46746950C25}" xr6:coauthVersionLast="47" xr6:coauthVersionMax="47" xr10:uidLastSave="{00000000-0000-0000-0000-000000000000}"/>
  <workbookProtection workbookAlgorithmName="SHA-512" workbookHashValue="D6UmnxXdmbAxj9CWItQ/0h9XpdSTdThruq1/RBu3iCMKb8Pg8JfMuwCVm8a9mVUmovtpVAH+LwMVLTVwK4R85w==" workbookSaltValue="YFSqMQsDjIm3w17fHgfhK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<sst xmlns="http://schemas.openxmlformats.org/spreadsheetml/2006/main" count="236" uniqueCount="119">
  <si>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</si>
  <si>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</si>
  <si>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</si>
  <si>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</si>
  <si>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</si>
  <si>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</si>
  <si>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</si>
  <si>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</si>
  <si>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</si>
  <si>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</si>
  <si>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</si>
  <si>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</si>
  <si>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</si>
  <si>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</si>
  <si>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</si>
  <si>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</si>
  <si>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</si>
  <si>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</si>
  <si>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</si>
  <si>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</si>
  <si>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</si>
  <si>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</si>
  <si>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</si>
  <si>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</si>
  <si>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</si>
  <si>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</si>
  <si>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</si>
  <si>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</si>
  <si>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</si>
  <si>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</si>
  <si>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</si>
  <si>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</si>
  <si>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</si>
  <si>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</si>
  <si>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</si>
  <si>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</si>
  <si>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</si>
  <si>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</si>
  <si>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</si>
  <si>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</si>
  <si>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</si>
  <si>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</si>
  <si>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</si>
  <si>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</si>
  <si>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</si>
  <si>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</si>
  <si>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</si>
  <si>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</si>
  <si>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</si>
  <si>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</si>
  <si>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</si>
  <si>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</si>
  <si>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</si>
  <si>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</si>
  <si>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</si>
  <si>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</si>
  <si>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</si>
  <si>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</si>
  <si>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</si>
  <si>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</si>
  <si>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</si>
  <si>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</si>
  <si>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</si>
  <si>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</si>
  <si>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</si>
  <si>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</si>
  <si>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</si>
  <si>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</si>
  <si>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</si>
  <si>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</si>
  <si>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</si>
  <si>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</si>
  <si>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</si>
  <si>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</si>
  <si>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</si>
  <si>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</si>
  <si>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</si>
  <si>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</si>
  <si>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</si>
  <si>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</si>
  <si>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</si>
  <si>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</si>
  <si>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</si>
  <si>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</si>
  <si>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</si>
  <si>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</si>
  <si>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</si>
  <si>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</si>
  <si>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</si>
  <si>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</si>
  <si>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</si>
  <si>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</si>
  <si>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</si>
  <si>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</si>
  <si>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</si>
  <si>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</si>
  <si>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</si>
  <si>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</si>
  <si>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</si>
  <si>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</si>
  <si>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</si>
  <si>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</si>
  <si>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</si>
  <si>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</si>
  <si>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</si>
  <si>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</si>
  <si>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</si>
  <si>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</si>
  <si>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</si>
  <si>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</si>
  <si>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</si>
  <si>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</si>
  <si>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</si>
  <si>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</si>
  <si>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</si>
  <si>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</si>
  <si>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現在、管渠について老朽化対策が必要な状況ではありません。</t>
    <rPh sb="1" eb="3">
      <t>ゲンザイ</t>
    </rPh>
    <rPh sb="4" eb="6">
      <t>カンキョ</t>
    </rPh>
    <rPh sb="10" eb="13">
      <t>ロウキュウカ</t>
    </rPh>
    <rPh sb="13" eb="15">
      <t>タイサク</t>
    </rPh>
    <rPh sb="16" eb="18">
      <t>ヒツヨウ</t>
    </rPh>
    <rPh sb="19" eb="21">
      <t>ジョウキョウ</t>
    </rPh>
    <phoneticPr fontId="4"/>
  </si>
  <si>
    <t>　①収益的収支比率は、前年と比較すると減少しています。節水機器の普及や人口減少による使用料の減少が起因しています。今後も減少が予測されることから財源確保に努める必要があります。
　④企業債残高対事業規模比率は、類似団体と比較すると低い水準にあります。
　⑤経費回収率は100％を下回っています。汚水処理にかかる費用を使用料だけでなく、一般会計からの繰入金で賄っていることを表しています。
　⑥汚水処理原価は、経年で比較しても類似団体より安価であり、低コストで汚水処理ができていると表しています。
　⑦施設利用率は経年で比較しても類似団体より低くなっています。要因としては全体計画区域の縮小が挙げられます。
　⑧水洗化率は増加傾向です。今後も下水道接続促進に取り組み、下水道区域内接続率の向上に努めます。</t>
    <rPh sb="2" eb="9">
      <t>シュウエキテキシュウシヒリツ</t>
    </rPh>
    <rPh sb="11" eb="13">
      <t>ゼンネン</t>
    </rPh>
    <rPh sb="14" eb="16">
      <t>ヒカク</t>
    </rPh>
    <rPh sb="19" eb="21">
      <t>ゲンショウ</t>
    </rPh>
    <rPh sb="29" eb="30">
      <t>キ</t>
    </rPh>
    <rPh sb="42" eb="45">
      <t>シヨウリョウ</t>
    </rPh>
    <rPh sb="46" eb="48">
      <t>ゲンショウ</t>
    </rPh>
    <rPh sb="49" eb="51">
      <t>キイン</t>
    </rPh>
    <rPh sb="57" eb="59">
      <t>コンゴ</t>
    </rPh>
    <rPh sb="60" eb="62">
      <t>ゲンショウ</t>
    </rPh>
    <rPh sb="63" eb="65">
      <t>ヨソク</t>
    </rPh>
    <rPh sb="72" eb="76">
      <t>ザイゲンカクホ</t>
    </rPh>
    <rPh sb="77" eb="78">
      <t>ツト</t>
    </rPh>
    <rPh sb="80" eb="82">
      <t>ヒツヨウ</t>
    </rPh>
    <rPh sb="91" eb="96">
      <t>キギョウサイザンダカ</t>
    </rPh>
    <rPh sb="96" eb="97">
      <t>タイ</t>
    </rPh>
    <rPh sb="97" eb="103">
      <t>ジギョウキボヒリツ</t>
    </rPh>
    <rPh sb="105" eb="109">
      <t>ルイジダンタイ</t>
    </rPh>
    <rPh sb="110" eb="112">
      <t>ヒカク</t>
    </rPh>
    <rPh sb="115" eb="116">
      <t>ヒク</t>
    </rPh>
    <rPh sb="117" eb="119">
      <t>スイジュン</t>
    </rPh>
    <rPh sb="139" eb="141">
      <t>シタマワ</t>
    </rPh>
    <rPh sb="147" eb="151">
      <t>オスイショリ</t>
    </rPh>
    <rPh sb="155" eb="157">
      <t>ヒヨウ</t>
    </rPh>
    <rPh sb="158" eb="161">
      <t>シヨウリョウ</t>
    </rPh>
    <rPh sb="167" eb="171">
      <t>イッパンカイケイ</t>
    </rPh>
    <rPh sb="174" eb="177">
      <t>クリイレキン</t>
    </rPh>
    <rPh sb="178" eb="179">
      <t>マカナ</t>
    </rPh>
    <rPh sb="186" eb="187">
      <t>アラワ</t>
    </rPh>
    <phoneticPr fontId="4"/>
  </si>
  <si>
    <t>　平成14年供用開始以降、管渠及び施設については耐用年数を超えていません。一部機器類については更新時期を迎えており、計画的に更新を行っています。
　また、令和4年度より包括的民間委託による効率化や技術力の向上に向けて取り組んでおり、次年度からは公営企業会計に移行するためストックマネジメント及び経営戦略の見直しを行い、それに基づく点検調査を実施する予定です。</t>
    <rPh sb="1" eb="3">
      <t>ヘイセイ</t>
    </rPh>
    <rPh sb="5" eb="6">
      <t>ネン</t>
    </rPh>
    <rPh sb="6" eb="8">
      <t>キョウヨウ</t>
    </rPh>
    <rPh sb="8" eb="10">
      <t>カイシ</t>
    </rPh>
    <rPh sb="10" eb="12">
      <t>イコウ</t>
    </rPh>
    <rPh sb="13" eb="15">
      <t>カンキョ</t>
    </rPh>
    <rPh sb="15" eb="16">
      <t>オヨ</t>
    </rPh>
    <rPh sb="17" eb="19">
      <t>シセツ</t>
    </rPh>
    <rPh sb="37" eb="42">
      <t>イチブキキルイ</t>
    </rPh>
    <rPh sb="47" eb="51">
      <t>コウシンジキ</t>
    </rPh>
    <rPh sb="52" eb="53">
      <t>ムカ</t>
    </rPh>
    <rPh sb="58" eb="60">
      <t>ケイカク</t>
    </rPh>
    <rPh sb="60" eb="61">
      <t>テキ</t>
    </rPh>
    <rPh sb="62" eb="64">
      <t>コウシン</t>
    </rPh>
    <rPh sb="65" eb="66">
      <t>オコナ</t>
    </rPh>
    <rPh sb="77" eb="79">
      <t>レイワ</t>
    </rPh>
    <rPh sb="80" eb="81">
      <t>ネン</t>
    </rPh>
    <rPh sb="81" eb="82">
      <t>ド</t>
    </rPh>
    <rPh sb="84" eb="89">
      <t>ホウカツテキミンカン</t>
    </rPh>
    <rPh sb="89" eb="91">
      <t>イタク</t>
    </rPh>
    <rPh sb="94" eb="96">
      <t>コウリツ</t>
    </rPh>
    <rPh sb="96" eb="97">
      <t>カ</t>
    </rPh>
    <rPh sb="98" eb="101">
      <t>ギジュツリョク</t>
    </rPh>
    <rPh sb="102" eb="104">
      <t>コウジョウ</t>
    </rPh>
    <rPh sb="105" eb="106">
      <t>ム</t>
    </rPh>
    <rPh sb="108" eb="109">
      <t>ト</t>
    </rPh>
    <rPh sb="110" eb="111">
      <t>ク</t>
    </rPh>
    <rPh sb="116" eb="119">
      <t>ジネンド</t>
    </rPh>
    <rPh sb="122" eb="128">
      <t>コウエイキギョウカイケイ</t>
    </rPh>
    <rPh sb="129" eb="131">
      <t>イコウ</t>
    </rPh>
    <rPh sb="145" eb="146">
      <t>オヨ</t>
    </rPh>
    <rPh sb="152" eb="154">
      <t>ミナオ</t>
    </rPh>
    <rPh sb="156" eb="157">
      <t>オコナ</t>
    </rPh>
    <rPh sb="162" eb="163">
      <t>モト</t>
    </rPh>
    <rPh sb="165" eb="169">
      <t>テンケンチョウサ</t>
    </rPh>
    <rPh sb="170" eb="172">
      <t>ジッシ</t>
    </rPh>
    <rPh sb="174" eb="17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</si>
</sst>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42-4F21-B72C-D466233A68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0.14000000000000001</c:v>
                </c:pt>
              </c:numCache>
            </c:numRef>
          </c:val>
          <c:smooth val="0"/>
          <c:extLst>
            <c:ext xmlns:c16="http://schemas.microsoft.com/office/drawing/2014/chart" uri="{C3380CC4-5D6E-409C-BE32-E72D297353CC}">
              <c16:uniqueId val="{00000001-6C42-4F21-B72C-D466233A68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37.950000000000003</c:v>
                </c:pt>
                <c:pt idx="1">
                  <c:v>37.18</c:v>
                </c:pt>
                <c:pt idx="2">
                  <c:v>37.659999999999997</c:v>
                </c:pt>
                <c:pt idx="3">
                  <c:v>38.799999999999997</c:v>
                </c:pt>
                <c:pt idx="4">
                  <c:v>38.409999999999997</c:v>
                </c:pt>
              </c:numCache>
            </c:numRef>
          </c:val>
          <c:extLst>
            <c:ext xmlns:c16="http://schemas.microsoft.com/office/drawing/2014/chart" uri="{C3380CC4-5D6E-409C-BE32-E72D297353CC}">
              <c16:uniqueId val="{00000000-E0CC-43DE-BC71-5012BBA4457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51.42</c:v>
                </c:pt>
              </c:numCache>
            </c:numRef>
          </c:val>
          <c:smooth val="0"/>
          <c:extLst>
            <c:ext xmlns:c16="http://schemas.microsoft.com/office/drawing/2014/chart" uri="{C3380CC4-5D6E-409C-BE32-E72D297353CC}">
              <c16:uniqueId val="{00000001-E0CC-43DE-BC71-5012BBA4457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74.290000000000006</c:v>
                </c:pt>
                <c:pt idx="1">
                  <c:v>75.98</c:v>
                </c:pt>
                <c:pt idx="2">
                  <c:v>75.81</c:v>
                </c:pt>
                <c:pt idx="3">
                  <c:v>77.06</c:v>
                </c:pt>
                <c:pt idx="4">
                  <c:v>78.680000000000007</c:v>
                </c:pt>
              </c:numCache>
            </c:numRef>
          </c:val>
          <c:extLst>
            <c:ext xmlns:c16="http://schemas.microsoft.com/office/drawing/2014/chart" uri="{C3380CC4-5D6E-409C-BE32-E72D297353CC}">
              <c16:uniqueId val="{00000000-A522-4B0B-93BD-D41EB838D5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81.34</c:v>
                </c:pt>
              </c:numCache>
            </c:numRef>
          </c:val>
          <c:smooth val="0"/>
          <c:extLst>
            <c:ext xmlns:c16="http://schemas.microsoft.com/office/drawing/2014/chart" uri="{C3380CC4-5D6E-409C-BE32-E72D297353CC}">
              <c16:uniqueId val="{00000001-A522-4B0B-93BD-D41EB838D5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85.83</c:v>
                </c:pt>
                <c:pt idx="1">
                  <c:v>81.72</c:v>
                </c:pt>
                <c:pt idx="2">
                  <c:v>88.67</c:v>
                </c:pt>
                <c:pt idx="3">
                  <c:v>93.68</c:v>
                </c:pt>
                <c:pt idx="4">
                  <c:v>87.49</c:v>
                </c:pt>
              </c:numCache>
            </c:numRef>
          </c:val>
          <c:extLst>
            <c:ext xmlns:c16="http://schemas.microsoft.com/office/drawing/2014/chart" uri="{C3380CC4-5D6E-409C-BE32-E72D297353CC}">
              <c16:uniqueId val="{00000000-FDE1-43D7-94D5-CA9D36E94C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1-43D7-94D5-CA9D36E94C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09-4146-A8DE-F5F382D5E3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9-4146-A8DE-F5F382D5E3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84-4BDB-B2D6-6168A0AFA7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84-4BDB-B2D6-6168A0AFA7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4E-4F6B-9B62-A3AF9D497C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4E-4F6B-9B62-A3AF9D497C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EC-449F-92DE-57E74D03CE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EC-449F-92DE-57E74D03CE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109.3</c:v>
                </c:pt>
                <c:pt idx="1">
                  <c:v>114.23</c:v>
                </c:pt>
                <c:pt idx="2">
                  <c:v>13.44</c:v>
                </c:pt>
                <c:pt idx="3">
                  <c:v>12.9</c:v>
                </c:pt>
                <c:pt idx="4">
                  <c:v>10.79</c:v>
                </c:pt>
              </c:numCache>
            </c:numRef>
          </c:val>
          <c:extLst>
            <c:ext xmlns:c16="http://schemas.microsoft.com/office/drawing/2014/chart" uri="{C3380CC4-5D6E-409C-BE32-E72D297353CC}">
              <c16:uniqueId val="{00000000-014E-41F4-BB20-F8513C5BF6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1102.01</c:v>
                </c:pt>
              </c:numCache>
            </c:numRef>
          </c:val>
          <c:smooth val="0"/>
          <c:extLst>
            <c:ext xmlns:c16="http://schemas.microsoft.com/office/drawing/2014/chart" uri="{C3380CC4-5D6E-409C-BE32-E72D297353CC}">
              <c16:uniqueId val="{00000001-014E-41F4-BB20-F8513C5BF6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97.16</c:v>
                </c:pt>
                <c:pt idx="1">
                  <c:v>94.85</c:v>
                </c:pt>
                <c:pt idx="2">
                  <c:v>95.06</c:v>
                </c:pt>
                <c:pt idx="3">
                  <c:v>97.08</c:v>
                </c:pt>
                <c:pt idx="4">
                  <c:v>91.6</c:v>
                </c:pt>
              </c:numCache>
            </c:numRef>
          </c:val>
          <c:extLst>
            <c:ext xmlns:c16="http://schemas.microsoft.com/office/drawing/2014/chart" uri="{C3380CC4-5D6E-409C-BE32-E72D297353CC}">
              <c16:uniqueId val="{00000000-3F7A-43B8-8880-C6F6B1AC4C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82.55</c:v>
                </c:pt>
              </c:numCache>
            </c:numRef>
          </c:val>
          <c:smooth val="0"/>
          <c:extLst>
            <c:ext xmlns:c16="http://schemas.microsoft.com/office/drawing/2014/chart" uri="{C3380CC4-5D6E-409C-BE32-E72D297353CC}">
              <c16:uniqueId val="{00000001-3F7A-43B8-8880-C6F6B1AC4C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158.43</c:v>
                </c:pt>
              </c:numCache>
            </c:numRef>
          </c:val>
          <c:extLst>
            <c:ext xmlns:c16="http://schemas.microsoft.com/office/drawing/2014/chart" uri="{C3380CC4-5D6E-409C-BE32-E72D297353CC}">
              <c16:uniqueId val="{00000000-0443-4A35-BC26-02F873E6CB6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188.38</c:v>
                </c:pt>
              </c:numCache>
            </c:numRef>
          </c:val>
          <c:smooth val="0"/>
          <c:extLst>
            <c:ext xmlns:c16="http://schemas.microsoft.com/office/drawing/2014/chart" uri="{C3380CC4-5D6E-409C-BE32-E72D297353CC}">
              <c16:uniqueId val="{00000001-0443-4A35-BC26-02F873E6CB6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国富町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18923</v>
      </c>
      <c r="AM8" s="42"/>
      <c r="AN8" s="42"/>
      <c r="AO8" s="42"/>
      <c r="AP8" s="42"/>
      <c r="AQ8" s="42"/>
      <c r="AR8" s="42"/>
      <c r="AS8" s="42"/>
      <c r="AT8" s="35">
        <f>データ!T6</f>
        <v>130.63</v>
      </c>
      <c r="AU8" s="35"/>
      <c r="AV8" s="35"/>
      <c r="AW8" s="35"/>
      <c r="AX8" s="35"/>
      <c r="AY8" s="35"/>
      <c r="AZ8" s="35"/>
      <c r="BA8" s="35"/>
      <c r="BB8" s="35">
        <f>データ!U6</f>
        <v>144.86000000000001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41.18</v>
      </c>
      <c r="Q10" s="35"/>
      <c r="R10" s="35"/>
      <c r="S10" s="35"/>
      <c r="T10" s="35"/>
      <c r="U10" s="35"/>
      <c r="V10" s="35"/>
      <c r="W10" s="35">
        <f>データ!Q6</f>
        <v>105.62</v>
      </c>
      <c r="X10" s="35"/>
      <c r="Y10" s="35"/>
      <c r="Z10" s="35"/>
      <c r="AA10" s="35"/>
      <c r="AB10" s="35"/>
      <c r="AC10" s="35"/>
      <c r="AD10" s="42">
        <f>データ!R6</f>
        <v>2552</v>
      </c>
      <c r="AE10" s="42"/>
      <c r="AF10" s="42"/>
      <c r="AG10" s="42"/>
      <c r="AH10" s="42"/>
      <c r="AI10" s="42"/>
      <c r="AJ10" s="42"/>
      <c r="AK10" s="2"/>
      <c r="AL10" s="42">
        <f>データ!V6</f>
        <v>7749</v>
      </c>
      <c r="AM10" s="42"/>
      <c r="AN10" s="42"/>
      <c r="AO10" s="42"/>
      <c r="AP10" s="42"/>
      <c r="AQ10" s="42"/>
      <c r="AR10" s="42"/>
      <c r="AS10" s="42"/>
      <c r="AT10" s="35">
        <f>データ!W6</f>
        <v>2.57</v>
      </c>
      <c r="AU10" s="35"/>
      <c r="AV10" s="35"/>
      <c r="AW10" s="35"/>
      <c r="AX10" s="35"/>
      <c r="AY10" s="35"/>
      <c r="AZ10" s="35"/>
      <c r="BA10" s="35"/>
      <c r="BB10" s="35">
        <f>データ!X6</f>
        <v>3015.18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V0JykXRdEToxvDxfBaPUcuFqmXZWFZn1THkMTdiuSCDW6PvgDYKPiPtZYRNMm26ravP1O/Fla+YuS+OMT6Ud4g==" saltValue="B8KsaeI2+u99haOva4vb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453820</v>
      </c>
      <c r="D6" s="19">
        <f t="shared" si="3"/>
        <v>47</v>
      </c>
      <c r="E6" s="19">
        <f t="shared" si="3"/>
        <v>17</v>
      </c>
      <c r="F6" s="19">
        <f t="shared" si="3"/>
        <v>1</v>
      </c>
      <c r="G6" s="19">
        <f t="shared" si="3"/>
        <v>0</v>
      </c>
      <c r="H6" s="19" t="str">
        <f t="shared" si="3"/>
        <v>宮崎県　国富町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41.18</v>
      </c>
      <c r="Q6" s="20">
        <f t="shared" si="3"/>
        <v>105.62</v>
      </c>
      <c r="R6" s="20">
        <f t="shared" si="3"/>
        <v>2552</v>
      </c>
      <c r="S6" s="20">
        <f t="shared" si="3"/>
        <v>18923</v>
      </c>
      <c r="T6" s="20">
        <f t="shared" si="3"/>
        <v>130.63</v>
      </c>
      <c r="U6" s="20">
        <f t="shared" si="3"/>
        <v>144.86000000000001</v>
      </c>
      <c r="V6" s="20">
        <f t="shared" si="3"/>
        <v>7749</v>
      </c>
      <c r="W6" s="20">
        <f t="shared" si="3"/>
        <v>2.57</v>
      </c>
      <c r="X6" s="20">
        <f t="shared" si="3"/>
        <v>3015.18</v>
      </c>
      <c r="Y6" s="21">
        <f>IF(Y7="",NA(),Y7)</f>
        <v>85.83</v>
      </c>
      <c r="Z6" s="21">
        <f t="shared" ref="Z6:AH6" si="4">IF(Z7="",NA(),Z7)</f>
        <v>81.72</v>
      </c>
      <c r="AA6" s="21">
        <f t="shared" si="4"/>
        <v>88.67</v>
      </c>
      <c r="AB6" s="21">
        <f t="shared" si="4"/>
        <v>93.68</v>
      </c>
      <c r="AC6" s="21">
        <f t="shared" si="4"/>
        <v>87.49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109.3</v>
      </c>
      <c r="BG6" s="21">
        <f t="shared" ref="BG6:BO6" si="7">IF(BG7="",NA(),BG7)</f>
        <v>114.23</v>
      </c>
      <c r="BH6" s="21">
        <f t="shared" si="7"/>
        <v>13.44</v>
      </c>
      <c r="BI6" s="21">
        <f t="shared" si="7"/>
        <v>12.9</v>
      </c>
      <c r="BJ6" s="21">
        <f t="shared" si="7"/>
        <v>10.79</v>
      </c>
      <c r="BK6" s="21">
        <f t="shared" si="7"/>
        <v>966.33</v>
      </c>
      <c r="BL6" s="21">
        <f t="shared" si="7"/>
        <v>958.81</v>
      </c>
      <c r="BM6" s="21">
        <f t="shared" si="7"/>
        <v>1001.3</v>
      </c>
      <c r="BN6" s="21">
        <f t="shared" si="7"/>
        <v>1050.51</v>
      </c>
      <c r="BO6" s="21">
        <f t="shared" si="7"/>
        <v>1102.01</v>
      </c>
      <c r="BP6" s="20" t="str">
        <f>IF(BP7="","",IF(BP7="-","【-】","【"&amp;SUBSTITUTE(TEXT(BP7,"#,##0.00"),"-","△")&amp;"】"))</f>
        <v>【669.11】</v>
      </c>
      <c r="BQ6" s="21">
        <f>IF(BQ7="",NA(),BQ7)</f>
        <v>97.16</v>
      </c>
      <c r="BR6" s="21">
        <f t="shared" ref="BR6:BZ6" si="8">IF(BR7="",NA(),BR7)</f>
        <v>94.85</v>
      </c>
      <c r="BS6" s="21">
        <f t="shared" si="8"/>
        <v>95.06</v>
      </c>
      <c r="BT6" s="21">
        <f t="shared" si="8"/>
        <v>97.08</v>
      </c>
      <c r="BU6" s="21">
        <f t="shared" si="8"/>
        <v>91.6</v>
      </c>
      <c r="BV6" s="21">
        <f t="shared" si="8"/>
        <v>81.739999999999995</v>
      </c>
      <c r="BW6" s="21">
        <f t="shared" si="8"/>
        <v>82.88</v>
      </c>
      <c r="BX6" s="21">
        <f t="shared" si="8"/>
        <v>81.88</v>
      </c>
      <c r="BY6" s="21">
        <f t="shared" si="8"/>
        <v>82.65</v>
      </c>
      <c r="BZ6" s="21">
        <f t="shared" si="8"/>
        <v>82.55</v>
      </c>
      <c r="CA6" s="20" t="str">
        <f>IF(CA7="","",IF(CA7="-","【-】","【"&amp;SUBSTITUTE(TEXT(CA7,"#,##0.00"),"-","△")&amp;"】"))</f>
        <v>【99.73】</v>
      </c>
      <c r="CB6" s="21">
        <f>IF(CB7="",NA(),CB7)</f>
        <v>150</v>
      </c>
      <c r="CC6" s="21">
        <f t="shared" ref="CC6:CK6" si="9">IF(CC7="",NA(),CC7)</f>
        <v>150</v>
      </c>
      <c r="CD6" s="21">
        <f t="shared" si="9"/>
        <v>150</v>
      </c>
      <c r="CE6" s="21">
        <f t="shared" si="9"/>
        <v>150</v>
      </c>
      <c r="CF6" s="21">
        <f t="shared" si="9"/>
        <v>158.43</v>
      </c>
      <c r="CG6" s="21">
        <f t="shared" si="9"/>
        <v>194.31</v>
      </c>
      <c r="CH6" s="21">
        <f t="shared" si="9"/>
        <v>190.99</v>
      </c>
      <c r="CI6" s="21">
        <f t="shared" si="9"/>
        <v>187.55</v>
      </c>
      <c r="CJ6" s="21">
        <f t="shared" si="9"/>
        <v>186.3</v>
      </c>
      <c r="CK6" s="21">
        <f t="shared" si="9"/>
        <v>188.38</v>
      </c>
      <c r="CL6" s="20" t="str">
        <f>IF(CL7="","",IF(CL7="-","【-】","【"&amp;SUBSTITUTE(TEXT(CL7,"#,##0.00"),"-","△")&amp;"】"))</f>
        <v>【134.98】</v>
      </c>
      <c r="CM6" s="21">
        <f>IF(CM7="",NA(),CM7)</f>
        <v>37.950000000000003</v>
      </c>
      <c r="CN6" s="21">
        <f t="shared" ref="CN6:CV6" si="10">IF(CN7="",NA(),CN7)</f>
        <v>37.18</v>
      </c>
      <c r="CO6" s="21">
        <f t="shared" si="10"/>
        <v>37.659999999999997</v>
      </c>
      <c r="CP6" s="21">
        <f t="shared" si="10"/>
        <v>38.799999999999997</v>
      </c>
      <c r="CQ6" s="21">
        <f t="shared" si="10"/>
        <v>38.409999999999997</v>
      </c>
      <c r="CR6" s="21">
        <f t="shared" si="10"/>
        <v>53.5</v>
      </c>
      <c r="CS6" s="21">
        <f t="shared" si="10"/>
        <v>52.58</v>
      </c>
      <c r="CT6" s="21">
        <f t="shared" si="10"/>
        <v>50.94</v>
      </c>
      <c r="CU6" s="21">
        <f t="shared" si="10"/>
        <v>50.53</v>
      </c>
      <c r="CV6" s="21">
        <f t="shared" si="10"/>
        <v>51.42</v>
      </c>
      <c r="CW6" s="20" t="str">
        <f>IF(CW7="","",IF(CW7="-","【-】","【"&amp;SUBSTITUTE(TEXT(CW7,"#,##0.00"),"-","△")&amp;"】"))</f>
        <v>【59.99】</v>
      </c>
      <c r="CX6" s="21">
        <f>IF(CX7="",NA(),CX7)</f>
        <v>74.290000000000006</v>
      </c>
      <c r="CY6" s="21">
        <f t="shared" ref="CY6:DG6" si="11">IF(CY7="",NA(),CY7)</f>
        <v>75.98</v>
      </c>
      <c r="CZ6" s="21">
        <f t="shared" si="11"/>
        <v>75.81</v>
      </c>
      <c r="DA6" s="21">
        <f t="shared" si="11"/>
        <v>77.06</v>
      </c>
      <c r="DB6" s="21">
        <f t="shared" si="11"/>
        <v>78.680000000000007</v>
      </c>
      <c r="DC6" s="21">
        <f t="shared" si="11"/>
        <v>83.51</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0.15</v>
      </c>
      <c r="EM6" s="21">
        <f t="shared" si="14"/>
        <v>1.65</v>
      </c>
      <c r="EN6" s="21">
        <f t="shared" si="14"/>
        <v>0.14000000000000001</v>
      </c>
      <c r="EO6" s="20" t="str">
        <f>IF(EO7="","",IF(EO7="-","【-】","【"&amp;SUBSTITUTE(TEXT(EO7,"#,##0.00"),"-","△")&amp;"】"))</f>
        <v>【0.24】</v>
      </c>
    </row>
    <row r="7" spans="1:145" s="22" customFormat="1" x14ac:dyDescent="0.2">
      <c r="A7" s="14"/>
      <c r="B7" s="23">
        <v>2021</v>
      </c>
      <c r="C7" s="23">
        <v>453820</v>
      </c>
      <c r="D7" s="23">
        <v>47</v>
      </c>
      <c r="E7" s="23">
        <v>17</v>
      </c>
      <c r="F7" s="23">
        <v>1</v>
      </c>
      <c r="G7" s="23">
        <v>0</v>
      </c>
      <c r="H7" s="23" t="s">
        <v>97</v>
      </c>
      <c r="I7" s="23" t="s">
        <v>98</v>
      </c>
      <c r="J7" s="23" t="s">
        <v>99</v>
      </c>
      <c r="K7" s="23" t="s">
        <v>100</v>
      </c>
      <c r="L7" s="23" t="s">
        <v>101</v>
      </c>
      <c r="M7" s="23" t="s">
        <v>102</v>
      </c>
      <c r="N7" s="24" t="s">
        <v>103</v>
      </c>
      <c r="O7" s="24" t="s">
        <v>104</v>
      </c>
      <c r="P7" s="24">
        <v>41.18</v>
      </c>
      <c r="Q7" s="24">
        <v>105.62</v>
      </c>
      <c r="R7" s="24">
        <v>2552</v>
      </c>
      <c r="S7" s="24">
        <v>18923</v>
      </c>
      <c r="T7" s="24">
        <v>130.63</v>
      </c>
      <c r="U7" s="24">
        <v>144.86000000000001</v>
      </c>
      <c r="V7" s="24">
        <v>7749</v>
      </c>
      <c r="W7" s="24">
        <v>2.57</v>
      </c>
      <c r="X7" s="24">
        <v>3015.18</v>
      </c>
      <c r="Y7" s="24">
        <v>85.83</v>
      </c>
      <c r="Z7" s="24">
        <v>81.72</v>
      </c>
      <c r="AA7" s="24">
        <v>88.67</v>
      </c>
      <c r="AB7" s="24">
        <v>93.68</v>
      </c>
      <c r="AC7" s="24">
        <v>87.49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109.3</v>
      </c>
      <c r="BG7" s="24">
        <v>114.23</v>
      </c>
      <c r="BH7" s="24">
        <v>13.44</v>
      </c>
      <c r="BI7" s="24">
        <v>12.9</v>
      </c>
      <c r="BJ7" s="24">
        <v>10.79</v>
      </c>
      <c r="BK7" s="24">
        <v>966.33</v>
      </c>
      <c r="BL7" s="24">
        <v>958.81</v>
      </c>
      <c r="BM7" s="24">
        <v>1001.3</v>
      </c>
      <c r="BN7" s="24">
        <v>1050.51</v>
      </c>
      <c r="BO7" s="24">
        <v>1102.01</v>
      </c>
      <c r="BP7" s="24">
        <v>669.11</v>
      </c>
      <c r="BQ7" s="24">
        <v>97.16</v>
      </c>
      <c r="BR7" s="24">
        <v>94.85</v>
      </c>
      <c r="BS7" s="24">
        <v>95.06</v>
      </c>
      <c r="BT7" s="24">
        <v>97.08</v>
      </c>
      <c r="BU7" s="24">
        <v>91.6</v>
      </c>
      <c r="BV7" s="24">
        <v>81.739999999999995</v>
      </c>
      <c r="BW7" s="24">
        <v>82.88</v>
      </c>
      <c r="BX7" s="24">
        <v>81.88</v>
      </c>
      <c r="BY7" s="24">
        <v>82.65</v>
      </c>
      <c r="BZ7" s="24">
        <v>82.55</v>
      </c>
      <c r="CA7" s="24">
        <v>99.73</v>
      </c>
      <c r="CB7" s="24">
        <v>150</v>
      </c>
      <c r="CC7" s="24">
        <v>150</v>
      </c>
      <c r="CD7" s="24">
        <v>150</v>
      </c>
      <c r="CE7" s="24">
        <v>150</v>
      </c>
      <c r="CF7" s="24">
        <v>158.43</v>
      </c>
      <c r="CG7" s="24">
        <v>194.31</v>
      </c>
      <c r="CH7" s="24">
        <v>190.99</v>
      </c>
      <c r="CI7" s="24">
        <v>187.55</v>
      </c>
      <c r="CJ7" s="24">
        <v>186.3</v>
      </c>
      <c r="CK7" s="24">
        <v>188.38</v>
      </c>
      <c r="CL7" s="24">
        <v>134.97999999999999</v>
      </c>
      <c r="CM7" s="24">
        <v>37.950000000000003</v>
      </c>
      <c r="CN7" s="24">
        <v>37.18</v>
      </c>
      <c r="CO7" s="24">
        <v>37.659999999999997</v>
      </c>
      <c r="CP7" s="24">
        <v>38.799999999999997</v>
      </c>
      <c r="CQ7" s="24">
        <v>38.409999999999997</v>
      </c>
      <c r="CR7" s="24">
        <v>53.5</v>
      </c>
      <c r="CS7" s="24">
        <v>52.58</v>
      </c>
      <c r="CT7" s="24">
        <v>50.94</v>
      </c>
      <c r="CU7" s="24">
        <v>50.53</v>
      </c>
      <c r="CV7" s="24">
        <v>51.42</v>
      </c>
      <c r="CW7" s="24">
        <v>59.99</v>
      </c>
      <c r="CX7" s="24">
        <v>74.290000000000006</v>
      </c>
      <c r="CY7" s="24">
        <v>75.98</v>
      </c>
      <c r="CZ7" s="24">
        <v>75.81</v>
      </c>
      <c r="DA7" s="24">
        <v>77.06</v>
      </c>
      <c r="DB7" s="24">
        <v>78.680000000000007</v>
      </c>
      <c r="DC7" s="24">
        <v>83.51</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0.15</v>
      </c>
      <c r="EM7" s="24">
        <v>1.65</v>
      </c>
      <c r="EN7" s="24">
        <v>0.14000000000000001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2023-01-30T23:32:33Z</cp:lastPrinted>
  <dcterms:created xsi:type="dcterms:W3CDTF">2023-01-12T23:54:36Z</dcterms:created>
  <dcterms:modified xsi:type="dcterms:W3CDTF">2023-02-21T08:55:39Z</dcterms:modified>
  <cp:category/>
</cp:coreProperties>
</file>