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公共下水\"/>
    </mc:Choice>
  </mc:AlternateContent>
  <xr:revisionPtr revIDLastSave="0" documentId="13_ncr:1_{A52C3308-7925-4671-BDBF-1CA8927EB920}" xr6:coauthVersionLast="47" xr6:coauthVersionMax="47" xr10:uidLastSave="{00000000-0000-0000-0000-000000000000}"/>
  <workbookProtection workbookAlgorithmName="SHA-512" workbookHashValue="fnK/y8GOsRzQxHzmxgoZA42pURMO5deuQtVHxtiEynZedU8bJl4aZnOSFKmx9Pgx/CpJgEkLPt+WfbkD/9I4mA==" workbookSaltValue="+9Ry/imqsp1ipUDsz19uQ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<sst xmlns="http://schemas.openxmlformats.org/spreadsheetml/2006/main" count="236" uniqueCount="116">
  <si>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</si>
  <si>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</si>
  <si>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</si>
  <si>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</si>
  <si>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</si>
  <si>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</si>
  <si>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</si>
  <si>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</si>
  <si>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</si>
  <si>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</si>
  <si>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</si>
  <si>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</si>
  <si>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</si>
  <si>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</si>
  <si>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</si>
  <si>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</si>
  <si>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</si>
  <si>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</si>
  <si>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</si>
  <si>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</si>
  <si>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</si>
  <si>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</si>
  <si>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</si>
  <si>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</si>
  <si>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</si>
  <si>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</si>
  <si>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</si>
  <si>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</si>
  <si>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</si>
  <si>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</si>
  <si>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</si>
  <si>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</si>
  <si>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</si>
  <si>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</si>
  <si>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</si>
  <si>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</si>
  <si>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</si>
  <si>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</si>
  <si>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</si>
  <si>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</si>
  <si>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</si>
  <si>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</si>
  <si>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</si>
  <si>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</si>
  <si>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</si>
  <si>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</si>
  <si>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</si>
  <si>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</si>
  <si>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</si>
  <si>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</si>
  <si>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</si>
  <si>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</si>
  <si>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</si>
  <si>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</si>
  <si>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</si>
  <si>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</si>
  <si>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</si>
  <si>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</si>
  <si>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</si>
  <si>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</si>
  <si>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</si>
  <si>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</si>
  <si>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</si>
  <si>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</si>
  <si>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</si>
  <si>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</si>
  <si>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</si>
  <si>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</si>
  <si>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</si>
  <si>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</si>
  <si>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</si>
  <si>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</si>
  <si>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</si>
  <si>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</si>
  <si>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</si>
  <si>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</si>
  <si>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</si>
  <si>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</si>
  <si>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</si>
  <si>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</si>
  <si>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</si>
  <si>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</si>
  <si>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</si>
  <si>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</si>
  <si>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</si>
  <si>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　平成30年度で管渠や汚水処理施設整備などの面整備は終了した。
　浄化センターの機器や設備については、更新時期が到来したものは計画的な更新を行っている。
　また、管渠や中継ポンプについては耐用年数を経過しておらず、また定期的に点検を行っており、異常の発見に努めている。
　</t>
    <rPh sb="1" eb="3">
      <t>ヘイセイ</t>
    </rPh>
    <rPh sb="5" eb="7">
      <t>ネンド</t>
    </rPh>
    <rPh sb="8" eb="9">
      <t>カン</t>
    </rPh>
    <rPh sb="9" eb="10">
      <t>キョ</t>
    </rPh>
    <rPh sb="11" eb="13">
      <t>オスイ</t>
    </rPh>
    <rPh sb="13" eb="15">
      <t>ショリ</t>
    </rPh>
    <rPh sb="15" eb="17">
      <t>シセツ</t>
    </rPh>
    <rPh sb="17" eb="19">
      <t>セイビ</t>
    </rPh>
    <rPh sb="22" eb="23">
      <t>メン</t>
    </rPh>
    <rPh sb="23" eb="25">
      <t>セイビ</t>
    </rPh>
    <rPh sb="26" eb="28">
      <t>シュウリョウ</t>
    </rPh>
    <rPh sb="33" eb="35">
      <t>ジョウカ</t>
    </rPh>
    <rPh sb="40" eb="42">
      <t>キキ</t>
    </rPh>
    <rPh sb="43" eb="45">
      <t>セツビ</t>
    </rPh>
    <rPh sb="51" eb="53">
      <t>コウシン</t>
    </rPh>
    <rPh sb="53" eb="55">
      <t>ジキ</t>
    </rPh>
    <rPh sb="56" eb="58">
      <t>トウライ</t>
    </rPh>
    <rPh sb="63" eb="66">
      <t>ケイカクテキ</t>
    </rPh>
    <rPh sb="67" eb="69">
      <t>コウシン</t>
    </rPh>
    <rPh sb="70" eb="71">
      <t>オコナ</t>
    </rPh>
    <rPh sb="81" eb="83">
      <t>カンキョ</t>
    </rPh>
    <rPh sb="84" eb="86">
      <t>チュウケイ</t>
    </rPh>
    <rPh sb="94" eb="96">
      <t>タイヨウ</t>
    </rPh>
    <rPh sb="96" eb="98">
      <t>ネンスウ</t>
    </rPh>
    <rPh sb="99" eb="101">
      <t>ケイカ</t>
    </rPh>
    <rPh sb="109" eb="112">
      <t>テイキテキ</t>
    </rPh>
    <rPh sb="113" eb="115">
      <t>テンケン</t>
    </rPh>
    <rPh sb="116" eb="117">
      <t>オコナ</t>
    </rPh>
    <rPh sb="122" eb="124">
      <t>イジョウ</t>
    </rPh>
    <rPh sb="125" eb="127">
      <t>ハッケン</t>
    </rPh>
    <rPh sb="128" eb="129">
      <t>ツト</t>
    </rPh>
    <phoneticPr fontId="13"/>
  </si>
  <si>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</si>
  <si>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</si>
  <si>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</si>
  <si>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</si>
  <si>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</si>
  <si>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</si>
  <si>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</si>
  <si>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</si>
  <si>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</si>
  <si>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</si>
  <si>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</si>
  <si>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</si>
  <si>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</si>
  <si>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</si>
  <si>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</si>
  <si>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</si>
  <si>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</si>
  <si>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</si>
  <si>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</si>
  <si>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</si>
  <si>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</si>
  <si>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</si>
  <si>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</si>
  <si>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</si>
  <si>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</si>
  <si>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</si>
  <si>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</si>
  <si>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</si>
  <si>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①収益的収支比率
　100％を超えており、健全性は保たれている。加入戸数（加入率）の増加に比例して使用料も増えており、今後も健全性は担保されると予想している。
④企業債残高対事業規模比率
　令和2年度において繰出基準を新しく策定し、企業債については分流式下水道等に要する経費として一般会計が負担することを明確にしたため、大幅な減少となった。
⑤経費回収率、⑥汚水処理原価
　企業債を一般会計が負担することを明確化したことにより、使用料収入に対する汚水処理費は低減したため、経費回収率は大幅に増加し、汚水処理原価は大幅に減少した。
　また、令和3年度から浄化センターの維持管理業務を包括的民間業務委託により行っており、経費節減や事務負担を軽減しつつ、より安定的な維持管理に努める。
⑦施設利用率
　類似団体と比較すると施設利用率は高い状況にあり、適正な規模である。
⑧水洗化率
　加入促進に取り組むことで、更なる改善に努める。</t>
    <rPh sb="1" eb="4">
      <t>シュウエキテキ</t>
    </rPh>
    <rPh sb="4" eb="6">
      <t>シュウシ</t>
    </rPh>
    <rPh sb="6" eb="8">
      <t>ヒリツ</t>
    </rPh>
    <rPh sb="15" eb="16">
      <t>コ</t>
    </rPh>
    <rPh sb="21" eb="24">
      <t>ケンゼンセイ</t>
    </rPh>
    <rPh sb="25" eb="26">
      <t>タモ</t>
    </rPh>
    <rPh sb="32" eb="34">
      <t>カニュウ</t>
    </rPh>
    <rPh sb="34" eb="36">
      <t>コスウ</t>
    </rPh>
    <rPh sb="37" eb="39">
      <t>カニュウ</t>
    </rPh>
    <rPh sb="39" eb="40">
      <t>リツ</t>
    </rPh>
    <rPh sb="42" eb="44">
      <t>ゾウカ</t>
    </rPh>
    <rPh sb="45" eb="47">
      <t>ヒレイ</t>
    </rPh>
    <rPh sb="49" eb="51">
      <t>シヨウ</t>
    </rPh>
    <rPh sb="51" eb="52">
      <t>リョウ</t>
    </rPh>
    <rPh sb="53" eb="54">
      <t>フ</t>
    </rPh>
    <rPh sb="62" eb="65">
      <t>ケンゼンセイ</t>
    </rPh>
    <rPh sb="66" eb="68">
      <t>タンポ</t>
    </rPh>
    <rPh sb="72" eb="74">
      <t>ヨソウ</t>
    </rPh>
    <rPh sb="81" eb="83">
      <t>キギョウ</t>
    </rPh>
    <rPh sb="83" eb="84">
      <t>サイ</t>
    </rPh>
    <rPh sb="84" eb="86">
      <t>ザンダカ</t>
    </rPh>
    <rPh sb="86" eb="87">
      <t>タイ</t>
    </rPh>
    <rPh sb="87" eb="89">
      <t>ジギョウ</t>
    </rPh>
    <rPh sb="89" eb="91">
      <t>キボ</t>
    </rPh>
    <rPh sb="91" eb="93">
      <t>ヒリツ</t>
    </rPh>
    <rPh sb="95" eb="97">
      <t>レイワ</t>
    </rPh>
    <rPh sb="98" eb="100">
      <t>ネンド</t>
    </rPh>
    <rPh sb="104" eb="105">
      <t>ソウ</t>
    </rPh>
    <rPh sb="105" eb="106">
      <t>ダ</t>
    </rPh>
    <rPh sb="106" eb="108">
      <t>キジュン</t>
    </rPh>
    <rPh sb="109" eb="110">
      <t>アタラ</t>
    </rPh>
    <rPh sb="112" eb="114">
      <t>サクテイ</t>
    </rPh>
    <rPh sb="116" eb="118">
      <t>キギョウ</t>
    </rPh>
    <rPh sb="118" eb="119">
      <t>サイ</t>
    </rPh>
    <rPh sb="124" eb="126">
      <t>ブンリュウ</t>
    </rPh>
    <rPh sb="126" eb="127">
      <t>シキ</t>
    </rPh>
    <rPh sb="127" eb="130">
      <t>ゲスイドウ</t>
    </rPh>
    <rPh sb="130" eb="131">
      <t>トウ</t>
    </rPh>
    <rPh sb="132" eb="133">
      <t>ヨウ</t>
    </rPh>
    <rPh sb="135" eb="137">
      <t>ケイヒ</t>
    </rPh>
    <rPh sb="140" eb="142">
      <t>イッパン</t>
    </rPh>
    <rPh sb="142" eb="144">
      <t>カイケイ</t>
    </rPh>
    <rPh sb="145" eb="147">
      <t>フタン</t>
    </rPh>
    <rPh sb="152" eb="154">
      <t>メイカク</t>
    </rPh>
    <rPh sb="160" eb="162">
      <t>オオハバ</t>
    </rPh>
    <rPh sb="163" eb="165">
      <t>ゲンショウ</t>
    </rPh>
    <rPh sb="172" eb="174">
      <t>ケイヒ</t>
    </rPh>
    <rPh sb="174" eb="176">
      <t>カイシュウ</t>
    </rPh>
    <rPh sb="176" eb="177">
      <t>リツ</t>
    </rPh>
    <rPh sb="179" eb="181">
      <t>オスイ</t>
    </rPh>
    <rPh sb="181" eb="183">
      <t>ショリ</t>
    </rPh>
    <rPh sb="183" eb="185">
      <t>ゲンカ</t>
    </rPh>
    <rPh sb="187" eb="189">
      <t>キギョウ</t>
    </rPh>
    <rPh sb="189" eb="190">
      <t>サイ</t>
    </rPh>
    <rPh sb="191" eb="193">
      <t>イッパン</t>
    </rPh>
    <rPh sb="193" eb="195">
      <t>カイケイ</t>
    </rPh>
    <rPh sb="196" eb="198">
      <t>フタン</t>
    </rPh>
    <rPh sb="203" eb="206">
      <t>メイカクカ</t>
    </rPh>
    <rPh sb="214" eb="217">
      <t>シヨウリョウ</t>
    </rPh>
    <rPh sb="217" eb="219">
      <t>シュウニュウ</t>
    </rPh>
    <rPh sb="220" eb="221">
      <t>タイ</t>
    </rPh>
    <rPh sb="223" eb="225">
      <t>オスイ</t>
    </rPh>
    <rPh sb="225" eb="227">
      <t>ショリ</t>
    </rPh>
    <rPh sb="227" eb="228">
      <t>ヒ</t>
    </rPh>
    <rPh sb="229" eb="231">
      <t>テイゲン</t>
    </rPh>
    <rPh sb="236" eb="238">
      <t>ケイヒ</t>
    </rPh>
    <rPh sb="238" eb="240">
      <t>カイシュウ</t>
    </rPh>
    <rPh sb="240" eb="241">
      <t>リツ</t>
    </rPh>
    <rPh sb="242" eb="244">
      <t>オオハバ</t>
    </rPh>
    <rPh sb="245" eb="247">
      <t>ゾウカ</t>
    </rPh>
    <rPh sb="249" eb="251">
      <t>オスイ</t>
    </rPh>
    <rPh sb="251" eb="253">
      <t>ショリ</t>
    </rPh>
    <rPh sb="253" eb="255">
      <t>ゲンカ</t>
    </rPh>
    <rPh sb="256" eb="258">
      <t>オオハバ</t>
    </rPh>
    <rPh sb="259" eb="261">
      <t>ゲンショウ</t>
    </rPh>
    <rPh sb="269" eb="271">
      <t>レイワ</t>
    </rPh>
    <rPh sb="272" eb="274">
      <t>ネンド</t>
    </rPh>
    <rPh sb="283" eb="285">
      <t>イジ</t>
    </rPh>
    <rPh sb="285" eb="287">
      <t>カンリ</t>
    </rPh>
    <rPh sb="287" eb="289">
      <t>ギョウム</t>
    </rPh>
    <rPh sb="302" eb="303">
      <t>オコナ</t>
    </rPh>
    <rPh sb="348" eb="350">
      <t>ルイジ</t>
    </rPh>
    <rPh sb="350" eb="352">
      <t>ダンタイ</t>
    </rPh>
    <rPh sb="353" eb="355">
      <t>ヒカク</t>
    </rPh>
    <rPh sb="358" eb="360">
      <t>シセツ</t>
    </rPh>
    <rPh sb="360" eb="363">
      <t>リヨウリツ</t>
    </rPh>
    <rPh sb="364" eb="365">
      <t>タカ</t>
    </rPh>
    <rPh sb="366" eb="368">
      <t>ジョウキョウ</t>
    </rPh>
    <rPh sb="372" eb="374">
      <t>テキセイ</t>
    </rPh>
    <rPh sb="375" eb="377">
      <t>キボ</t>
    </rPh>
    <rPh sb="383" eb="386">
      <t>スイセンカ</t>
    </rPh>
    <rPh sb="386" eb="387">
      <t>リツ</t>
    </rPh>
    <rPh sb="389" eb="391">
      <t>カニュウ</t>
    </rPh>
    <rPh sb="391" eb="393">
      <t>ソクシン</t>
    </rPh>
    <rPh sb="394" eb="395">
      <t>ト</t>
    </rPh>
    <rPh sb="396" eb="397">
      <t>ク</t>
    </rPh>
    <rPh sb="402" eb="403">
      <t>サラ</t>
    </rPh>
    <rPh sb="405" eb="407">
      <t>カイゼン</t>
    </rPh>
    <rPh sb="408" eb="409">
      <t>ツト</t>
    </rPh>
    <phoneticPr fontId="13"/>
  </si>
  <si>
    <t>　綾町公共下水道事業経営戦略（平成29年度策定）では、経営戦略期間中（平成30年度～令和９年度）に使用料の改定を行うこととしており、令和5年度に適正な使用料の算定を行い、令和6年度に料金改定審議会及び議会への議案提出を経て、令和7年度から使用料の改定を行う予定である。
　また、将来的には加入率の上昇による汚水処理量の増加も想定されるため、処理施設の増設を検討し、それに対応できる減債基金（貯金）等の積み増しを行っていく。</t>
    <rPh sb="1" eb="3">
      <t>アヤチョウ</t>
    </rPh>
    <rPh sb="3" eb="5">
      <t>コウキョウ</t>
    </rPh>
    <rPh sb="5" eb="8">
      <t>ゲスイドウ</t>
    </rPh>
    <rPh sb="8" eb="10">
      <t>ジギョウ</t>
    </rPh>
    <rPh sb="27" eb="29">
      <t>ケイエイ</t>
    </rPh>
    <rPh sb="29" eb="31">
      <t>センリャク</t>
    </rPh>
    <rPh sb="31" eb="34">
      <t>キカンチュウ</t>
    </rPh>
    <rPh sb="35" eb="37">
      <t>ヘイセイ</t>
    </rPh>
    <rPh sb="39" eb="41">
      <t>ネンド</t>
    </rPh>
    <rPh sb="42" eb="44">
      <t>レイワ</t>
    </rPh>
    <rPh sb="45" eb="47">
      <t>ネンド</t>
    </rPh>
    <rPh sb="49" eb="52">
      <t>シヨウリョウ</t>
    </rPh>
    <rPh sb="53" eb="55">
      <t>カイテイ</t>
    </rPh>
    <rPh sb="56" eb="57">
      <t>オコナ</t>
    </rPh>
    <rPh sb="66" eb="68">
      <t>レイワ</t>
    </rPh>
    <rPh sb="69" eb="71">
      <t>ネンド</t>
    </rPh>
    <rPh sb="72" eb="74">
      <t>テキセイ</t>
    </rPh>
    <rPh sb="75" eb="78">
      <t>シヨウリョウ</t>
    </rPh>
    <rPh sb="79" eb="81">
      <t>サンテイ</t>
    </rPh>
    <rPh sb="82" eb="83">
      <t>オコナ</t>
    </rPh>
    <rPh sb="85" eb="87">
      <t>レイワ</t>
    </rPh>
    <rPh sb="88" eb="90">
      <t>ネンド</t>
    </rPh>
    <rPh sb="91" eb="93">
      <t>リョウキン</t>
    </rPh>
    <rPh sb="93" eb="95">
      <t>カイテイ</t>
    </rPh>
    <rPh sb="95" eb="98">
      <t>シンギカイ</t>
    </rPh>
    <rPh sb="98" eb="99">
      <t>オヨ</t>
    </rPh>
    <rPh sb="100" eb="102">
      <t>ギカイ</t>
    </rPh>
    <rPh sb="104" eb="106">
      <t>ギアン</t>
    </rPh>
    <rPh sb="106" eb="108">
      <t>テイシュツ</t>
    </rPh>
    <rPh sb="109" eb="110">
      <t>ヘ</t>
    </rPh>
    <rPh sb="112" eb="114">
      <t>レイワ</t>
    </rPh>
    <rPh sb="115" eb="117">
      <t>ネンド</t>
    </rPh>
    <rPh sb="119" eb="122">
      <t>シヨウリョウ</t>
    </rPh>
    <rPh sb="123" eb="125">
      <t>カイテイ</t>
    </rPh>
    <rPh sb="126" eb="127">
      <t>オコナ</t>
    </rPh>
    <rPh sb="128" eb="130">
      <t>ヨテイ</t>
    </rPh>
    <rPh sb="162" eb="164">
      <t>ソウテイ</t>
    </rPh>
    <rPh sb="178" eb="180">
      <t>ケントウ</t>
    </rPh>
    <rPh sb="185" eb="187">
      <t>タイオウ</t>
    </rPh>
    <rPh sb="190" eb="192">
      <t>ゲンサイ</t>
    </rPh>
    <rPh sb="192" eb="194">
      <t>キキン</t>
    </rPh>
    <rPh sb="195" eb="197">
      <t>チョキン</t>
    </rPh>
    <rPh sb="198" eb="199">
      <t>トウ</t>
    </rPh>
    <rPh sb="200" eb="201">
      <t>ツ</t>
    </rPh>
    <rPh sb="202" eb="203">
      <t>マ</t>
    </rPh>
    <rPh sb="205" eb="20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</si>
</sst>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5C-43A9-B6D0-8A35D46D2A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0.56999999999999995</c:v>
                </c:pt>
                <c:pt idx="2">
                  <c:v>0.1</c:v>
                </c:pt>
                <c:pt idx="3">
                  <c:v>0.32</c:v>
                </c:pt>
                <c:pt idx="4">
                  <c:v>0.1</c:v>
                </c:pt>
              </c:numCache>
            </c:numRef>
          </c:val>
          <c:smooth val="0"/>
          <c:extLst>
            <c:ext xmlns:c16="http://schemas.microsoft.com/office/drawing/2014/chart" uri="{C3380CC4-5D6E-409C-BE32-E72D297353CC}">
              <c16:uniqueId val="{00000001-2E5C-43A9-B6D0-8A35D46D2A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76.8</c:v>
                </c:pt>
                <c:pt idx="1">
                  <c:v>78.5</c:v>
                </c:pt>
                <c:pt idx="2">
                  <c:v>79.2</c:v>
                </c:pt>
                <c:pt idx="3">
                  <c:v>80.5</c:v>
                </c:pt>
                <c:pt idx="4">
                  <c:v>81.3</c:v>
                </c:pt>
              </c:numCache>
            </c:numRef>
          </c:val>
          <c:extLst>
            <c:ext xmlns:c16="http://schemas.microsoft.com/office/drawing/2014/chart" uri="{C3380CC4-5D6E-409C-BE32-E72D297353CC}">
              <c16:uniqueId val="{00000000-7710-4A92-BEB7-877B7F39A5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36.97</c:v>
                </c:pt>
                <c:pt idx="2">
                  <c:v>49.27</c:v>
                </c:pt>
                <c:pt idx="3">
                  <c:v>49.47</c:v>
                </c:pt>
                <c:pt idx="4">
                  <c:v>48.19</c:v>
                </c:pt>
              </c:numCache>
            </c:numRef>
          </c:val>
          <c:smooth val="0"/>
          <c:extLst>
            <c:ext xmlns:c16="http://schemas.microsoft.com/office/drawing/2014/chart" uri="{C3380CC4-5D6E-409C-BE32-E72D297353CC}">
              <c16:uniqueId val="{00000001-7710-4A92-BEB7-877B7F39A5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65.7</c:v>
                </c:pt>
                <c:pt idx="1">
                  <c:v>64.41</c:v>
                </c:pt>
                <c:pt idx="2">
                  <c:v>67.14</c:v>
                </c:pt>
                <c:pt idx="3">
                  <c:v>70.14</c:v>
                </c:pt>
                <c:pt idx="4">
                  <c:v>70.41</c:v>
                </c:pt>
              </c:numCache>
            </c:numRef>
          </c:val>
          <c:extLst>
            <c:ext xmlns:c16="http://schemas.microsoft.com/office/drawing/2014/chart" uri="{C3380CC4-5D6E-409C-BE32-E72D297353CC}">
              <c16:uniqueId val="{00000000-1F4B-4835-B086-5720ABA06A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67.12</c:v>
                </c:pt>
                <c:pt idx="2">
                  <c:v>83.16</c:v>
                </c:pt>
                <c:pt idx="3">
                  <c:v>82.06</c:v>
                </c:pt>
                <c:pt idx="4">
                  <c:v>82.26</c:v>
                </c:pt>
              </c:numCache>
            </c:numRef>
          </c:val>
          <c:smooth val="0"/>
          <c:extLst>
            <c:ext xmlns:c16="http://schemas.microsoft.com/office/drawing/2014/chart" uri="{C3380CC4-5D6E-409C-BE32-E72D297353CC}">
              <c16:uniqueId val="{00000001-1F4B-4835-B086-5720ABA06A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101.42</c:v>
                </c:pt>
                <c:pt idx="1">
                  <c:v>106.1</c:v>
                </c:pt>
                <c:pt idx="2">
                  <c:v>106.89</c:v>
                </c:pt>
                <c:pt idx="3">
                  <c:v>100.95</c:v>
                </c:pt>
                <c:pt idx="4">
                  <c:v>122.73</c:v>
                </c:pt>
              </c:numCache>
            </c:numRef>
          </c:val>
          <c:extLst>
            <c:ext xmlns:c16="http://schemas.microsoft.com/office/drawing/2014/chart" uri="{C3380CC4-5D6E-409C-BE32-E72D297353CC}">
              <c16:uniqueId val="{00000000-AF5A-42FC-95CD-9B4767D922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5A-42FC-95CD-9B4767D922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5B-43A6-B41A-EC5C01BC6F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5B-43A6-B41A-EC5C01BC6F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5E-4BA2-95A0-54F0458342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5E-4BA2-95A0-54F0458342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74-4537-A8D3-A390E530A1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74-4537-A8D3-A390E530A1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66-460F-B271-4F0F51F82C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66-460F-B271-4F0F51F82C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1973.68</c:v>
                </c:pt>
                <c:pt idx="1">
                  <c:v>2542.59</c:v>
                </c:pt>
                <c:pt idx="2">
                  <c:v>2413.5700000000002</c:v>
                </c:pt>
                <c:pt idx="3">
                  <c:v>59.14</c:v>
                </c:pt>
                <c:pt idx="4" formatCode="#,##0.00;&quot;△&quot;#,##0.00">
                  <c:v>0</c:v>
                </c:pt>
              </c:numCache>
            </c:numRef>
          </c:val>
          <c:extLst>
            <c:ext xmlns:c16="http://schemas.microsoft.com/office/drawing/2014/chart" uri="{C3380CC4-5D6E-409C-BE32-E72D297353CC}">
              <c16:uniqueId val="{00000000-B336-4EB6-A887-BA51312C0A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1689.65</c:v>
                </c:pt>
                <c:pt idx="2">
                  <c:v>1130.42</c:v>
                </c:pt>
                <c:pt idx="3">
                  <c:v>1245.0999999999999</c:v>
                </c:pt>
                <c:pt idx="4">
                  <c:v>1108.8</c:v>
                </c:pt>
              </c:numCache>
            </c:numRef>
          </c:val>
          <c:smooth val="0"/>
          <c:extLst>
            <c:ext xmlns:c16="http://schemas.microsoft.com/office/drawing/2014/chart" uri="{C3380CC4-5D6E-409C-BE32-E72D297353CC}">
              <c16:uniqueId val="{00000001-B336-4EB6-A887-BA51312C0A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111.83</c:v>
                </c:pt>
                <c:pt idx="2">
                  <c:v>114.41</c:v>
                </c:pt>
                <c:pt idx="3">
                  <c:v>99.51</c:v>
                </c:pt>
                <c:pt idx="4">
                  <c:v>177.61</c:v>
                </c:pt>
              </c:numCache>
            </c:numRef>
          </c:val>
          <c:extLst>
            <c:ext xmlns:c16="http://schemas.microsoft.com/office/drawing/2014/chart" uri="{C3380CC4-5D6E-409C-BE32-E72D297353CC}">
              <c16:uniqueId val="{00000000-3E6B-4690-AA39-B46A19D21D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58.12</c:v>
                </c:pt>
                <c:pt idx="2">
                  <c:v>74.17</c:v>
                </c:pt>
                <c:pt idx="3">
                  <c:v>79.77</c:v>
                </c:pt>
                <c:pt idx="4">
                  <c:v>79.63</c:v>
                </c:pt>
              </c:numCache>
            </c:numRef>
          </c:val>
          <c:smooth val="0"/>
          <c:extLst>
            <c:ext xmlns:c16="http://schemas.microsoft.com/office/drawing/2014/chart" uri="{C3380CC4-5D6E-409C-BE32-E72D297353CC}">
              <c16:uniqueId val="{00000001-3E6B-4690-AA39-B46A19D21D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192.31</c:v>
                </c:pt>
                <c:pt idx="1">
                  <c:v>128.88999999999999</c:v>
                </c:pt>
                <c:pt idx="2">
                  <c:v>127.79</c:v>
                </c:pt>
                <c:pt idx="3">
                  <c:v>150.66</c:v>
                </c:pt>
                <c:pt idx="4">
                  <c:v>83.76</c:v>
                </c:pt>
              </c:numCache>
            </c:numRef>
          </c:val>
          <c:extLst>
            <c:ext xmlns:c16="http://schemas.microsoft.com/office/drawing/2014/chart" uri="{C3380CC4-5D6E-409C-BE32-E72D297353CC}">
              <c16:uniqueId val="{00000000-A84F-4A99-B86D-BDEC073D2A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304.98</c:v>
                </c:pt>
                <c:pt idx="2">
                  <c:v>230.95</c:v>
                </c:pt>
                <c:pt idx="3">
                  <c:v>214.56</c:v>
                </c:pt>
                <c:pt idx="4">
                  <c:v>213.66</c:v>
                </c:pt>
              </c:numCache>
            </c:numRef>
          </c:val>
          <c:smooth val="0"/>
          <c:extLst>
            <c:ext xmlns:c16="http://schemas.microsoft.com/office/drawing/2014/chart" uri="{C3380CC4-5D6E-409C-BE32-E72D297353CC}">
              <c16:uniqueId val="{00000001-A84F-4A99-B86D-BDEC073D2A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綾町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3</v>
      </c>
      <c r="C7" s="30"/>
      <c r="D7" s="30"/>
      <c r="E7" s="30"/>
      <c r="F7" s="30"/>
      <c r="G7" s="30"/>
      <c r="H7" s="30"/>
      <c r="I7" s="30" t="s">
        <v>13</v>
      </c>
      <c r="J7" s="30"/>
      <c r="K7" s="30"/>
      <c r="L7" s="30"/>
      <c r="M7" s="30"/>
      <c r="N7" s="30"/>
      <c r="O7" s="30"/>
      <c r="P7" s="30" t="s">
        <v>4</v>
      </c>
      <c r="Q7" s="30"/>
      <c r="R7" s="30"/>
      <c r="S7" s="30"/>
      <c r="T7" s="30"/>
      <c r="U7" s="30"/>
      <c r="V7" s="30"/>
      <c r="W7" s="30" t="s">
        <v>15</v>
      </c>
      <c r="X7" s="30"/>
      <c r="Y7" s="30"/>
      <c r="Z7" s="30"/>
      <c r="AA7" s="30"/>
      <c r="AB7" s="30"/>
      <c r="AC7" s="30"/>
      <c r="AD7" s="30" t="s">
        <v>8</v>
      </c>
      <c r="AE7" s="30"/>
      <c r="AF7" s="30"/>
      <c r="AG7" s="30"/>
      <c r="AH7" s="30"/>
      <c r="AI7" s="30"/>
      <c r="AJ7" s="30"/>
      <c r="AK7" s="3"/>
      <c r="AL7" s="30" t="s">
        <v>17</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7112</v>
      </c>
      <c r="AM8" s="36"/>
      <c r="AN8" s="36"/>
      <c r="AO8" s="36"/>
      <c r="AP8" s="36"/>
      <c r="AQ8" s="36"/>
      <c r="AR8" s="36"/>
      <c r="AS8" s="36"/>
      <c r="AT8" s="37">
        <f>データ!T6</f>
        <v>95.19</v>
      </c>
      <c r="AU8" s="37"/>
      <c r="AV8" s="37"/>
      <c r="AW8" s="37"/>
      <c r="AX8" s="37"/>
      <c r="AY8" s="37"/>
      <c r="AZ8" s="37"/>
      <c r="BA8" s="37"/>
      <c r="BB8" s="37">
        <f>データ!U6</f>
        <v>74.709999999999994</v>
      </c>
      <c r="BC8" s="37"/>
      <c r="BD8" s="37"/>
      <c r="BE8" s="37"/>
      <c r="BF8" s="37"/>
      <c r="BG8" s="37"/>
      <c r="BH8" s="37"/>
      <c r="BI8" s="37"/>
      <c r="BJ8" s="3"/>
      <c r="BK8" s="3"/>
      <c r="BL8" s="38" t="s">
        <v>14</v>
      </c>
      <c r="BM8" s="39"/>
      <c r="BN8" s="40" t="s">
        <v>22</v>
      </c>
      <c r="BO8" s="40"/>
      <c r="BP8" s="40"/>
      <c r="BQ8" s="40"/>
      <c r="BR8" s="40"/>
      <c r="BS8" s="40"/>
      <c r="BT8" s="40"/>
      <c r="BU8" s="40"/>
      <c r="BV8" s="40"/>
      <c r="BW8" s="40"/>
      <c r="BX8" s="40"/>
      <c r="BY8" s="41"/>
    </row>
    <row r="9" spans="1:78" ht="18.75" customHeight="1" x14ac:dyDescent="0.2">
      <c r="A9" s="2"/>
      <c r="B9" s="30" t="s">
        <v>23</v>
      </c>
      <c r="C9" s="30"/>
      <c r="D9" s="30"/>
      <c r="E9" s="30"/>
      <c r="F9" s="30"/>
      <c r="G9" s="30"/>
      <c r="H9" s="30"/>
      <c r="I9" s="30" t="s">
        <v>25</v>
      </c>
      <c r="J9" s="30"/>
      <c r="K9" s="30"/>
      <c r="L9" s="30"/>
      <c r="M9" s="30"/>
      <c r="N9" s="30"/>
      <c r="O9" s="30"/>
      <c r="P9" s="30" t="s">
        <v>27</v>
      </c>
      <c r="Q9" s="30"/>
      <c r="R9" s="30"/>
      <c r="S9" s="30"/>
      <c r="T9" s="30"/>
      <c r="U9" s="30"/>
      <c r="V9" s="30"/>
      <c r="W9" s="30" t="s">
        <v>30</v>
      </c>
      <c r="X9" s="30"/>
      <c r="Y9" s="30"/>
      <c r="Z9" s="30"/>
      <c r="AA9" s="30"/>
      <c r="AB9" s="30"/>
      <c r="AC9" s="30"/>
      <c r="AD9" s="30" t="s">
        <v>24</v>
      </c>
      <c r="AE9" s="30"/>
      <c r="AF9" s="30"/>
      <c r="AG9" s="30"/>
      <c r="AH9" s="30"/>
      <c r="AI9" s="30"/>
      <c r="AJ9" s="30"/>
      <c r="AK9" s="3"/>
      <c r="AL9" s="30" t="s">
        <v>32</v>
      </c>
      <c r="AM9" s="30"/>
      <c r="AN9" s="30"/>
      <c r="AO9" s="30"/>
      <c r="AP9" s="30"/>
      <c r="AQ9" s="30"/>
      <c r="AR9" s="30"/>
      <c r="AS9" s="30"/>
      <c r="AT9" s="30" t="s">
        <v>33</v>
      </c>
      <c r="AU9" s="30"/>
      <c r="AV9" s="30"/>
      <c r="AW9" s="30"/>
      <c r="AX9" s="30"/>
      <c r="AY9" s="30"/>
      <c r="AZ9" s="30"/>
      <c r="BA9" s="30"/>
      <c r="BB9" s="30" t="s">
        <v>34</v>
      </c>
      <c r="BC9" s="30"/>
      <c r="BD9" s="30"/>
      <c r="BE9" s="30"/>
      <c r="BF9" s="30"/>
      <c r="BG9" s="30"/>
      <c r="BH9" s="30"/>
      <c r="BI9" s="30"/>
      <c r="BJ9" s="3"/>
      <c r="BK9" s="3"/>
      <c r="BL9" s="42" t="s">
        <v>37</v>
      </c>
      <c r="BM9" s="43"/>
      <c r="BN9" s="44" t="s">
        <v>38</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58.42</v>
      </c>
      <c r="Q10" s="37"/>
      <c r="R10" s="37"/>
      <c r="S10" s="37"/>
      <c r="T10" s="37"/>
      <c r="U10" s="37"/>
      <c r="V10" s="37"/>
      <c r="W10" s="37">
        <f>データ!Q6</f>
        <v>104.98</v>
      </c>
      <c r="X10" s="37"/>
      <c r="Y10" s="37"/>
      <c r="Z10" s="37"/>
      <c r="AA10" s="37"/>
      <c r="AB10" s="37"/>
      <c r="AC10" s="37"/>
      <c r="AD10" s="36">
        <f>データ!R6</f>
        <v>2680</v>
      </c>
      <c r="AE10" s="36"/>
      <c r="AF10" s="36"/>
      <c r="AG10" s="36"/>
      <c r="AH10" s="36"/>
      <c r="AI10" s="36"/>
      <c r="AJ10" s="36"/>
      <c r="AK10" s="2"/>
      <c r="AL10" s="36">
        <f>データ!V6</f>
        <v>4140</v>
      </c>
      <c r="AM10" s="36"/>
      <c r="AN10" s="36"/>
      <c r="AO10" s="36"/>
      <c r="AP10" s="36"/>
      <c r="AQ10" s="36"/>
      <c r="AR10" s="36"/>
      <c r="AS10" s="36"/>
      <c r="AT10" s="37">
        <f>データ!W6</f>
        <v>1.83</v>
      </c>
      <c r="AU10" s="37"/>
      <c r="AV10" s="37"/>
      <c r="AW10" s="37"/>
      <c r="AX10" s="37"/>
      <c r="AY10" s="37"/>
      <c r="AZ10" s="37"/>
      <c r="BA10" s="37"/>
      <c r="BB10" s="37">
        <f>データ!X6</f>
        <v>2262.3000000000002</v>
      </c>
      <c r="BC10" s="37"/>
      <c r="BD10" s="37"/>
      <c r="BE10" s="37"/>
      <c r="BF10" s="37"/>
      <c r="BG10" s="37"/>
      <c r="BH10" s="37"/>
      <c r="BI10" s="37"/>
      <c r="BJ10" s="2"/>
      <c r="BK10" s="2"/>
      <c r="BL10" s="46" t="s">
        <v>40</v>
      </c>
      <c r="BM10" s="47"/>
      <c r="BN10" s="48" t="s">
        <v>7</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41</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43</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44</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85</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115</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46</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47</v>
      </c>
      <c r="C85" s="6"/>
      <c r="D85" s="6"/>
      <c r="E85" s="6" t="s">
        <v>48</v>
      </c>
      <c r="F85" s="6" t="s">
        <v>50</v>
      </c>
      <c r="G85" s="6" t="s">
        <v>51</v>
      </c>
      <c r="H85" s="6" t="s">
        <v>45</v>
      </c>
      <c r="I85" s="6" t="s">
        <v>12</v>
      </c>
      <c r="J85" s="6" t="s">
        <v>52</v>
      </c>
      <c r="K85" s="6" t="s">
        <v>53</v>
      </c>
      <c r="L85" s="6" t="s">
        <v>35</v>
      </c>
      <c r="M85" s="6" t="s">
        <v>39</v>
      </c>
      <c r="N85" s="6" t="s">
        <v>54</v>
      </c>
      <c r="O85" s="6" t="s">
        <v>55</v>
      </c>
    </row>
    <row r="86" spans="1:78" hidden="1" x14ac:dyDescent="0.2">
      <c r="B86" s="6"/>
      <c r="C86" s="6"/>
      <c r="D86" s="6"/>
      <c r="E86" s="6" t="str">
        <f>データ!AI6</f>
        <v/>
      </c>
      <c r="F86" s="6" t="s">
        <v>42</v>
      </c>
      <c r="G86" s="6" t="s">
        <v>42</v>
      </c>
      <c r="H86" s="6" t="str">
        <f>データ!BP6</f>
        <v>【669.11】</v>
      </c>
      <c r="I86" s="6" t="str">
        <f>データ!CA6</f>
        <v>【99.73】</v>
      </c>
      <c r="J86" s="6" t="str">
        <f>データ!CL6</f>
        <v>【134.98】</v>
      </c>
      <c r="K86" s="6" t="str">
        <f>データ!CW6</f>
        <v>【59.99】</v>
      </c>
      <c r="L86" s="6" t="str">
        <f>データ!DH6</f>
        <v>【95.72】</v>
      </c>
      <c r="M86" s="6" t="s">
        <v>42</v>
      </c>
      <c r="N86" s="6" t="s">
        <v>42</v>
      </c>
      <c r="O86" s="6" t="str">
        <f>データ!EO6</f>
        <v>【0.24】</v>
      </c>
    </row>
  </sheetData>
  <sheetProtection algorithmName="SHA-512" hashValue="CaMYeqzJFdDxgkaiHYnt+TgYZh9BjSkxJLaNJTlQmDvwoJhp3vVzkyvaw0Q+ZgADF1nqV8TtWmyKpVyJGSG05w==" saltValue="c0l9TozrGYdwwBtEJihKQ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59</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21</v>
      </c>
      <c r="B3" s="16" t="s">
        <v>36</v>
      </c>
      <c r="C3" s="16" t="s">
        <v>61</v>
      </c>
      <c r="D3" s="16" t="s">
        <v>62</v>
      </c>
      <c r="E3" s="16" t="s">
        <v>6</v>
      </c>
      <c r="F3" s="16" t="s">
        <v>5</v>
      </c>
      <c r="G3" s="16" t="s">
        <v>26</v>
      </c>
      <c r="H3" s="74" t="s">
        <v>58</v>
      </c>
      <c r="I3" s="75"/>
      <c r="J3" s="75"/>
      <c r="K3" s="75"/>
      <c r="L3" s="75"/>
      <c r="M3" s="75"/>
      <c r="N3" s="75"/>
      <c r="O3" s="75"/>
      <c r="P3" s="75"/>
      <c r="Q3" s="75"/>
      <c r="R3" s="75"/>
      <c r="S3" s="75"/>
      <c r="T3" s="75"/>
      <c r="U3" s="75"/>
      <c r="V3" s="75"/>
      <c r="W3" s="75"/>
      <c r="X3" s="76"/>
      <c r="Y3" s="72"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63</v>
      </c>
      <c r="B4" s="17"/>
      <c r="C4" s="17"/>
      <c r="D4" s="17"/>
      <c r="E4" s="17"/>
      <c r="F4" s="17"/>
      <c r="G4" s="17"/>
      <c r="H4" s="77"/>
      <c r="I4" s="78"/>
      <c r="J4" s="78"/>
      <c r="K4" s="78"/>
      <c r="L4" s="78"/>
      <c r="M4" s="78"/>
      <c r="N4" s="78"/>
      <c r="O4" s="78"/>
      <c r="P4" s="78"/>
      <c r="Q4" s="78"/>
      <c r="R4" s="78"/>
      <c r="S4" s="78"/>
      <c r="T4" s="78"/>
      <c r="U4" s="78"/>
      <c r="V4" s="78"/>
      <c r="W4" s="78"/>
      <c r="X4" s="79"/>
      <c r="Y4" s="73" t="s">
        <v>28</v>
      </c>
      <c r="Z4" s="73"/>
      <c r="AA4" s="73"/>
      <c r="AB4" s="73"/>
      <c r="AC4" s="73"/>
      <c r="AD4" s="73"/>
      <c r="AE4" s="73"/>
      <c r="AF4" s="73"/>
      <c r="AG4" s="73"/>
      <c r="AH4" s="73"/>
      <c r="AI4" s="73"/>
      <c r="AJ4" s="73" t="s">
        <v>49</v>
      </c>
      <c r="AK4" s="73"/>
      <c r="AL4" s="73"/>
      <c r="AM4" s="73"/>
      <c r="AN4" s="73"/>
      <c r="AO4" s="73"/>
      <c r="AP4" s="73"/>
      <c r="AQ4" s="73"/>
      <c r="AR4" s="73"/>
      <c r="AS4" s="73"/>
      <c r="AT4" s="73"/>
      <c r="AU4" s="73" t="s">
        <v>31</v>
      </c>
      <c r="AV4" s="73"/>
      <c r="AW4" s="73"/>
      <c r="AX4" s="73"/>
      <c r="AY4" s="73"/>
      <c r="AZ4" s="73"/>
      <c r="BA4" s="73"/>
      <c r="BB4" s="73"/>
      <c r="BC4" s="73"/>
      <c r="BD4" s="73"/>
      <c r="BE4" s="73"/>
      <c r="BF4" s="73" t="s">
        <v>65</v>
      </c>
      <c r="BG4" s="73"/>
      <c r="BH4" s="73"/>
      <c r="BI4" s="73"/>
      <c r="BJ4" s="73"/>
      <c r="BK4" s="73"/>
      <c r="BL4" s="73"/>
      <c r="BM4" s="73"/>
      <c r="BN4" s="73"/>
      <c r="BO4" s="73"/>
      <c r="BP4" s="73"/>
      <c r="BQ4" s="73" t="s">
        <v>16</v>
      </c>
      <c r="BR4" s="73"/>
      <c r="BS4" s="73"/>
      <c r="BT4" s="73"/>
      <c r="BU4" s="73"/>
      <c r="BV4" s="73"/>
      <c r="BW4" s="73"/>
      <c r="BX4" s="73"/>
      <c r="BY4" s="73"/>
      <c r="BZ4" s="73"/>
      <c r="CA4" s="73"/>
      <c r="CB4" s="73" t="s">
        <v>64</v>
      </c>
      <c r="CC4" s="73"/>
      <c r="CD4" s="73"/>
      <c r="CE4" s="73"/>
      <c r="CF4" s="73"/>
      <c r="CG4" s="73"/>
      <c r="CH4" s="73"/>
      <c r="CI4" s="73"/>
      <c r="CJ4" s="73"/>
      <c r="CK4" s="73"/>
      <c r="CL4" s="73"/>
      <c r="CM4" s="73" t="s">
        <v>0</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2">
      <c r="A5" s="14" t="s">
        <v>70</v>
      </c>
      <c r="B5" s="18"/>
      <c r="C5" s="18"/>
      <c r="D5" s="18"/>
      <c r="E5" s="18"/>
      <c r="F5" s="18"/>
      <c r="G5" s="18"/>
      <c r="H5" s="23" t="s">
        <v>60</v>
      </c>
      <c r="I5" s="23" t="s">
        <v>71</v>
      </c>
      <c r="J5" s="23" t="s">
        <v>72</v>
      </c>
      <c r="K5" s="23" t="s">
        <v>73</v>
      </c>
      <c r="L5" s="23" t="s">
        <v>74</v>
      </c>
      <c r="M5" s="23" t="s">
        <v>8</v>
      </c>
      <c r="N5" s="23" t="s">
        <v>75</v>
      </c>
      <c r="O5" s="23" t="s">
        <v>76</v>
      </c>
      <c r="P5" s="23" t="s">
        <v>77</v>
      </c>
      <c r="Q5" s="23" t="s">
        <v>78</v>
      </c>
      <c r="R5" s="23" t="s">
        <v>79</v>
      </c>
      <c r="S5" s="23" t="s">
        <v>80</v>
      </c>
      <c r="T5" s="23" t="s">
        <v>81</v>
      </c>
      <c r="U5" s="23" t="s">
        <v>1</v>
      </c>
      <c r="V5" s="23" t="s">
        <v>82</v>
      </c>
      <c r="W5" s="23" t="s">
        <v>83</v>
      </c>
      <c r="X5" s="23" t="s">
        <v>84</v>
      </c>
      <c r="Y5" s="23" t="s">
        <v>86</v>
      </c>
      <c r="Z5" s="23" t="s">
        <v>87</v>
      </c>
      <c r="AA5" s="23" t="s">
        <v>88</v>
      </c>
      <c r="AB5" s="23" t="s">
        <v>89</v>
      </c>
      <c r="AC5" s="23" t="s">
        <v>90</v>
      </c>
      <c r="AD5" s="23" t="s">
        <v>91</v>
      </c>
      <c r="AE5" s="23" t="s">
        <v>93</v>
      </c>
      <c r="AF5" s="23" t="s">
        <v>94</v>
      </c>
      <c r="AG5" s="23" t="s">
        <v>95</v>
      </c>
      <c r="AH5" s="23" t="s">
        <v>96</v>
      </c>
      <c r="AI5" s="23" t="s">
        <v>47</v>
      </c>
      <c r="AJ5" s="23" t="s">
        <v>86</v>
      </c>
      <c r="AK5" s="23" t="s">
        <v>87</v>
      </c>
      <c r="AL5" s="23" t="s">
        <v>88</v>
      </c>
      <c r="AM5" s="23" t="s">
        <v>89</v>
      </c>
      <c r="AN5" s="23" t="s">
        <v>90</v>
      </c>
      <c r="AO5" s="23" t="s">
        <v>91</v>
      </c>
      <c r="AP5" s="23" t="s">
        <v>93</v>
      </c>
      <c r="AQ5" s="23" t="s">
        <v>94</v>
      </c>
      <c r="AR5" s="23" t="s">
        <v>95</v>
      </c>
      <c r="AS5" s="23" t="s">
        <v>96</v>
      </c>
      <c r="AT5" s="23" t="s">
        <v>92</v>
      </c>
      <c r="AU5" s="23" t="s">
        <v>86</v>
      </c>
      <c r="AV5" s="23" t="s">
        <v>87</v>
      </c>
      <c r="AW5" s="23" t="s">
        <v>88</v>
      </c>
      <c r="AX5" s="23" t="s">
        <v>89</v>
      </c>
      <c r="AY5" s="23" t="s">
        <v>90</v>
      </c>
      <c r="AZ5" s="23" t="s">
        <v>91</v>
      </c>
      <c r="BA5" s="23" t="s">
        <v>93</v>
      </c>
      <c r="BB5" s="23" t="s">
        <v>94</v>
      </c>
      <c r="BC5" s="23" t="s">
        <v>95</v>
      </c>
      <c r="BD5" s="23" t="s">
        <v>96</v>
      </c>
      <c r="BE5" s="23" t="s">
        <v>92</v>
      </c>
      <c r="BF5" s="23" t="s">
        <v>86</v>
      </c>
      <c r="BG5" s="23" t="s">
        <v>87</v>
      </c>
      <c r="BH5" s="23" t="s">
        <v>88</v>
      </c>
      <c r="BI5" s="23" t="s">
        <v>89</v>
      </c>
      <c r="BJ5" s="23" t="s">
        <v>90</v>
      </c>
      <c r="BK5" s="23" t="s">
        <v>91</v>
      </c>
      <c r="BL5" s="23" t="s">
        <v>93</v>
      </c>
      <c r="BM5" s="23" t="s">
        <v>94</v>
      </c>
      <c r="BN5" s="23" t="s">
        <v>95</v>
      </c>
      <c r="BO5" s="23" t="s">
        <v>96</v>
      </c>
      <c r="BP5" s="23" t="s">
        <v>92</v>
      </c>
      <c r="BQ5" s="23" t="s">
        <v>86</v>
      </c>
      <c r="BR5" s="23" t="s">
        <v>87</v>
      </c>
      <c r="BS5" s="23" t="s">
        <v>88</v>
      </c>
      <c r="BT5" s="23" t="s">
        <v>89</v>
      </c>
      <c r="BU5" s="23" t="s">
        <v>90</v>
      </c>
      <c r="BV5" s="23" t="s">
        <v>91</v>
      </c>
      <c r="BW5" s="23" t="s">
        <v>93</v>
      </c>
      <c r="BX5" s="23" t="s">
        <v>94</v>
      </c>
      <c r="BY5" s="23" t="s">
        <v>95</v>
      </c>
      <c r="BZ5" s="23" t="s">
        <v>96</v>
      </c>
      <c r="CA5" s="23" t="s">
        <v>92</v>
      </c>
      <c r="CB5" s="23" t="s">
        <v>86</v>
      </c>
      <c r="CC5" s="23" t="s">
        <v>87</v>
      </c>
      <c r="CD5" s="23" t="s">
        <v>88</v>
      </c>
      <c r="CE5" s="23" t="s">
        <v>89</v>
      </c>
      <c r="CF5" s="23" t="s">
        <v>90</v>
      </c>
      <c r="CG5" s="23" t="s">
        <v>91</v>
      </c>
      <c r="CH5" s="23" t="s">
        <v>93</v>
      </c>
      <c r="CI5" s="23" t="s">
        <v>94</v>
      </c>
      <c r="CJ5" s="23" t="s">
        <v>95</v>
      </c>
      <c r="CK5" s="23" t="s">
        <v>96</v>
      </c>
      <c r="CL5" s="23" t="s">
        <v>92</v>
      </c>
      <c r="CM5" s="23" t="s">
        <v>86</v>
      </c>
      <c r="CN5" s="23" t="s">
        <v>87</v>
      </c>
      <c r="CO5" s="23" t="s">
        <v>88</v>
      </c>
      <c r="CP5" s="23" t="s">
        <v>89</v>
      </c>
      <c r="CQ5" s="23" t="s">
        <v>90</v>
      </c>
      <c r="CR5" s="23" t="s">
        <v>91</v>
      </c>
      <c r="CS5" s="23" t="s">
        <v>93</v>
      </c>
      <c r="CT5" s="23" t="s">
        <v>94</v>
      </c>
      <c r="CU5" s="23" t="s">
        <v>95</v>
      </c>
      <c r="CV5" s="23" t="s">
        <v>96</v>
      </c>
      <c r="CW5" s="23" t="s">
        <v>92</v>
      </c>
      <c r="CX5" s="23" t="s">
        <v>86</v>
      </c>
      <c r="CY5" s="23" t="s">
        <v>87</v>
      </c>
      <c r="CZ5" s="23" t="s">
        <v>88</v>
      </c>
      <c r="DA5" s="23" t="s">
        <v>89</v>
      </c>
      <c r="DB5" s="23" t="s">
        <v>90</v>
      </c>
      <c r="DC5" s="23" t="s">
        <v>91</v>
      </c>
      <c r="DD5" s="23" t="s">
        <v>93</v>
      </c>
      <c r="DE5" s="23" t="s">
        <v>94</v>
      </c>
      <c r="DF5" s="23" t="s">
        <v>95</v>
      </c>
      <c r="DG5" s="23" t="s">
        <v>96</v>
      </c>
      <c r="DH5" s="23" t="s">
        <v>92</v>
      </c>
      <c r="DI5" s="23" t="s">
        <v>86</v>
      </c>
      <c r="DJ5" s="23" t="s">
        <v>87</v>
      </c>
      <c r="DK5" s="23" t="s">
        <v>88</v>
      </c>
      <c r="DL5" s="23" t="s">
        <v>89</v>
      </c>
      <c r="DM5" s="23" t="s">
        <v>90</v>
      </c>
      <c r="DN5" s="23" t="s">
        <v>91</v>
      </c>
      <c r="DO5" s="23" t="s">
        <v>93</v>
      </c>
      <c r="DP5" s="23" t="s">
        <v>94</v>
      </c>
      <c r="DQ5" s="23" t="s">
        <v>95</v>
      </c>
      <c r="DR5" s="23" t="s">
        <v>96</v>
      </c>
      <c r="DS5" s="23" t="s">
        <v>92</v>
      </c>
      <c r="DT5" s="23" t="s">
        <v>86</v>
      </c>
      <c r="DU5" s="23" t="s">
        <v>87</v>
      </c>
      <c r="DV5" s="23" t="s">
        <v>88</v>
      </c>
      <c r="DW5" s="23" t="s">
        <v>89</v>
      </c>
      <c r="DX5" s="23" t="s">
        <v>90</v>
      </c>
      <c r="DY5" s="23" t="s">
        <v>91</v>
      </c>
      <c r="DZ5" s="23" t="s">
        <v>93</v>
      </c>
      <c r="EA5" s="23" t="s">
        <v>94</v>
      </c>
      <c r="EB5" s="23" t="s">
        <v>95</v>
      </c>
      <c r="EC5" s="23" t="s">
        <v>96</v>
      </c>
      <c r="ED5" s="23" t="s">
        <v>92</v>
      </c>
      <c r="EE5" s="23" t="s">
        <v>86</v>
      </c>
      <c r="EF5" s="23" t="s">
        <v>87</v>
      </c>
      <c r="EG5" s="23" t="s">
        <v>88</v>
      </c>
      <c r="EH5" s="23" t="s">
        <v>89</v>
      </c>
      <c r="EI5" s="23" t="s">
        <v>90</v>
      </c>
      <c r="EJ5" s="23" t="s">
        <v>91</v>
      </c>
      <c r="EK5" s="23" t="s">
        <v>93</v>
      </c>
      <c r="EL5" s="23" t="s">
        <v>94</v>
      </c>
      <c r="EM5" s="23" t="s">
        <v>95</v>
      </c>
      <c r="EN5" s="23" t="s">
        <v>96</v>
      </c>
      <c r="EO5" s="23" t="s">
        <v>92</v>
      </c>
    </row>
    <row r="6" spans="1:145" s="13" customFormat="1" x14ac:dyDescent="0.2">
      <c r="A6" s="14" t="s">
        <v>97</v>
      </c>
      <c r="B6" s="19">
        <f t="shared" ref="B6:X6" si="1">B7</f>
        <v>2021</v>
      </c>
      <c r="C6" s="19">
        <f t="shared" si="1"/>
        <v>453838</v>
      </c>
      <c r="D6" s="19">
        <f t="shared" si="1"/>
        <v>47</v>
      </c>
      <c r="E6" s="19">
        <f t="shared" si="1"/>
        <v>17</v>
      </c>
      <c r="F6" s="19">
        <f t="shared" si="1"/>
        <v>1</v>
      </c>
      <c r="G6" s="19">
        <f t="shared" si="1"/>
        <v>0</v>
      </c>
      <c r="H6" s="19" t="str">
        <f t="shared" si="1"/>
        <v>宮崎県　綾町</v>
      </c>
      <c r="I6" s="19" t="str">
        <f t="shared" si="1"/>
        <v>法非適用</v>
      </c>
      <c r="J6" s="19" t="str">
        <f t="shared" si="1"/>
        <v>下水道事業</v>
      </c>
      <c r="K6" s="19" t="str">
        <f t="shared" si="1"/>
        <v>公共下水道</v>
      </c>
      <c r="L6" s="19" t="str">
        <f t="shared" si="1"/>
        <v>Cd2</v>
      </c>
      <c r="M6" s="19" t="str">
        <f t="shared" si="1"/>
        <v>非設置</v>
      </c>
      <c r="N6" s="24" t="str">
        <f t="shared" si="1"/>
        <v>-</v>
      </c>
      <c r="O6" s="24" t="str">
        <f t="shared" si="1"/>
        <v>該当数値なし</v>
      </c>
      <c r="P6" s="24">
        <f t="shared" si="1"/>
        <v>58.42</v>
      </c>
      <c r="Q6" s="24">
        <f t="shared" si="1"/>
        <v>104.98</v>
      </c>
      <c r="R6" s="24">
        <f t="shared" si="1"/>
        <v>2680</v>
      </c>
      <c r="S6" s="24">
        <f t="shared" si="1"/>
        <v>7112</v>
      </c>
      <c r="T6" s="24">
        <f t="shared" si="1"/>
        <v>95.19</v>
      </c>
      <c r="U6" s="24">
        <f t="shared" si="1"/>
        <v>74.709999999999994</v>
      </c>
      <c r="V6" s="24">
        <f t="shared" si="1"/>
        <v>4140</v>
      </c>
      <c r="W6" s="24">
        <f t="shared" si="1"/>
        <v>1.83</v>
      </c>
      <c r="X6" s="24">
        <f t="shared" si="1"/>
        <v>2262.3000000000002</v>
      </c>
      <c r="Y6" s="28">
        <f t="shared" ref="Y6:AH6" si="2">IF(Y7="",NA(),Y7)</f>
        <v>101.42</v>
      </c>
      <c r="Z6" s="28">
        <f t="shared" si="2"/>
        <v>106.1</v>
      </c>
      <c r="AA6" s="28">
        <f t="shared" si="2"/>
        <v>106.89</v>
      </c>
      <c r="AB6" s="28">
        <f t="shared" si="2"/>
        <v>100.95</v>
      </c>
      <c r="AC6" s="28">
        <f t="shared" si="2"/>
        <v>122.73</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1973.68</v>
      </c>
      <c r="BG6" s="28">
        <f t="shared" si="5"/>
        <v>2542.59</v>
      </c>
      <c r="BH6" s="28">
        <f t="shared" si="5"/>
        <v>2413.5700000000002</v>
      </c>
      <c r="BI6" s="28">
        <f t="shared" si="5"/>
        <v>59.14</v>
      </c>
      <c r="BJ6" s="24">
        <f t="shared" si="5"/>
        <v>0</v>
      </c>
      <c r="BK6" s="28">
        <f t="shared" si="5"/>
        <v>1217.7</v>
      </c>
      <c r="BL6" s="28">
        <f t="shared" si="5"/>
        <v>1689.65</v>
      </c>
      <c r="BM6" s="28">
        <f t="shared" si="5"/>
        <v>1130.42</v>
      </c>
      <c r="BN6" s="28">
        <f t="shared" si="5"/>
        <v>1245.0999999999999</v>
      </c>
      <c r="BO6" s="28">
        <f t="shared" si="5"/>
        <v>1108.8</v>
      </c>
      <c r="BP6" s="24" t="str">
        <f>IF(BP7="","",IF(BP7="-","【-】","【"&amp;SUBSTITUTE(TEXT(BP7,"#,##0.00"),"-","△")&amp;"】"))</f>
        <v>【669.11】</v>
      </c>
      <c r="BQ6" s="28">
        <f t="shared" ref="BQ6:BZ6" si="6">IF(BQ7="",NA(),BQ7)</f>
        <v>100</v>
      </c>
      <c r="BR6" s="28">
        <f t="shared" si="6"/>
        <v>111.83</v>
      </c>
      <c r="BS6" s="28">
        <f t="shared" si="6"/>
        <v>114.41</v>
      </c>
      <c r="BT6" s="28">
        <f t="shared" si="6"/>
        <v>99.51</v>
      </c>
      <c r="BU6" s="28">
        <f t="shared" si="6"/>
        <v>177.61</v>
      </c>
      <c r="BV6" s="28">
        <f t="shared" si="6"/>
        <v>66.680000000000007</v>
      </c>
      <c r="BW6" s="28">
        <f t="shared" si="6"/>
        <v>58.12</v>
      </c>
      <c r="BX6" s="28">
        <f t="shared" si="6"/>
        <v>74.17</v>
      </c>
      <c r="BY6" s="28">
        <f t="shared" si="6"/>
        <v>79.77</v>
      </c>
      <c r="BZ6" s="28">
        <f t="shared" si="6"/>
        <v>79.63</v>
      </c>
      <c r="CA6" s="24" t="str">
        <f>IF(CA7="","",IF(CA7="-","【-】","【"&amp;SUBSTITUTE(TEXT(CA7,"#,##0.00"),"-","△")&amp;"】"))</f>
        <v>【99.73】</v>
      </c>
      <c r="CB6" s="28">
        <f t="shared" ref="CB6:CK6" si="7">IF(CB7="",NA(),CB7)</f>
        <v>192.31</v>
      </c>
      <c r="CC6" s="28">
        <f t="shared" si="7"/>
        <v>128.88999999999999</v>
      </c>
      <c r="CD6" s="28">
        <f t="shared" si="7"/>
        <v>127.79</v>
      </c>
      <c r="CE6" s="28">
        <f t="shared" si="7"/>
        <v>150.66</v>
      </c>
      <c r="CF6" s="28">
        <f t="shared" si="7"/>
        <v>83.76</v>
      </c>
      <c r="CG6" s="28">
        <f t="shared" si="7"/>
        <v>260.11</v>
      </c>
      <c r="CH6" s="28">
        <f t="shared" si="7"/>
        <v>304.98</v>
      </c>
      <c r="CI6" s="28">
        <f t="shared" si="7"/>
        <v>230.95</v>
      </c>
      <c r="CJ6" s="28">
        <f t="shared" si="7"/>
        <v>214.56</v>
      </c>
      <c r="CK6" s="28">
        <f t="shared" si="7"/>
        <v>213.66</v>
      </c>
      <c r="CL6" s="24" t="str">
        <f>IF(CL7="","",IF(CL7="-","【-】","【"&amp;SUBSTITUTE(TEXT(CL7,"#,##0.00"),"-","△")&amp;"】"))</f>
        <v>【134.98】</v>
      </c>
      <c r="CM6" s="28">
        <f t="shared" ref="CM6:CV6" si="8">IF(CM7="",NA(),CM7)</f>
        <v>76.8</v>
      </c>
      <c r="CN6" s="28">
        <f t="shared" si="8"/>
        <v>78.5</v>
      </c>
      <c r="CO6" s="28">
        <f t="shared" si="8"/>
        <v>79.2</v>
      </c>
      <c r="CP6" s="28">
        <f t="shared" si="8"/>
        <v>80.5</v>
      </c>
      <c r="CQ6" s="28">
        <f t="shared" si="8"/>
        <v>81.3</v>
      </c>
      <c r="CR6" s="28">
        <f t="shared" si="8"/>
        <v>41.45</v>
      </c>
      <c r="CS6" s="28">
        <f t="shared" si="8"/>
        <v>36.97</v>
      </c>
      <c r="CT6" s="28">
        <f t="shared" si="8"/>
        <v>49.27</v>
      </c>
      <c r="CU6" s="28">
        <f t="shared" si="8"/>
        <v>49.47</v>
      </c>
      <c r="CV6" s="28">
        <f t="shared" si="8"/>
        <v>48.19</v>
      </c>
      <c r="CW6" s="24" t="str">
        <f>IF(CW7="","",IF(CW7="-","【-】","【"&amp;SUBSTITUTE(TEXT(CW7,"#,##0.00"),"-","△")&amp;"】"))</f>
        <v>【59.99】</v>
      </c>
      <c r="CX6" s="28">
        <f t="shared" ref="CX6:DG6" si="9">IF(CX7="",NA(),CX7)</f>
        <v>65.7</v>
      </c>
      <c r="CY6" s="28">
        <f t="shared" si="9"/>
        <v>64.41</v>
      </c>
      <c r="CZ6" s="28">
        <f t="shared" si="9"/>
        <v>67.14</v>
      </c>
      <c r="DA6" s="28">
        <f t="shared" si="9"/>
        <v>70.14</v>
      </c>
      <c r="DB6" s="28">
        <f t="shared" si="9"/>
        <v>70.41</v>
      </c>
      <c r="DC6" s="28">
        <f t="shared" si="9"/>
        <v>64.510000000000005</v>
      </c>
      <c r="DD6" s="28">
        <f t="shared" si="9"/>
        <v>67.12</v>
      </c>
      <c r="DE6" s="28">
        <f t="shared" si="9"/>
        <v>83.16</v>
      </c>
      <c r="DF6" s="28">
        <f t="shared" si="9"/>
        <v>82.06</v>
      </c>
      <c r="DG6" s="28">
        <f t="shared" si="9"/>
        <v>82.26</v>
      </c>
      <c r="DH6" s="24" t="str">
        <f>IF(DH7="","",IF(DH7="-","【-】","【"&amp;SUBSTITUTE(TEXT(DH7,"#,##0.00"),"-","△")&amp;"】"))</f>
        <v>【95.72】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7.0000000000000007E-2</v>
      </c>
      <c r="EK6" s="28">
        <f t="shared" si="12"/>
        <v>0.56999999999999995</v>
      </c>
      <c r="EL6" s="28">
        <f t="shared" si="12"/>
        <v>0.1</v>
      </c>
      <c r="EM6" s="28">
        <f t="shared" si="12"/>
        <v>0.32</v>
      </c>
      <c r="EN6" s="28">
        <f t="shared" si="12"/>
        <v>0.1</v>
      </c>
      <c r="EO6" s="24" t="str">
        <f>IF(EO7="","",IF(EO7="-","【-】","【"&amp;SUBSTITUTE(TEXT(EO7,"#,##0.00"),"-","△")&amp;"】"))</f>
        <v>【0.24】</v>
      </c>
    </row>
    <row r="7" spans="1:145" s="13" customFormat="1" x14ac:dyDescent="0.2">
      <c r="A7" s="14"/>
      <c r="B7" s="20">
        <v>2021</v>
      </c>
      <c r="C7" s="20">
        <v>453838</v>
      </c>
      <c r="D7" s="20">
        <v>47</v>
      </c>
      <c r="E7" s="20">
        <v>17</v>
      </c>
      <c r="F7" s="20">
        <v>1</v>
      </c>
      <c r="G7" s="20">
        <v>0</v>
      </c>
      <c r="H7" s="20" t="s">
        <v>19</v>
      </c>
      <c r="I7" s="20" t="s">
        <v>98</v>
      </c>
      <c r="J7" s="20" t="s">
        <v>99</v>
      </c>
      <c r="K7" s="20" t="s">
        <v>100</v>
      </c>
      <c r="L7" s="20" t="s">
        <v>101</v>
      </c>
      <c r="M7" s="20" t="s">
        <v>102</v>
      </c>
      <c r="N7" s="25" t="s">
        <v>42</v>
      </c>
      <c r="O7" s="25" t="s">
        <v>103</v>
      </c>
      <c r="P7" s="25">
        <v>58.42</v>
      </c>
      <c r="Q7" s="25">
        <v>104.98</v>
      </c>
      <c r="R7" s="25">
        <v>2680</v>
      </c>
      <c r="S7" s="25">
        <v>7112</v>
      </c>
      <c r="T7" s="25">
        <v>95.19</v>
      </c>
      <c r="U7" s="25">
        <v>74.709999999999994</v>
      </c>
      <c r="V7" s="25">
        <v>4140</v>
      </c>
      <c r="W7" s="25">
        <v>1.83</v>
      </c>
      <c r="X7" s="25">
        <v>2262.3000000000002</v>
      </c>
      <c r="Y7" s="25">
        <v>101.42</v>
      </c>
      <c r="Z7" s="25">
        <v>106.1</v>
      </c>
      <c r="AA7" s="25">
        <v>106.89</v>
      </c>
      <c r="AB7" s="25">
        <v>100.95</v>
      </c>
      <c r="AC7" s="25">
        <v>122.73</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1973.68</v>
      </c>
      <c r="BG7" s="25">
        <v>2542.59</v>
      </c>
      <c r="BH7" s="25">
        <v>2413.5700000000002</v>
      </c>
      <c r="BI7" s="25">
        <v>59.14</v>
      </c>
      <c r="BJ7" s="25">
        <v>0</v>
      </c>
      <c r="BK7" s="25">
        <v>1217.7</v>
      </c>
      <c r="BL7" s="25">
        <v>1689.65</v>
      </c>
      <c r="BM7" s="25">
        <v>1130.42</v>
      </c>
      <c r="BN7" s="25">
        <v>1245.0999999999999</v>
      </c>
      <c r="BO7" s="25">
        <v>1108.8</v>
      </c>
      <c r="BP7" s="25">
        <v>669.11</v>
      </c>
      <c r="BQ7" s="25">
        <v>100</v>
      </c>
      <c r="BR7" s="25">
        <v>111.83</v>
      </c>
      <c r="BS7" s="25">
        <v>114.41</v>
      </c>
      <c r="BT7" s="25">
        <v>99.51</v>
      </c>
      <c r="BU7" s="25">
        <v>177.61</v>
      </c>
      <c r="BV7" s="25">
        <v>66.680000000000007</v>
      </c>
      <c r="BW7" s="25">
        <v>58.12</v>
      </c>
      <c r="BX7" s="25">
        <v>74.17</v>
      </c>
      <c r="BY7" s="25">
        <v>79.77</v>
      </c>
      <c r="BZ7" s="25">
        <v>79.63</v>
      </c>
      <c r="CA7" s="25">
        <v>99.73</v>
      </c>
      <c r="CB7" s="25">
        <v>192.31</v>
      </c>
      <c r="CC7" s="25">
        <v>128.88999999999999</v>
      </c>
      <c r="CD7" s="25">
        <v>127.79</v>
      </c>
      <c r="CE7" s="25">
        <v>150.66</v>
      </c>
      <c r="CF7" s="25">
        <v>83.76</v>
      </c>
      <c r="CG7" s="25">
        <v>260.11</v>
      </c>
      <c r="CH7" s="25">
        <v>304.98</v>
      </c>
      <c r="CI7" s="25">
        <v>230.95</v>
      </c>
      <c r="CJ7" s="25">
        <v>214.56</v>
      </c>
      <c r="CK7" s="25">
        <v>213.66</v>
      </c>
      <c r="CL7" s="25">
        <v>134.97999999999999</v>
      </c>
      <c r="CM7" s="25">
        <v>76.8</v>
      </c>
      <c r="CN7" s="25">
        <v>78.5</v>
      </c>
      <c r="CO7" s="25">
        <v>79.2</v>
      </c>
      <c r="CP7" s="25">
        <v>80.5</v>
      </c>
      <c r="CQ7" s="25">
        <v>81.3</v>
      </c>
      <c r="CR7" s="25">
        <v>41.45</v>
      </c>
      <c r="CS7" s="25">
        <v>36.97</v>
      </c>
      <c r="CT7" s="25">
        <v>49.27</v>
      </c>
      <c r="CU7" s="25">
        <v>49.47</v>
      </c>
      <c r="CV7" s="25">
        <v>48.19</v>
      </c>
      <c r="CW7" s="25">
        <v>59.99</v>
      </c>
      <c r="CX7" s="25">
        <v>65.7</v>
      </c>
      <c r="CY7" s="25">
        <v>64.41</v>
      </c>
      <c r="CZ7" s="25">
        <v>67.14</v>
      </c>
      <c r="DA7" s="25">
        <v>70.14</v>
      </c>
      <c r="DB7" s="25">
        <v>70.41</v>
      </c>
      <c r="DC7" s="25">
        <v>64.510000000000005</v>
      </c>
      <c r="DD7" s="25">
        <v>67.12</v>
      </c>
      <c r="DE7" s="25">
        <v>83.16</v>
      </c>
      <c r="DF7" s="25">
        <v>82.06</v>
      </c>
      <c r="DG7" s="25">
        <v>82.26</v>
      </c>
      <c r="DH7" s="25">
        <v>95.72</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7.0000000000000007E-2</v>
      </c>
      <c r="EK7" s="25">
        <v>0.56999999999999995</v>
      </c>
      <c r="EL7" s="25">
        <v>0.1</v>
      </c>
      <c r="EM7" s="25">
        <v>0.32</v>
      </c>
      <c r="EN7" s="25">
        <v>0.1</v>
      </c>
      <c r="EO7" s="25">
        <v>0.24</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36</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2">
      <c r="B11">
        <v>4</v>
      </c>
      <c r="C11">
        <v>3</v>
      </c>
      <c r="D11">
        <v>2</v>
      </c>
      <c r="E11">
        <v>1</v>
      </c>
      <c r="F11">
        <v>0</v>
      </c>
      <c r="G11" t="s">
        <v>109</v>
      </c>
    </row>
    <row r="12" spans="1:145" x14ac:dyDescent="0.2">
      <c r="B12">
        <v>1</v>
      </c>
      <c r="C12">
        <v>1</v>
      </c>
      <c r="D12">
        <v>1</v>
      </c>
      <c r="E12">
        <v>2</v>
      </c>
      <c r="F12">
        <v>3</v>
      </c>
      <c r="G12" t="s">
        <v>110</v>
      </c>
    </row>
    <row r="13" spans="1:145" x14ac:dyDescent="0.2">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2023-01-12T23:54:37Z</dcterms:created>
  <dcterms:modified xsi:type="dcterms:W3CDTF">2023-02-21T08:55:51Z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2023-01-30T06:59:23Z</vt:filetime>
  </property>
</Properties>
</file>