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928"/>
  <workbookPr/>
  <mc:AlternateContent xmlns:mc="http://schemas.openxmlformats.org/markup-compatibility/2006">
    <mc:Choice Requires="x15">
      <x15ac:absPath xmlns:x15ac="http://schemas.microsoft.com/office/spreadsheetml/2010/11/ac" url="K:\05 財政・地方債担当\02 個別事業(現年分)フォルダ\03-02 【決　算】公営企業(現年分のみ)\01 各種照会・回答\230106_公営企業に係る「経営比較分析表」の分析等について（照会）\06ホームページ掲載\02法非適用\【法非適】下水\【法非適】公共下水\"/>
    </mc:Choice>
  </mc:AlternateContent>
  <xr:revisionPtr revIDLastSave="0" documentId="13_ncr:1_{0783CA40-C3E7-4995-9903-C177614B1FEE}" xr6:coauthVersionLast="47" xr6:coauthVersionMax="47" xr10:uidLastSave="{00000000-0000-0000-0000-000000000000}"/>
  <workbookProtection workbookAlgorithmName="SHA-512" workbookHashValue="vjGzpz12esnaMDIICO5g1ORb14w8oG3E/8ywF78jjNTP2hx+4K7ZZeMOZCjioPmUS+LESA3rFagLCHPCfFzKwA==" workbookSaltValue="jOJLY1eyOeB/qpLvXwKd+g==" workbookSpinCount="100000" lockStructure="1"/>
  <bookViews>
    <workbookView xWindow="-108" yWindow="-108" windowWidth="23256" windowHeight="12576"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T6" i="5"/>
  <c r="AT8" i="4" s="1"/>
  <c r="S6" i="5"/>
  <c r="AL8" i="4" s="1"/>
  <c r="R6" i="5"/>
  <c r="Q6" i="5"/>
  <c r="P6" i="5"/>
  <c r="P10" i="4" s="1"/>
  <c r="O6" i="5"/>
  <c r="I10" i="4" s="1"/>
  <c r="N6" i="5"/>
  <c r="M6" i="5"/>
  <c r="AD8" i="4" s="1"/>
  <c r="L6" i="5"/>
  <c r="K6" i="5"/>
  <c r="P8" i="4" s="1"/>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E86" i="4"/>
  <c r="AL10" i="4"/>
  <c r="AD10" i="4"/>
  <c r="W10" i="4"/>
  <c r="B10" i="4"/>
  <c r="BB8" i="4"/>
  <c r="W8" i="4"/>
  <c r="I8" i="4"/>
  <c r="B6" i="4"/>
</calcChain>
</file>

<file path=xl/sharedStrings.xml><?xml version="1.0" encoding="utf-8"?>
<sst xmlns="http://schemas.openxmlformats.org/spreadsheetml/2006/main" count="236" uniqueCount="119">
  <si>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</si>
  <si>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</si>
  <si>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</si>
  <si>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</si>
  <si>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</si>
  <si>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</si>
  <si>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</si>
  <si>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</si>
  <si>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</si>
  <si>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</si>
  <si>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</si>
  <si>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</si>
  <si>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</si>
  <si>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</si>
  <si>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</si>
  <si>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</si>
  <si>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</si>
  <si>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</si>
  <si>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</si>
  <si>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</si>
  <si>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</si>
  <si>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</si>
  <si>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</si>
  <si>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</si>
  <si>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</si>
  <si>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</si>
  <si>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</si>
  <si>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</si>
  <si>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</si>
  <si>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</si>
  <si>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</si>
  <si>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</si>
  <si>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</si>
  <si>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</si>
  <si>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</si>
  <si>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</si>
  <si>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</si>
  <si>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</si>
  <si>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</si>
  <si>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</si>
  <si>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</si>
  <si>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</si>
  <si>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</si>
  <si>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</si>
  <si>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</si>
  <si>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</si>
  <si>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</si>
  <si>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</si>
  <si>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</si>
  <si>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</si>
  <si>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</si>
  <si>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</si>
  <si>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</si>
  <si>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</si>
  <si>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</si>
  <si>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</si>
  <si>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</si>
  <si>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</si>
  <si>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</si>
  <si>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</si>
  <si>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</si>
  <si>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</si>
  <si>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</si>
  <si>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</si>
  <si>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</si>
  <si>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</si>
  <si>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</si>
  <si>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</si>
  <si>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</si>
  <si>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</si>
  <si>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</si>
  <si>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</si>
  <si>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</si>
  <si>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</si>
  <si>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</si>
  <si>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</si>
  <si>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</si>
  <si>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</si>
  <si>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</si>
  <si>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</si>
  <si>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</si>
  <si>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</si>
  <si>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</si>
  <si>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</si>
  <si>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</si>
  <si>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</si>
  <si>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</si>
  <si>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</si>
  <si>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</si>
  <si>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</si>
  <si>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</si>
  <si>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</si>
  <si>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</si>
  <si>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</si>
  <si>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</si>
  <si>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</si>
  <si>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</si>
  <si>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</si>
  <si>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宮崎県　高鍋町</t>
  </si>
  <si>
    <t>法非適用</t>
  </si>
  <si>
    <t>下水道事業</t>
  </si>
  <si>
    <t>公共下水道</t>
  </si>
  <si>
    <t>Cc2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</si>
  <si>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</si>
  <si>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</si>
  <si>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</si>
  <si>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</si>
  <si>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</si>
  <si>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</si>
  <si>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</si>
  <si>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</si>
  <si>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</si>
  <si>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</si>
  <si>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</si>
  <si>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</si>
  <si>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</si>
  <si>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xml:space="preserve"> 当町は、認可区域内の主要管渠敷設をほぼ終えており、現在は管渠及び高鍋浄化センターの維持管理に軸足を置いている。
　収益的収支比率は、使用料収入は増加しているが企業債の償還が令和３年度にピークを迎えたため、横ばい状態が続いている。単年度収支は赤字なので黒字化に向けてさらなる経営改善が必要である。なお平成３０年度までの数値は、高鍋浄化センターの長寿命化工事に伴う国庫補助収入及び大規模企業進出に伴う工事負担金収入によるものであり、一時的な要因に左右されないよう経営基盤の強化に努める。
　経費回収率も100%を下回っており、汚水処理費を使用料収入のみで賄えず一般会計からの繰入金等に依存した状態が続いている。
　汚水処理原価は、水洗化率の増加に伴い減少傾向にある。今後も水洗化率及び下水道接続率の向上を進めるとともに汚水処理費の圧縮に努めていく。</t>
    <rPh sb="1" eb="3">
      <t>トウチョウ</t>
    </rPh>
    <rPh sb="5" eb="10">
      <t>ニンカクイキナイ</t>
    </rPh>
    <rPh sb="11" eb="17">
      <t>シュヨウカンキョフセツ</t>
    </rPh>
    <rPh sb="20" eb="21">
      <t>オ</t>
    </rPh>
    <rPh sb="26" eb="28">
      <t>ゲンザイ</t>
    </rPh>
    <rPh sb="29" eb="32">
      <t>カンキョオヨ</t>
    </rPh>
    <rPh sb="33" eb="37">
      <t>タカナベジョウカ</t>
    </rPh>
    <rPh sb="42" eb="44">
      <t>イジ</t>
    </rPh>
    <rPh sb="44" eb="46">
      <t>カンリ</t>
    </rPh>
    <rPh sb="47" eb="49">
      <t>ジクアシ</t>
    </rPh>
    <rPh sb="50" eb="51">
      <t>オ</t>
    </rPh>
    <rPh sb="58" eb="65">
      <t>シュウエキテキシュウシヒリツ</t>
    </rPh>
    <rPh sb="67" eb="72">
      <t>シヨウリョウシュウニュウ</t>
    </rPh>
    <rPh sb="73" eb="75">
      <t>ゾウカ</t>
    </rPh>
    <rPh sb="80" eb="83">
      <t>キギョウサイ</t>
    </rPh>
    <rPh sb="84" eb="86">
      <t>ショウカン</t>
    </rPh>
    <rPh sb="87" eb="89">
      <t>レイワ</t>
    </rPh>
    <rPh sb="90" eb="92">
      <t>ネンド</t>
    </rPh>
    <rPh sb="97" eb="98">
      <t>ムカ</t>
    </rPh>
    <rPh sb="103" eb="104">
      <t>ヨコ</t>
    </rPh>
    <rPh sb="106" eb="108">
      <t>ジョウタイ</t>
    </rPh>
    <rPh sb="109" eb="110">
      <t>ツヅ</t>
    </rPh>
    <rPh sb="115" eb="120">
      <t>タンネンドシュウシ</t>
    </rPh>
    <rPh sb="121" eb="123">
      <t>アカジ</t>
    </rPh>
    <rPh sb="126" eb="129">
      <t>クロジカ</t>
    </rPh>
    <rPh sb="130" eb="131">
      <t>ム</t>
    </rPh>
    <rPh sb="137" eb="141">
      <t>ケイエイカイゼン</t>
    </rPh>
    <rPh sb="142" eb="144">
      <t>ヒツヨウ</t>
    </rPh>
    <rPh sb="150" eb="152">
      <t>ヘイセイ</t>
    </rPh>
    <rPh sb="154" eb="156">
      <t>ネンド</t>
    </rPh>
    <rPh sb="159" eb="161">
      <t>スウチ</t>
    </rPh>
    <rPh sb="163" eb="167">
      <t>タカナベジョウカ</t>
    </rPh>
    <rPh sb="172" eb="176">
      <t>チョウジュミョウカ</t>
    </rPh>
    <rPh sb="176" eb="178">
      <t>コウジ</t>
    </rPh>
    <rPh sb="179" eb="180">
      <t>トモナ</t>
    </rPh>
    <rPh sb="181" eb="187">
      <t>コッコホジョシュウニュウ</t>
    </rPh>
    <rPh sb="187" eb="188">
      <t>オヨ</t>
    </rPh>
    <rPh sb="189" eb="196">
      <t>ダイキボキギョウシンシュツ</t>
    </rPh>
    <rPh sb="215" eb="218">
      <t>イチジテキ</t>
    </rPh>
    <rPh sb="219" eb="221">
      <t>ヨウイン</t>
    </rPh>
    <rPh sb="222" eb="224">
      <t>サユウ</t>
    </rPh>
    <rPh sb="230" eb="232">
      <t>ケイエイ</t>
    </rPh>
    <rPh sb="232" eb="234">
      <t>キバン</t>
    </rPh>
    <rPh sb="235" eb="237">
      <t>キョウカ</t>
    </rPh>
    <rPh sb="238" eb="239">
      <t>ツト</t>
    </rPh>
    <rPh sb="244" eb="249">
      <t>ケイヒカイシュウリツ</t>
    </rPh>
    <rPh sb="255" eb="257">
      <t>シタマワ</t>
    </rPh>
    <rPh sb="262" eb="267">
      <t>オスイショリヒ</t>
    </rPh>
    <rPh sb="268" eb="273">
      <t>シヨウリョウシュウニュウ</t>
    </rPh>
    <rPh sb="276" eb="277">
      <t>マカナ</t>
    </rPh>
    <rPh sb="289" eb="290">
      <t>トウ</t>
    </rPh>
    <rPh sb="291" eb="293">
      <t>イゾン</t>
    </rPh>
    <rPh sb="295" eb="297">
      <t>ジョウタイ</t>
    </rPh>
    <rPh sb="298" eb="299">
      <t>ツヅ</t>
    </rPh>
    <rPh sb="306" eb="312">
      <t>オスイショリゲンカ</t>
    </rPh>
    <rPh sb="314" eb="318">
      <t>スイセンカリツ</t>
    </rPh>
    <rPh sb="319" eb="321">
      <t>ゾウカ</t>
    </rPh>
    <rPh sb="322" eb="323">
      <t>トモナ</t>
    </rPh>
    <rPh sb="324" eb="328">
      <t>ゲンショウケイコウ</t>
    </rPh>
    <rPh sb="332" eb="334">
      <t>コンゴ</t>
    </rPh>
    <rPh sb="335" eb="339">
      <t>スイセンカリツ</t>
    </rPh>
    <rPh sb="339" eb="340">
      <t>オヨ</t>
    </rPh>
    <rPh sb="341" eb="347">
      <t>ゲスイドウセツゾクリツ</t>
    </rPh>
    <rPh sb="348" eb="350">
      <t>コウジョウ</t>
    </rPh>
    <rPh sb="351" eb="352">
      <t>スス</t>
    </rPh>
    <rPh sb="358" eb="363">
      <t>オスイショリヒ</t>
    </rPh>
    <rPh sb="364" eb="366">
      <t>アッシュク</t>
    </rPh>
    <rPh sb="367" eb="368">
      <t>ツト</t>
    </rPh>
    <phoneticPr fontId="4"/>
  </si>
  <si>
    <t xml:space="preserve"> 平成８年の一部供用開始から２７年が経過。管渠については法定耐用年数（５０年）に達していないため早急な老朽化対策が必要な状況ではないが、ストックマネジメント計画に基づき、計画的かつ効率的な維持管理及び改築更新を行う。</t>
    <rPh sb="1" eb="3">
      <t>ヘイセイ</t>
    </rPh>
    <rPh sb="4" eb="5">
      <t>ネン</t>
    </rPh>
    <rPh sb="6" eb="12">
      <t>イチブキョウヨウカイシ</t>
    </rPh>
    <rPh sb="16" eb="17">
      <t>ネン</t>
    </rPh>
    <rPh sb="18" eb="20">
      <t>ケイカ</t>
    </rPh>
    <rPh sb="21" eb="23">
      <t>カンキョ</t>
    </rPh>
    <rPh sb="28" eb="34">
      <t>ホウテイタイヨウネンスウ</t>
    </rPh>
    <rPh sb="37" eb="38">
      <t>ネン</t>
    </rPh>
    <rPh sb="40" eb="41">
      <t>タッ</t>
    </rPh>
    <rPh sb="48" eb="50">
      <t>ソウキュウ</t>
    </rPh>
    <rPh sb="51" eb="56">
      <t>ロウキュウカタイサク</t>
    </rPh>
    <rPh sb="57" eb="59">
      <t>ヒツヨウ</t>
    </rPh>
    <rPh sb="60" eb="62">
      <t>ジョウキョウ</t>
    </rPh>
    <rPh sb="78" eb="80">
      <t>ケイカク</t>
    </rPh>
    <rPh sb="81" eb="82">
      <t>モト</t>
    </rPh>
    <rPh sb="85" eb="88">
      <t>ケイカクテキ</t>
    </rPh>
    <rPh sb="90" eb="93">
      <t>コウリツテキ</t>
    </rPh>
    <rPh sb="94" eb="99">
      <t>イジカンリオヨ</t>
    </rPh>
    <rPh sb="100" eb="104">
      <t>カイチクコウシン</t>
    </rPh>
    <rPh sb="105" eb="106">
      <t>オコナ</t>
    </rPh>
    <phoneticPr fontId="4"/>
  </si>
  <si>
    <t xml:space="preserve"> 収益的収支比率等各種数値については、前年度と比較すると改善傾向がみられる。しかしながら一般会計からの繰入金に依存している状況には変化がないため、有収水量の向上及び汚水処理費の圧縮等、さらなる経営改善に取り組み一般会計への依存度の減少に努める。
 また令和５年度から公営企業会計に移行するため、平成２９年１１月に策定した「高鍋町下水道事業経営戦略」は見直しを行う予定。</t>
    <rPh sb="1" eb="8">
      <t>シュウエキテキシュウシヒリツ</t>
    </rPh>
    <rPh sb="8" eb="9">
      <t>トウ</t>
    </rPh>
    <rPh sb="9" eb="13">
      <t>カクシュスウチ</t>
    </rPh>
    <rPh sb="19" eb="22">
      <t>ゼンネンド</t>
    </rPh>
    <rPh sb="23" eb="25">
      <t>ヒカク</t>
    </rPh>
    <rPh sb="28" eb="32">
      <t>カイゼンケイコウ</t>
    </rPh>
    <rPh sb="44" eb="48">
      <t>イッパンカイケイ</t>
    </rPh>
    <rPh sb="51" eb="54">
      <t>クリイレキン</t>
    </rPh>
    <rPh sb="55" eb="57">
      <t>イゾン</t>
    </rPh>
    <rPh sb="61" eb="63">
      <t>ジョウキョウ</t>
    </rPh>
    <rPh sb="65" eb="67">
      <t>ヘンカ</t>
    </rPh>
    <rPh sb="73" eb="77">
      <t>ユウシュウスイリョウ</t>
    </rPh>
    <rPh sb="78" eb="81">
      <t>コウジョウオヨ</t>
    </rPh>
    <rPh sb="82" eb="87">
      <t>オスイショリヒ</t>
    </rPh>
    <rPh sb="88" eb="90">
      <t>アッシュク</t>
    </rPh>
    <rPh sb="90" eb="91">
      <t>トウ</t>
    </rPh>
    <rPh sb="96" eb="100">
      <t>ケイエイカイゼン</t>
    </rPh>
    <rPh sb="101" eb="102">
      <t>ト</t>
    </rPh>
    <rPh sb="103" eb="104">
      <t>ク</t>
    </rPh>
    <rPh sb="105" eb="109">
      <t>イッパンカイケイ</t>
    </rPh>
    <rPh sb="111" eb="114">
      <t>イゾンド</t>
    </rPh>
    <rPh sb="115" eb="117">
      <t>ゲンショウ</t>
    </rPh>
    <rPh sb="118" eb="119">
      <t>ツト</t>
    </rPh>
    <rPh sb="126" eb="128">
      <t>レイワ</t>
    </rPh>
    <rPh sb="129" eb="131">
      <t>ネンド</t>
    </rPh>
    <rPh sb="133" eb="139">
      <t>コウエイキギョウカイケイ</t>
    </rPh>
    <rPh sb="140" eb="142">
      <t>イコウ</t>
    </rPh>
    <rPh sb="147" eb="149">
      <t>ヘイセイ</t>
    </rPh>
    <rPh sb="161" eb="164">
      <t>タカナベチョウ</t>
    </rPh>
    <rPh sb="164" eb="169">
      <t>ゲスイドウジギョウ</t>
    </rPh>
    <rPh sb="169" eb="173">
      <t>ケイエイセンリャク</t>
    </rPh>
    <rPh sb="175" eb="177">
      <t>ミナオ</t>
    </rPh>
    <rPh sb="179" eb="180">
      <t>オコナ</t>
    </rPh>
    <rPh sb="181" eb="183">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</si>
</sst>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377-4065-A7FF-450FF6AD1F5F}"/>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0.16</c:v>
                </c:pt>
                <c:pt idx="1">
                  <c:v>0.13</c:v>
                </c:pt>
                <c:pt idx="2">
                  <c:v>0.15</c:v>
                </c:pt>
                <c:pt idx="3">
                  <c:v>1.65</c:v>
                </c:pt>
                <c:pt idx="4">
                  <c:v>0.14000000000000001</c:v>
                </c:pt>
              </c:numCache>
            </c:numRef>
          </c:val>
          <c:smooth val="0"/>
          <c:extLst>
            <c:ext xmlns:c16="http://schemas.microsoft.com/office/drawing/2014/chart" uri="{C3380CC4-5D6E-409C-BE32-E72D297353CC}">
              <c16:uniqueId val="{00000001-1377-4065-A7FF-450FF6AD1F5F}"/>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50.92</c:v>
                </c:pt>
                <c:pt idx="1">
                  <c:v>50.92</c:v>
                </c:pt>
                <c:pt idx="2">
                  <c:v>50.92</c:v>
                </c:pt>
                <c:pt idx="3">
                  <c:v>50.92</c:v>
                </c:pt>
                <c:pt idx="4">
                  <c:v>54.18</c:v>
                </c:pt>
              </c:numCache>
            </c:numRef>
          </c:val>
          <c:extLst>
            <c:ext xmlns:c16="http://schemas.microsoft.com/office/drawing/2014/chart" uri="{C3380CC4-5D6E-409C-BE32-E72D297353CC}">
              <c16:uniqueId val="{00000000-2ABE-46A3-818F-068A5C2065CD}"/>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53.5</c:v>
                </c:pt>
                <c:pt idx="1">
                  <c:v>52.58</c:v>
                </c:pt>
                <c:pt idx="2">
                  <c:v>50.94</c:v>
                </c:pt>
                <c:pt idx="3">
                  <c:v>50.53</c:v>
                </c:pt>
                <c:pt idx="4">
                  <c:v>51.42</c:v>
                </c:pt>
              </c:numCache>
            </c:numRef>
          </c:val>
          <c:smooth val="0"/>
          <c:extLst>
            <c:ext xmlns:c16="http://schemas.microsoft.com/office/drawing/2014/chart" uri="{C3380CC4-5D6E-409C-BE32-E72D297353CC}">
              <c16:uniqueId val="{00000001-2ABE-46A3-818F-068A5C2065CD}"/>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83.77</c:v>
                </c:pt>
                <c:pt idx="1">
                  <c:v>84.42</c:v>
                </c:pt>
                <c:pt idx="2">
                  <c:v>85.15</c:v>
                </c:pt>
                <c:pt idx="3">
                  <c:v>85.72</c:v>
                </c:pt>
                <c:pt idx="4">
                  <c:v>87.41</c:v>
                </c:pt>
              </c:numCache>
            </c:numRef>
          </c:val>
          <c:extLst>
            <c:ext xmlns:c16="http://schemas.microsoft.com/office/drawing/2014/chart" uri="{C3380CC4-5D6E-409C-BE32-E72D297353CC}">
              <c16:uniqueId val="{00000000-408D-49F6-B11C-A1A2E749E537}"/>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83.51</c:v>
                </c:pt>
                <c:pt idx="1">
                  <c:v>83.02</c:v>
                </c:pt>
                <c:pt idx="2">
                  <c:v>82.55</c:v>
                </c:pt>
                <c:pt idx="3">
                  <c:v>82.08</c:v>
                </c:pt>
                <c:pt idx="4">
                  <c:v>81.34</c:v>
                </c:pt>
              </c:numCache>
            </c:numRef>
          </c:val>
          <c:smooth val="0"/>
          <c:extLst>
            <c:ext xmlns:c16="http://schemas.microsoft.com/office/drawing/2014/chart" uri="{C3380CC4-5D6E-409C-BE32-E72D297353CC}">
              <c16:uniqueId val="{00000001-408D-49F6-B11C-A1A2E749E537}"/>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97.71</c:v>
                </c:pt>
                <c:pt idx="1">
                  <c:v>123.11</c:v>
                </c:pt>
                <c:pt idx="2">
                  <c:v>86.22</c:v>
                </c:pt>
                <c:pt idx="3">
                  <c:v>83.53</c:v>
                </c:pt>
                <c:pt idx="4">
                  <c:v>84.8</c:v>
                </c:pt>
              </c:numCache>
            </c:numRef>
          </c:val>
          <c:extLst>
            <c:ext xmlns:c16="http://schemas.microsoft.com/office/drawing/2014/chart" uri="{C3380CC4-5D6E-409C-BE32-E72D297353CC}">
              <c16:uniqueId val="{00000000-C38F-46FA-AF72-D15CF124039C}"/>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38F-46FA-AF72-D15CF124039C}"/>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855-4189-9C0C-331362ACB0CC}"/>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855-4189-9C0C-331362ACB0CC}"/>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E57-4325-83B8-0DF0346B47C9}"/>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E57-4325-83B8-0DF0346B47C9}"/>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C5D-407F-918E-402D041D0B8F}"/>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C5D-407F-918E-402D041D0B8F}"/>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792-44E9-B758-F851ABF7CC4A}"/>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792-44E9-B758-F851ABF7CC4A}"/>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509.09</c:v>
                </c:pt>
                <c:pt idx="1">
                  <c:v>2173.92</c:v>
                </c:pt>
                <c:pt idx="2">
                  <c:v>1887.45</c:v>
                </c:pt>
                <c:pt idx="3">
                  <c:v>339.95</c:v>
                </c:pt>
                <c:pt idx="4">
                  <c:v>305.56</c:v>
                </c:pt>
              </c:numCache>
            </c:numRef>
          </c:val>
          <c:extLst>
            <c:ext xmlns:c16="http://schemas.microsoft.com/office/drawing/2014/chart" uri="{C3380CC4-5D6E-409C-BE32-E72D297353CC}">
              <c16:uniqueId val="{00000000-D394-4B22-825A-7F3CE9E0FAD9}"/>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966.33</c:v>
                </c:pt>
                <c:pt idx="1">
                  <c:v>958.81</c:v>
                </c:pt>
                <c:pt idx="2">
                  <c:v>1001.3</c:v>
                </c:pt>
                <c:pt idx="3">
                  <c:v>1050.51</c:v>
                </c:pt>
                <c:pt idx="4">
                  <c:v>1102.01</c:v>
                </c:pt>
              </c:numCache>
            </c:numRef>
          </c:val>
          <c:smooth val="0"/>
          <c:extLst>
            <c:ext xmlns:c16="http://schemas.microsoft.com/office/drawing/2014/chart" uri="{C3380CC4-5D6E-409C-BE32-E72D297353CC}">
              <c16:uniqueId val="{00000001-D394-4B22-825A-7F3CE9E0FAD9}"/>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100</c:v>
                </c:pt>
                <c:pt idx="1">
                  <c:v>100</c:v>
                </c:pt>
                <c:pt idx="2">
                  <c:v>71.73</c:v>
                </c:pt>
                <c:pt idx="3">
                  <c:v>75.47</c:v>
                </c:pt>
                <c:pt idx="4">
                  <c:v>78.19</c:v>
                </c:pt>
              </c:numCache>
            </c:numRef>
          </c:val>
          <c:extLst>
            <c:ext xmlns:c16="http://schemas.microsoft.com/office/drawing/2014/chart" uri="{C3380CC4-5D6E-409C-BE32-E72D297353CC}">
              <c16:uniqueId val="{00000000-B981-47F2-B31D-54975CE6E5B1}"/>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81.739999999999995</c:v>
                </c:pt>
                <c:pt idx="1">
                  <c:v>82.88</c:v>
                </c:pt>
                <c:pt idx="2">
                  <c:v>81.88</c:v>
                </c:pt>
                <c:pt idx="3">
                  <c:v>82.65</c:v>
                </c:pt>
                <c:pt idx="4">
                  <c:v>82.55</c:v>
                </c:pt>
              </c:numCache>
            </c:numRef>
          </c:val>
          <c:smooth val="0"/>
          <c:extLst>
            <c:ext xmlns:c16="http://schemas.microsoft.com/office/drawing/2014/chart" uri="{C3380CC4-5D6E-409C-BE32-E72D297353CC}">
              <c16:uniqueId val="{00000001-B981-47F2-B31D-54975CE6E5B1}"/>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153.58000000000001</c:v>
                </c:pt>
                <c:pt idx="1">
                  <c:v>153.01</c:v>
                </c:pt>
                <c:pt idx="2">
                  <c:v>217.66</c:v>
                </c:pt>
                <c:pt idx="3">
                  <c:v>208.16</c:v>
                </c:pt>
                <c:pt idx="4">
                  <c:v>201.43</c:v>
                </c:pt>
              </c:numCache>
            </c:numRef>
          </c:val>
          <c:extLst>
            <c:ext xmlns:c16="http://schemas.microsoft.com/office/drawing/2014/chart" uri="{C3380CC4-5D6E-409C-BE32-E72D297353CC}">
              <c16:uniqueId val="{00000000-FCBF-44ED-9F92-A239FBE20F07}"/>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194.31</c:v>
                </c:pt>
                <c:pt idx="1">
                  <c:v>190.99</c:v>
                </c:pt>
                <c:pt idx="2">
                  <c:v>187.55</c:v>
                </c:pt>
                <c:pt idx="3">
                  <c:v>186.3</c:v>
                </c:pt>
                <c:pt idx="4">
                  <c:v>188.38</c:v>
                </c:pt>
              </c:numCache>
            </c:numRef>
          </c:val>
          <c:smooth val="0"/>
          <c:extLst>
            <c:ext xmlns:c16="http://schemas.microsoft.com/office/drawing/2014/chart" uri="{C3380CC4-5D6E-409C-BE32-E72D297353CC}">
              <c16:uniqueId val="{00000001-FCBF-44ED-9F92-A239FBE20F07}"/>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85" zoomScaleNormal="85" workbookViewId="0">
      <selection activeCell="B6" sqref="B6:AC6"/>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2">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2">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8" t="str">
        <f>データ!H6</f>
        <v>宮崎県　高鍋町</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2">
      <c r="A8" s="2"/>
      <c r="B8" s="65" t="str">
        <f>データ!I6</f>
        <v>法非適用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Cc2</v>
      </c>
      <c r="X8" s="65"/>
      <c r="Y8" s="65"/>
      <c r="Z8" s="65"/>
      <c r="AA8" s="65"/>
      <c r="AB8" s="65"/>
      <c r="AC8" s="65"/>
      <c r="AD8" s="66" t="str">
        <f>データ!$M$6</f>
        <v>非設置</v>
      </c>
      <c r="AE8" s="66"/>
      <c r="AF8" s="66"/>
      <c r="AG8" s="66"/>
      <c r="AH8" s="66"/>
      <c r="AI8" s="66"/>
      <c r="AJ8" s="66"/>
      <c r="AK8" s="3"/>
      <c r="AL8" s="45">
        <f>データ!S6</f>
        <v>19978</v>
      </c>
      <c r="AM8" s="45"/>
      <c r="AN8" s="45"/>
      <c r="AO8" s="45"/>
      <c r="AP8" s="45"/>
      <c r="AQ8" s="45"/>
      <c r="AR8" s="45"/>
      <c r="AS8" s="45"/>
      <c r="AT8" s="46">
        <f>データ!T6</f>
        <v>43.8</v>
      </c>
      <c r="AU8" s="46"/>
      <c r="AV8" s="46"/>
      <c r="AW8" s="46"/>
      <c r="AX8" s="46"/>
      <c r="AY8" s="46"/>
      <c r="AZ8" s="46"/>
      <c r="BA8" s="46"/>
      <c r="BB8" s="46">
        <f>データ!U6</f>
        <v>456.12</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2">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2">
      <c r="A10" s="2"/>
      <c r="B10" s="46" t="str">
        <f>データ!N6</f>
        <v>-</v>
      </c>
      <c r="C10" s="46"/>
      <c r="D10" s="46"/>
      <c r="E10" s="46"/>
      <c r="F10" s="46"/>
      <c r="G10" s="46"/>
      <c r="H10" s="46"/>
      <c r="I10" s="46" t="str">
        <f>データ!O6</f>
        <v>該当数値なし</v>
      </c>
      <c r="J10" s="46"/>
      <c r="K10" s="46"/>
      <c r="L10" s="46"/>
      <c r="M10" s="46"/>
      <c r="N10" s="46"/>
      <c r="O10" s="46"/>
      <c r="P10" s="46">
        <f>データ!P6</f>
        <v>36.31</v>
      </c>
      <c r="Q10" s="46"/>
      <c r="R10" s="46"/>
      <c r="S10" s="46"/>
      <c r="T10" s="46"/>
      <c r="U10" s="46"/>
      <c r="V10" s="46"/>
      <c r="W10" s="46">
        <f>データ!Q6</f>
        <v>93.56</v>
      </c>
      <c r="X10" s="46"/>
      <c r="Y10" s="46"/>
      <c r="Z10" s="46"/>
      <c r="AA10" s="46"/>
      <c r="AB10" s="46"/>
      <c r="AC10" s="46"/>
      <c r="AD10" s="45">
        <f>データ!R6</f>
        <v>2552</v>
      </c>
      <c r="AE10" s="45"/>
      <c r="AF10" s="45"/>
      <c r="AG10" s="45"/>
      <c r="AH10" s="45"/>
      <c r="AI10" s="45"/>
      <c r="AJ10" s="45"/>
      <c r="AK10" s="2"/>
      <c r="AL10" s="45">
        <f>データ!V6</f>
        <v>7199</v>
      </c>
      <c r="AM10" s="45"/>
      <c r="AN10" s="45"/>
      <c r="AO10" s="45"/>
      <c r="AP10" s="45"/>
      <c r="AQ10" s="45"/>
      <c r="AR10" s="45"/>
      <c r="AS10" s="45"/>
      <c r="AT10" s="46">
        <f>データ!W6</f>
        <v>2.2599999999999998</v>
      </c>
      <c r="AU10" s="46"/>
      <c r="AV10" s="46"/>
      <c r="AW10" s="46"/>
      <c r="AX10" s="46"/>
      <c r="AY10" s="46"/>
      <c r="AZ10" s="46"/>
      <c r="BA10" s="46"/>
      <c r="BB10" s="46">
        <f>データ!X6</f>
        <v>3185.4</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2">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116</v>
      </c>
      <c r="BM16" s="30"/>
      <c r="BN16" s="30"/>
      <c r="BO16" s="30"/>
      <c r="BP16" s="30"/>
      <c r="BQ16" s="30"/>
      <c r="BR16" s="30"/>
      <c r="BS16" s="30"/>
      <c r="BT16" s="30"/>
      <c r="BU16" s="30"/>
      <c r="BV16" s="30"/>
      <c r="BW16" s="30"/>
      <c r="BX16" s="30"/>
      <c r="BY16" s="30"/>
      <c r="BZ16" s="3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117</v>
      </c>
      <c r="BM47" s="30"/>
      <c r="BN47" s="30"/>
      <c r="BO47" s="30"/>
      <c r="BP47" s="30"/>
      <c r="BQ47" s="30"/>
      <c r="BR47" s="30"/>
      <c r="BS47" s="30"/>
      <c r="BT47" s="30"/>
      <c r="BU47" s="30"/>
      <c r="BV47" s="30"/>
      <c r="BW47" s="30"/>
      <c r="BX47" s="30"/>
      <c r="BY47" s="30"/>
      <c r="BZ47" s="3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2">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2">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118</v>
      </c>
      <c r="BM66" s="30"/>
      <c r="BN66" s="30"/>
      <c r="BO66" s="30"/>
      <c r="BP66" s="30"/>
      <c r="BQ66" s="30"/>
      <c r="BR66" s="30"/>
      <c r="BS66" s="30"/>
      <c r="BT66" s="30"/>
      <c r="BU66" s="30"/>
      <c r="BV66" s="30"/>
      <c r="BW66" s="30"/>
      <c r="BX66" s="30"/>
      <c r="BY66" s="30"/>
      <c r="BZ66" s="3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2">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2">
      <c r="C84" s="2"/>
    </row>
    <row r="85" spans="1:78" hidden="1" x14ac:dyDescent="0.2">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2">
      <c r="B86" s="12"/>
      <c r="C86" s="12"/>
      <c r="D86" s="12"/>
      <c r="E86" s="12" t="str">
        <f>データ!AI6</f>
        <v/>
      </c>
      <c r="F86" s="12" t="s">
        <v>43</v>
      </c>
      <c r="G86" s="12" t="s">
        <v>43</v>
      </c>
      <c r="H86" s="12" t="str">
        <f>データ!BP6</f>
        <v>【669.12】</v>
      </c>
      <c r="I86" s="12" t="str">
        <f>データ!CA6</f>
        <v>【99.73】</v>
      </c>
      <c r="J86" s="12" t="str">
        <f>データ!CL6</f>
        <v>【134.98】</v>
      </c>
      <c r="K86" s="12" t="str">
        <f>データ!CW6</f>
        <v>【59.99】</v>
      </c>
      <c r="L86" s="12" t="str">
        <f>データ!DH6</f>
        <v>【95.72】</v>
      </c>
      <c r="M86" s="12" t="s">
        <v>44</v>
      </c>
      <c r="N86" s="12" t="s">
        <v>44</v>
      </c>
      <c r="O86" s="12" t="str">
        <f>データ!EO6</f>
        <v>【0.24】</v>
      </c>
    </row>
  </sheetData>
  <sheetProtection algorithmName="SHA-512" hashValue="ggpcL6J0sUjK4Dgayf6NHq1jaJbrM5CvY09+46hKJrC53MwfNxJaiTkjGVSaKcwVIHs4kVR/ZCyCusEOKangxQ==" saltValue="pb2EDneTj0LgW4TSwzJFH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2" x14ac:dyDescent="0.2"/>
  <cols>
    <col min="2" max="144" width="11.88671875" customWidth="1"/>
  </cols>
  <sheetData>
    <row r="1" spans="1:145" x14ac:dyDescent="0.2">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2">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2">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2">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2">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2">
      <c r="A6" s="14" t="s">
        <v>97</v>
      </c>
      <c r="B6" s="19">
        <f>B7</f>
        <v>2021</v>
      </c>
      <c r="C6" s="19">
        <f t="shared" ref="C6:X6" si="3">C7</f>
        <v>454010</v>
      </c>
      <c r="D6" s="19">
        <f t="shared" si="3"/>
        <v>47</v>
      </c>
      <c r="E6" s="19">
        <f t="shared" si="3"/>
        <v>17</v>
      </c>
      <c r="F6" s="19">
        <f t="shared" si="3"/>
        <v>1</v>
      </c>
      <c r="G6" s="19">
        <f t="shared" si="3"/>
        <v>0</v>
      </c>
      <c r="H6" s="19" t="str">
        <f t="shared" si="3"/>
        <v>宮崎県　高鍋町</v>
      </c>
      <c r="I6" s="19" t="str">
        <f t="shared" si="3"/>
        <v>法非適用</v>
      </c>
      <c r="J6" s="19" t="str">
        <f t="shared" si="3"/>
        <v>下水道事業</v>
      </c>
      <c r="K6" s="19" t="str">
        <f t="shared" si="3"/>
        <v>公共下水道</v>
      </c>
      <c r="L6" s="19" t="str">
        <f t="shared" si="3"/>
        <v>Cc2</v>
      </c>
      <c r="M6" s="19" t="str">
        <f t="shared" si="3"/>
        <v>非設置</v>
      </c>
      <c r="N6" s="20" t="str">
        <f t="shared" si="3"/>
        <v>-</v>
      </c>
      <c r="O6" s="20" t="str">
        <f t="shared" si="3"/>
        <v>該当数値なし</v>
      </c>
      <c r="P6" s="20">
        <f t="shared" si="3"/>
        <v>36.31</v>
      </c>
      <c r="Q6" s="20">
        <f t="shared" si="3"/>
        <v>93.56</v>
      </c>
      <c r="R6" s="20">
        <f t="shared" si="3"/>
        <v>2552</v>
      </c>
      <c r="S6" s="20">
        <f t="shared" si="3"/>
        <v>19978</v>
      </c>
      <c r="T6" s="20">
        <f t="shared" si="3"/>
        <v>43.8</v>
      </c>
      <c r="U6" s="20">
        <f t="shared" si="3"/>
        <v>456.12</v>
      </c>
      <c r="V6" s="20">
        <f t="shared" si="3"/>
        <v>7199</v>
      </c>
      <c r="W6" s="20">
        <f t="shared" si="3"/>
        <v>2.2599999999999998</v>
      </c>
      <c r="X6" s="20">
        <f t="shared" si="3"/>
        <v>3185.4</v>
      </c>
      <c r="Y6" s="21">
        <f>IF(Y7="",NA(),Y7)</f>
        <v>97.71</v>
      </c>
      <c r="Z6" s="21">
        <f t="shared" ref="Z6:AH6" si="4">IF(Z7="",NA(),Z7)</f>
        <v>123.11</v>
      </c>
      <c r="AA6" s="21">
        <f t="shared" si="4"/>
        <v>86.22</v>
      </c>
      <c r="AB6" s="21">
        <f t="shared" si="4"/>
        <v>83.53</v>
      </c>
      <c r="AC6" s="21">
        <f t="shared" si="4"/>
        <v>84.8</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509.09</v>
      </c>
      <c r="BG6" s="21">
        <f t="shared" ref="BG6:BO6" si="7">IF(BG7="",NA(),BG7)</f>
        <v>2173.92</v>
      </c>
      <c r="BH6" s="21">
        <f t="shared" si="7"/>
        <v>1887.45</v>
      </c>
      <c r="BI6" s="21">
        <f t="shared" si="7"/>
        <v>339.95</v>
      </c>
      <c r="BJ6" s="21">
        <f t="shared" si="7"/>
        <v>305.56</v>
      </c>
      <c r="BK6" s="21">
        <f t="shared" si="7"/>
        <v>966.33</v>
      </c>
      <c r="BL6" s="21">
        <f t="shared" si="7"/>
        <v>958.81</v>
      </c>
      <c r="BM6" s="21">
        <f t="shared" si="7"/>
        <v>1001.3</v>
      </c>
      <c r="BN6" s="21">
        <f t="shared" si="7"/>
        <v>1050.51</v>
      </c>
      <c r="BO6" s="21">
        <f t="shared" si="7"/>
        <v>1102.01</v>
      </c>
      <c r="BP6" s="20" t="str">
        <f>IF(BP7="","",IF(BP7="-","【-】","【"&amp;SUBSTITUTE(TEXT(BP7,"#,##0.00"),"-","△")&amp;"】"))</f>
        <v>【669.12】</v>
      </c>
      <c r="BQ6" s="21">
        <f>IF(BQ7="",NA(),BQ7)</f>
        <v>100</v>
      </c>
      <c r="BR6" s="21">
        <f t="shared" ref="BR6:BZ6" si="8">IF(BR7="",NA(),BR7)</f>
        <v>100</v>
      </c>
      <c r="BS6" s="21">
        <f t="shared" si="8"/>
        <v>71.73</v>
      </c>
      <c r="BT6" s="21">
        <f t="shared" si="8"/>
        <v>75.47</v>
      </c>
      <c r="BU6" s="21">
        <f t="shared" si="8"/>
        <v>78.19</v>
      </c>
      <c r="BV6" s="21">
        <f t="shared" si="8"/>
        <v>81.739999999999995</v>
      </c>
      <c r="BW6" s="21">
        <f t="shared" si="8"/>
        <v>82.88</v>
      </c>
      <c r="BX6" s="21">
        <f t="shared" si="8"/>
        <v>81.88</v>
      </c>
      <c r="BY6" s="21">
        <f t="shared" si="8"/>
        <v>82.65</v>
      </c>
      <c r="BZ6" s="21">
        <f t="shared" si="8"/>
        <v>82.55</v>
      </c>
      <c r="CA6" s="20" t="str">
        <f>IF(CA7="","",IF(CA7="-","【-】","【"&amp;SUBSTITUTE(TEXT(CA7,"#,##0.00"),"-","△")&amp;"】"))</f>
        <v>【99.73】</v>
      </c>
      <c r="CB6" s="21">
        <f>IF(CB7="",NA(),CB7)</f>
        <v>153.58000000000001</v>
      </c>
      <c r="CC6" s="21">
        <f t="shared" ref="CC6:CK6" si="9">IF(CC7="",NA(),CC7)</f>
        <v>153.01</v>
      </c>
      <c r="CD6" s="21">
        <f t="shared" si="9"/>
        <v>217.66</v>
      </c>
      <c r="CE6" s="21">
        <f t="shared" si="9"/>
        <v>208.16</v>
      </c>
      <c r="CF6" s="21">
        <f t="shared" si="9"/>
        <v>201.43</v>
      </c>
      <c r="CG6" s="21">
        <f t="shared" si="9"/>
        <v>194.31</v>
      </c>
      <c r="CH6" s="21">
        <f t="shared" si="9"/>
        <v>190.99</v>
      </c>
      <c r="CI6" s="21">
        <f t="shared" si="9"/>
        <v>187.55</v>
      </c>
      <c r="CJ6" s="21">
        <f t="shared" si="9"/>
        <v>186.3</v>
      </c>
      <c r="CK6" s="21">
        <f t="shared" si="9"/>
        <v>188.38</v>
      </c>
      <c r="CL6" s="20" t="str">
        <f>IF(CL7="","",IF(CL7="-","【-】","【"&amp;SUBSTITUTE(TEXT(CL7,"#,##0.00"),"-","△")&amp;"】"))</f>
        <v>【134.98】</v>
      </c>
      <c r="CM6" s="21">
        <f>IF(CM7="",NA(),CM7)</f>
        <v>50.92</v>
      </c>
      <c r="CN6" s="21">
        <f t="shared" ref="CN6:CV6" si="10">IF(CN7="",NA(),CN7)</f>
        <v>50.92</v>
      </c>
      <c r="CO6" s="21">
        <f t="shared" si="10"/>
        <v>50.92</v>
      </c>
      <c r="CP6" s="21">
        <f t="shared" si="10"/>
        <v>50.92</v>
      </c>
      <c r="CQ6" s="21">
        <f t="shared" si="10"/>
        <v>54.18</v>
      </c>
      <c r="CR6" s="21">
        <f t="shared" si="10"/>
        <v>53.5</v>
      </c>
      <c r="CS6" s="21">
        <f t="shared" si="10"/>
        <v>52.58</v>
      </c>
      <c r="CT6" s="21">
        <f t="shared" si="10"/>
        <v>50.94</v>
      </c>
      <c r="CU6" s="21">
        <f t="shared" si="10"/>
        <v>50.53</v>
      </c>
      <c r="CV6" s="21">
        <f t="shared" si="10"/>
        <v>51.42</v>
      </c>
      <c r="CW6" s="20" t="str">
        <f>IF(CW7="","",IF(CW7="-","【-】","【"&amp;SUBSTITUTE(TEXT(CW7,"#,##0.00"),"-","△")&amp;"】"))</f>
        <v>【59.99】</v>
      </c>
      <c r="CX6" s="21">
        <f>IF(CX7="",NA(),CX7)</f>
        <v>83.77</v>
      </c>
      <c r="CY6" s="21">
        <f t="shared" ref="CY6:DG6" si="11">IF(CY7="",NA(),CY7)</f>
        <v>84.42</v>
      </c>
      <c r="CZ6" s="21">
        <f t="shared" si="11"/>
        <v>85.15</v>
      </c>
      <c r="DA6" s="21">
        <f t="shared" si="11"/>
        <v>85.72</v>
      </c>
      <c r="DB6" s="21">
        <f t="shared" si="11"/>
        <v>87.41</v>
      </c>
      <c r="DC6" s="21">
        <f t="shared" si="11"/>
        <v>83.51</v>
      </c>
      <c r="DD6" s="21">
        <f t="shared" si="11"/>
        <v>83.02</v>
      </c>
      <c r="DE6" s="21">
        <f t="shared" si="11"/>
        <v>82.55</v>
      </c>
      <c r="DF6" s="21">
        <f t="shared" si="11"/>
        <v>82.08</v>
      </c>
      <c r="DG6" s="21">
        <f t="shared" si="11"/>
        <v>81.34</v>
      </c>
      <c r="DH6" s="20" t="str">
        <f>IF(DH7="","",IF(DH7="-","【-】","【"&amp;SUBSTITUTE(TEXT(DH7,"#,##0.00"),"-","△")&amp;"】"))</f>
        <v>【95.72】</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0.16</v>
      </c>
      <c r="EK6" s="21">
        <f t="shared" si="14"/>
        <v>0.13</v>
      </c>
      <c r="EL6" s="21">
        <f t="shared" si="14"/>
        <v>0.15</v>
      </c>
      <c r="EM6" s="21">
        <f t="shared" si="14"/>
        <v>1.65</v>
      </c>
      <c r="EN6" s="21">
        <f t="shared" si="14"/>
        <v>0.14000000000000001</v>
      </c>
      <c r="EO6" s="20" t="str">
        <f>IF(EO7="","",IF(EO7="-","【-】","【"&amp;SUBSTITUTE(TEXT(EO7,"#,##0.00"),"-","△")&amp;"】"))</f>
        <v>【0.24】</v>
      </c>
    </row>
    <row r="7" spans="1:145" s="22" customFormat="1" x14ac:dyDescent="0.2">
      <c r="A7" s="14"/>
      <c r="B7" s="23">
        <v>2021</v>
      </c>
      <c r="C7" s="23">
        <v>454010</v>
      </c>
      <c r="D7" s="23">
        <v>47</v>
      </c>
      <c r="E7" s="23">
        <v>17</v>
      </c>
      <c r="F7" s="23">
        <v>1</v>
      </c>
      <c r="G7" s="23">
        <v>0</v>
      </c>
      <c r="H7" s="23" t="s">
        <v>98</v>
      </c>
      <c r="I7" s="23" t="s">
        <v>99</v>
      </c>
      <c r="J7" s="23" t="s">
        <v>100</v>
      </c>
      <c r="K7" s="23" t="s">
        <v>101</v>
      </c>
      <c r="L7" s="23" t="s">
        <v>102</v>
      </c>
      <c r="M7" s="23" t="s">
        <v>103</v>
      </c>
      <c r="N7" s="24" t="s">
        <v>104</v>
      </c>
      <c r="O7" s="24" t="s">
        <v>105</v>
      </c>
      <c r="P7" s="24">
        <v>36.31</v>
      </c>
      <c r="Q7" s="24">
        <v>93.56</v>
      </c>
      <c r="R7" s="24">
        <v>2552</v>
      </c>
      <c r="S7" s="24">
        <v>19978</v>
      </c>
      <c r="T7" s="24">
        <v>43.8</v>
      </c>
      <c r="U7" s="24">
        <v>456.12</v>
      </c>
      <c r="V7" s="24">
        <v>7199</v>
      </c>
      <c r="W7" s="24">
        <v>2.2599999999999998</v>
      </c>
      <c r="X7" s="24">
        <v>3185.4</v>
      </c>
      <c r="Y7" s="24">
        <v>97.71</v>
      </c>
      <c r="Z7" s="24">
        <v>123.11</v>
      </c>
      <c r="AA7" s="24">
        <v>86.22</v>
      </c>
      <c r="AB7" s="24">
        <v>83.53</v>
      </c>
      <c r="AC7" s="24">
        <v>84.8</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509.09</v>
      </c>
      <c r="BG7" s="24">
        <v>2173.92</v>
      </c>
      <c r="BH7" s="24">
        <v>1887.45</v>
      </c>
      <c r="BI7" s="24">
        <v>339.95</v>
      </c>
      <c r="BJ7" s="24">
        <v>305.56</v>
      </c>
      <c r="BK7" s="24">
        <v>966.33</v>
      </c>
      <c r="BL7" s="24">
        <v>958.81</v>
      </c>
      <c r="BM7" s="24">
        <v>1001.3</v>
      </c>
      <c r="BN7" s="24">
        <v>1050.51</v>
      </c>
      <c r="BO7" s="24">
        <v>1102.01</v>
      </c>
      <c r="BP7" s="24">
        <v>669.12</v>
      </c>
      <c r="BQ7" s="24">
        <v>100</v>
      </c>
      <c r="BR7" s="24">
        <v>100</v>
      </c>
      <c r="BS7" s="24">
        <v>71.73</v>
      </c>
      <c r="BT7" s="24">
        <v>75.47</v>
      </c>
      <c r="BU7" s="24">
        <v>78.19</v>
      </c>
      <c r="BV7" s="24">
        <v>81.739999999999995</v>
      </c>
      <c r="BW7" s="24">
        <v>82.88</v>
      </c>
      <c r="BX7" s="24">
        <v>81.88</v>
      </c>
      <c r="BY7" s="24">
        <v>82.65</v>
      </c>
      <c r="BZ7" s="24">
        <v>82.55</v>
      </c>
      <c r="CA7" s="24">
        <v>99.73</v>
      </c>
      <c r="CB7" s="24">
        <v>153.58000000000001</v>
      </c>
      <c r="CC7" s="24">
        <v>153.01</v>
      </c>
      <c r="CD7" s="24">
        <v>217.66</v>
      </c>
      <c r="CE7" s="24">
        <v>208.16</v>
      </c>
      <c r="CF7" s="24">
        <v>201.43</v>
      </c>
      <c r="CG7" s="24">
        <v>194.31</v>
      </c>
      <c r="CH7" s="24">
        <v>190.99</v>
      </c>
      <c r="CI7" s="24">
        <v>187.55</v>
      </c>
      <c r="CJ7" s="24">
        <v>186.3</v>
      </c>
      <c r="CK7" s="24">
        <v>188.38</v>
      </c>
      <c r="CL7" s="24">
        <v>134.97999999999999</v>
      </c>
      <c r="CM7" s="24">
        <v>50.92</v>
      </c>
      <c r="CN7" s="24">
        <v>50.92</v>
      </c>
      <c r="CO7" s="24">
        <v>50.92</v>
      </c>
      <c r="CP7" s="24">
        <v>50.92</v>
      </c>
      <c r="CQ7" s="24">
        <v>54.18</v>
      </c>
      <c r="CR7" s="24">
        <v>53.5</v>
      </c>
      <c r="CS7" s="24">
        <v>52.58</v>
      </c>
      <c r="CT7" s="24">
        <v>50.94</v>
      </c>
      <c r="CU7" s="24">
        <v>50.53</v>
      </c>
      <c r="CV7" s="24">
        <v>51.42</v>
      </c>
      <c r="CW7" s="24">
        <v>59.99</v>
      </c>
      <c r="CX7" s="24">
        <v>83.77</v>
      </c>
      <c r="CY7" s="24">
        <v>84.42</v>
      </c>
      <c r="CZ7" s="24">
        <v>85.15</v>
      </c>
      <c r="DA7" s="24">
        <v>85.72</v>
      </c>
      <c r="DB7" s="24">
        <v>87.41</v>
      </c>
      <c r="DC7" s="24">
        <v>83.51</v>
      </c>
      <c r="DD7" s="24">
        <v>83.02</v>
      </c>
      <c r="DE7" s="24">
        <v>82.55</v>
      </c>
      <c r="DF7" s="24">
        <v>82.08</v>
      </c>
      <c r="DG7" s="24">
        <v>81.34</v>
      </c>
      <c r="DH7" s="24">
        <v>95.72</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0.16</v>
      </c>
      <c r="EK7" s="24">
        <v>0.13</v>
      </c>
      <c r="EL7" s="24">
        <v>0.15</v>
      </c>
      <c r="EM7" s="24">
        <v>1.65</v>
      </c>
      <c r="EN7" s="24">
        <v>0.14000000000000001</v>
      </c>
      <c r="EO7" s="24">
        <v>0.24</v>
      </c>
    </row>
    <row r="8" spans="1:145"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
      <c r="A10" s="26" t="s">
        <v>48</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2">
      <c r="B11">
        <v>4</v>
      </c>
      <c r="C11">
        <v>3</v>
      </c>
      <c r="D11">
        <v>2</v>
      </c>
      <c r="E11">
        <v>1</v>
      </c>
      <c r="F11">
        <v>0</v>
      </c>
      <c r="G11" t="s">
        <v>111</v>
      </c>
    </row>
    <row r="12" spans="1:145" x14ac:dyDescent="0.2">
      <c r="B12">
        <v>1</v>
      </c>
      <c r="C12">
        <v>1</v>
      </c>
      <c r="D12">
        <v>1</v>
      </c>
      <c r="E12">
        <v>2</v>
      </c>
      <c r="F12">
        <v>3</v>
      </c>
      <c r="G12" t="s">
        <v>112</v>
      </c>
    </row>
    <row r="13" spans="1:145" x14ac:dyDescent="0.2">
      <c r="B13" t="s">
        <v>113</v>
      </c>
      <c r="C13" t="s">
        <v>113</v>
      </c>
      <c r="D13" t="s">
        <v>114</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2023-02-15T01:57:22Z</cp:lastPrinted>
  <dcterms:created xsi:type="dcterms:W3CDTF">2022-12-01T01:48:08Z</dcterms:created>
  <dcterms:modified xsi:type="dcterms:W3CDTF">2023-02-21T08:56:05Z</dcterms:modified>
  <cp:category/>
</cp:coreProperties>
</file>