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下水\【法非適】公共下水\"/>
    </mc:Choice>
  </mc:AlternateContent>
  <xr:revisionPtr revIDLastSave="0" documentId="13_ncr:1_{F861831A-A358-4735-B925-A6209DD4CFD6}" xr6:coauthVersionLast="47" xr6:coauthVersionMax="47" xr10:uidLastSave="{00000000-0000-0000-0000-000000000000}"/>
  <workbookProtection workbookAlgorithmName="SHA-512" workbookHashValue="otMvPlwvvWB9t13OTBLar3ixX+QnGVHp6Fr3imJHbAe5sbHgyDb3p+6lUFO1sytj4JS44tk3oKEClEkxGqKWyA==" workbookSaltValue="xOjHY8c1jkxW/KT8aoqcf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T10" i="4"/>
  <c r="AL10" i="4"/>
  <c r="I10"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<sst xmlns="http://schemas.openxmlformats.org/spreadsheetml/2006/main" count="236" uniqueCount="119">
  <si>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</si>
  <si>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</si>
  <si>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</si>
  <si>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</si>
  <si>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</si>
  <si>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</si>
  <si>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</si>
  <si>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</si>
  <si>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</si>
  <si>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</si>
  <si>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</si>
  <si>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</si>
  <si>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</si>
  <si>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</si>
  <si>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</si>
  <si>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</si>
  <si>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</si>
  <si>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</si>
  <si>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</si>
  <si>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</si>
  <si>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</si>
  <si>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</si>
  <si>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</si>
  <si>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</si>
  <si>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</si>
  <si>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</si>
  <si>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</si>
  <si>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</si>
  <si>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</si>
  <si>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</si>
  <si>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</si>
  <si>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</si>
  <si>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</si>
  <si>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</si>
  <si>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</si>
  <si>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</si>
  <si>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</si>
  <si>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</si>
  <si>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</si>
  <si>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</si>
  <si>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</si>
  <si>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</si>
  <si>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</si>
  <si>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</si>
  <si>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</si>
  <si>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</si>
  <si>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</si>
  <si>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</si>
  <si>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</si>
  <si>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</si>
  <si>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</si>
  <si>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</si>
  <si>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</si>
  <si>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</si>
  <si>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</si>
  <si>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</si>
  <si>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</si>
  <si>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</si>
  <si>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</si>
  <si>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</si>
  <si>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</si>
  <si>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</si>
  <si>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</si>
  <si>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</si>
  <si>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</si>
  <si>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</si>
  <si>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</si>
  <si>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</si>
  <si>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</si>
  <si>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</si>
  <si>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</si>
  <si>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</si>
  <si>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</si>
  <si>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</si>
  <si>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</si>
  <si>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</si>
  <si>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</si>
  <si>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</si>
  <si>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</si>
  <si>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</si>
  <si>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</si>
  <si>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</si>
  <si>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</si>
  <si>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</si>
  <si>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</si>
  <si>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</si>
  <si>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</si>
  <si>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</si>
  <si>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</si>
  <si>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</si>
  <si>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</si>
  <si>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</si>
  <si>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</si>
  <si>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</si>
  <si>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</si>
  <si>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</si>
  <si>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</si>
  <si>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</si>
  <si>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川南町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</si>
  <si>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</si>
  <si>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</si>
  <si>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</si>
  <si>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</si>
  <si>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</si>
  <si>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</si>
  <si>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</si>
  <si>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</si>
  <si>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</si>
  <si>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</si>
  <si>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</si>
  <si>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</si>
  <si>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</si>
  <si>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</si>
  <si>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</si>
  <si>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</si>
  <si>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</si>
  <si>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t>
    </r>
    <r>
      <rPr>
        <sz val="11"/>
        <rFont val="ＭＳ ゴシック"/>
        <family val="3"/>
        <charset val="128"/>
      </rPr>
      <t>処理</t>
    </r>
    <r>
      <rPr>
        <sz val="11"/>
        <color theme="1"/>
        <rFont val="ＭＳ ゴシック"/>
        <family val="3"/>
        <charset val="128"/>
      </rPr>
      <t xml:space="preserve">区域内の接続人口微増により、ここ数年、施設使用率や水洗化率が上昇傾向にあり、今後もある程度の時期まで、この状況が続くものと推測しております。
　また、施設の改修等も出始めている時期なので、今後の動向も踏まえ、法適用化を見据えた経営を進めていく必要があると考えております。
</t>
    </r>
    <rPh sb="1" eb="3">
      <t>ショリ</t>
    </rPh>
    <rPh sb="7" eb="11">
      <t>セツゾクジンコウ</t>
    </rPh>
    <rPh sb="11" eb="13">
      <t>ビゾウ</t>
    </rPh>
    <rPh sb="19" eb="21">
      <t>スウネン</t>
    </rPh>
    <rPh sb="22" eb="27">
      <t>シセツシヨウリツ</t>
    </rPh>
    <rPh sb="28" eb="32">
      <t>スイセンカリツ</t>
    </rPh>
    <rPh sb="33" eb="37">
      <t>ジョウショウケイコウ</t>
    </rPh>
    <rPh sb="41" eb="43">
      <t>コンゴ</t>
    </rPh>
    <rPh sb="46" eb="48">
      <t>テイド</t>
    </rPh>
    <rPh sb="49" eb="51">
      <t>ジキ</t>
    </rPh>
    <rPh sb="56" eb="58">
      <t>ジョウキョウ</t>
    </rPh>
    <rPh sb="59" eb="60">
      <t>ツヅ</t>
    </rPh>
    <rPh sb="64" eb="66">
      <t>スイソク</t>
    </rPh>
    <rPh sb="78" eb="80">
      <t>シセツ</t>
    </rPh>
    <rPh sb="81" eb="83">
      <t>カイシュウ</t>
    </rPh>
    <rPh sb="83" eb="84">
      <t>トウ</t>
    </rPh>
    <rPh sb="85" eb="87">
      <t>デハジ</t>
    </rPh>
    <rPh sb="91" eb="93">
      <t>ジキ</t>
    </rPh>
    <rPh sb="97" eb="99">
      <t>コンゴ</t>
    </rPh>
    <rPh sb="100" eb="102">
      <t>ドウコウ</t>
    </rPh>
    <rPh sb="103" eb="104">
      <t>フ</t>
    </rPh>
    <rPh sb="107" eb="111">
      <t>ホウテキヨウカ</t>
    </rPh>
    <rPh sb="112" eb="114">
      <t>ミス</t>
    </rPh>
    <rPh sb="119" eb="120">
      <t>スス</t>
    </rPh>
    <rPh sb="124" eb="126">
      <t>ヒツヨウ</t>
    </rPh>
    <rPh sb="130" eb="131">
      <t>カンガ</t>
    </rPh>
    <phoneticPr fontId="4"/>
  </si>
  <si>
    <t xml:space="preserve">　供用開始から１５年以上経っているため、機器の改修等が出てきております。川南町ストックマネジメント計画に基づき、更新工事を実施していきたいと考えております。
</t>
    <rPh sb="1" eb="5">
      <t>キョウヨウカイシ</t>
    </rPh>
    <rPh sb="9" eb="10">
      <t>ネン</t>
    </rPh>
    <rPh sb="10" eb="12">
      <t>イジョウ</t>
    </rPh>
    <rPh sb="12" eb="13">
      <t>タ</t>
    </rPh>
    <rPh sb="20" eb="22">
      <t>キキ</t>
    </rPh>
    <rPh sb="23" eb="25">
      <t>カイシュウ</t>
    </rPh>
    <rPh sb="25" eb="26">
      <t>トウ</t>
    </rPh>
    <rPh sb="27" eb="28">
      <t>デ</t>
    </rPh>
    <rPh sb="36" eb="39">
      <t>カワミナミチョウ</t>
    </rPh>
    <rPh sb="49" eb="51">
      <t>ケイカク</t>
    </rPh>
    <rPh sb="52" eb="53">
      <t>モト</t>
    </rPh>
    <rPh sb="56" eb="60">
      <t>コウシンコウジ</t>
    </rPh>
    <rPh sb="61" eb="63">
      <t>ジッシ</t>
    </rPh>
    <rPh sb="70" eb="71">
      <t>カンガ</t>
    </rPh>
    <phoneticPr fontId="4"/>
  </si>
  <si>
    <r>
      <t>①</t>
    </r>
    <r>
      <rPr>
        <sz val="11"/>
        <rFont val="ＭＳ ゴシック"/>
        <family val="3"/>
        <charset val="128"/>
      </rPr>
      <t>収益的収支比率は</t>
    </r>
    <r>
      <rPr>
        <sz val="11"/>
        <color theme="1"/>
        <rFont val="ＭＳ ゴシック"/>
        <family val="3"/>
        <charset val="128"/>
      </rPr>
      <t>令和２年度より法適用化に向けての準備を進めており、総費用が上昇傾向にあるため、減少していると考えられます。
④</t>
    </r>
    <r>
      <rPr>
        <sz val="11"/>
        <rFont val="ＭＳ ゴシック"/>
        <family val="3"/>
        <charset val="128"/>
      </rPr>
      <t>企業債残高対事業規模比率は、</t>
    </r>
    <r>
      <rPr>
        <sz val="11"/>
        <color theme="1"/>
        <rFont val="ＭＳ ゴシック"/>
        <family val="3"/>
        <charset val="128"/>
      </rPr>
      <t>供用開始から１５年以上が経ち、新たな設備投資が出てくる時期にきており、今後上昇していくことが見込まれるため、計画的な更新・改修工事を考えております。
⑤</t>
    </r>
    <r>
      <rPr>
        <sz val="11"/>
        <rFont val="ＭＳ ゴシック"/>
        <family val="3"/>
        <charset val="128"/>
      </rPr>
      <t>経費回収率は、</t>
    </r>
    <r>
      <rPr>
        <sz val="11"/>
        <color theme="1"/>
        <rFont val="ＭＳ ゴシック"/>
        <family val="3"/>
        <charset val="128"/>
      </rPr>
      <t>総費用の増加が数値に表れていると考えられます。法適用化後は、以前のような数値に戻るものと考えております。
⑥</t>
    </r>
    <r>
      <rPr>
        <sz val="11"/>
        <rFont val="ＭＳ ゴシック"/>
        <family val="3"/>
        <charset val="128"/>
      </rPr>
      <t>汚水処理原価は、</t>
    </r>
    <r>
      <rPr>
        <sz val="11"/>
        <color theme="1"/>
        <rFont val="ＭＳ ゴシック"/>
        <family val="3"/>
        <charset val="128"/>
      </rPr>
      <t xml:space="preserve">ここ数年上昇傾向にありますが、法適用化後は以前の水準に戻るものと考えております。
⑦施設利用率は、ここ数年上昇傾向にあります。今後も微増ながら上昇していくものと見込んでおります。
⑧水洗化率は、微増傾向にあります。今後も上昇していくものと見込んでおります。
</t>
    </r>
    <rPh sb="1" eb="8">
      <t>シュウエキテキシュウシヒリツ</t>
    </rPh>
    <rPh sb="9" eb="11">
      <t>レイワ</t>
    </rPh>
    <rPh sb="12" eb="14">
      <t>ネンド</t>
    </rPh>
    <rPh sb="16" eb="20">
      <t>ホウテキヨウカ</t>
    </rPh>
    <rPh sb="21" eb="22">
      <t>ム</t>
    </rPh>
    <rPh sb="25" eb="27">
      <t>ジュンビ</t>
    </rPh>
    <rPh sb="28" eb="29">
      <t>スス</t>
    </rPh>
    <rPh sb="34" eb="37">
      <t>ソウヒヨウ</t>
    </rPh>
    <rPh sb="38" eb="40">
      <t>ジョウショウ</t>
    </rPh>
    <rPh sb="40" eb="42">
      <t>ケイコウ</t>
    </rPh>
    <rPh sb="48" eb="50">
      <t>ゲンショウ</t>
    </rPh>
    <rPh sb="55" eb="56">
      <t>カンガ</t>
    </rPh>
    <rPh sb="64" eb="67">
      <t>キギョウサイ</t>
    </rPh>
    <rPh sb="67" eb="69">
      <t>ザンダカ</t>
    </rPh>
    <rPh sb="69" eb="70">
      <t>タイ</t>
    </rPh>
    <rPh sb="70" eb="72">
      <t>ジギョウ</t>
    </rPh>
    <rPh sb="72" eb="74">
      <t>キボ</t>
    </rPh>
    <rPh sb="74" eb="76">
      <t>ヒリツ</t>
    </rPh>
    <rPh sb="78" eb="82">
      <t>キョウヨウカイシ</t>
    </rPh>
    <rPh sb="86" eb="87">
      <t>ネン</t>
    </rPh>
    <rPh sb="87" eb="89">
      <t>イジョウ</t>
    </rPh>
    <rPh sb="90" eb="91">
      <t>タ</t>
    </rPh>
    <rPh sb="93" eb="94">
      <t>アラ</t>
    </rPh>
    <rPh sb="96" eb="98">
      <t>セツビ</t>
    </rPh>
    <rPh sb="98" eb="100">
      <t>トウシ</t>
    </rPh>
    <rPh sb="101" eb="102">
      <t>デ</t>
    </rPh>
    <rPh sb="105" eb="107">
      <t>ジキ</t>
    </rPh>
    <rPh sb="113" eb="115">
      <t>コンゴ</t>
    </rPh>
    <rPh sb="115" eb="117">
      <t>ジョウショウ</t>
    </rPh>
    <rPh sb="124" eb="126">
      <t>ミコ</t>
    </rPh>
    <rPh sb="132" eb="134">
      <t>ケイカク</t>
    </rPh>
    <rPh sb="134" eb="135">
      <t>テキ</t>
    </rPh>
    <rPh sb="136" eb="138">
      <t>コウシン</t>
    </rPh>
    <rPh sb="139" eb="141">
      <t>カイシュウ</t>
    </rPh>
    <rPh sb="141" eb="143">
      <t>コウジ</t>
    </rPh>
    <rPh sb="144" eb="145">
      <t>カンガ</t>
    </rPh>
    <rPh sb="154" eb="156">
      <t>ケイヒ</t>
    </rPh>
    <rPh sb="156" eb="159">
      <t>カイシュウリツ</t>
    </rPh>
    <rPh sb="161" eb="164">
      <t>ソウヒヨウ</t>
    </rPh>
    <rPh sb="165" eb="167">
      <t>ゾウカ</t>
    </rPh>
    <rPh sb="168" eb="170">
      <t>スウチ</t>
    </rPh>
    <rPh sb="171" eb="172">
      <t>アラワ</t>
    </rPh>
    <rPh sb="177" eb="178">
      <t>カンガ</t>
    </rPh>
    <rPh sb="184" eb="188">
      <t>ホウテキヨウカ</t>
    </rPh>
    <rPh sb="188" eb="189">
      <t>ゴ</t>
    </rPh>
    <rPh sb="191" eb="193">
      <t>イゼン</t>
    </rPh>
    <rPh sb="197" eb="199">
      <t>スウチ</t>
    </rPh>
    <rPh sb="200" eb="201">
      <t>モド</t>
    </rPh>
    <rPh sb="205" eb="206">
      <t>カンガ</t>
    </rPh>
    <rPh sb="215" eb="217">
      <t>オスイ</t>
    </rPh>
    <rPh sb="217" eb="219">
      <t>ショリ</t>
    </rPh>
    <rPh sb="219" eb="221">
      <t>ゲンカ</t>
    </rPh>
    <rPh sb="225" eb="227">
      <t>スウネン</t>
    </rPh>
    <rPh sb="227" eb="231">
      <t>ジョウショウケイコウ</t>
    </rPh>
    <rPh sb="238" eb="242">
      <t>ホウテキヨウカ</t>
    </rPh>
    <rPh sb="242" eb="243">
      <t>ゴ</t>
    </rPh>
    <rPh sb="244" eb="246">
      <t>イゼン</t>
    </rPh>
    <rPh sb="247" eb="249">
      <t>スイジュン</t>
    </rPh>
    <rPh sb="250" eb="251">
      <t>モド</t>
    </rPh>
    <rPh sb="255" eb="256">
      <t>カンガ</t>
    </rPh>
    <rPh sb="265" eb="267">
      <t>シセツ</t>
    </rPh>
    <rPh sb="267" eb="270">
      <t>リヨウリツ</t>
    </rPh>
    <rPh sb="274" eb="276">
      <t>スウネン</t>
    </rPh>
    <rPh sb="276" eb="278">
      <t>ジョウショウ</t>
    </rPh>
    <rPh sb="278" eb="280">
      <t>ケイコウ</t>
    </rPh>
    <rPh sb="286" eb="288">
      <t>コンゴ</t>
    </rPh>
    <rPh sb="289" eb="291">
      <t>ビゾウ</t>
    </rPh>
    <rPh sb="294" eb="296">
      <t>ジョウショウ</t>
    </rPh>
    <rPh sb="303" eb="305">
      <t>ミコ</t>
    </rPh>
    <rPh sb="314" eb="317">
      <t>スイセンカ</t>
    </rPh>
    <rPh sb="317" eb="318">
      <t>リツ</t>
    </rPh>
    <rPh sb="320" eb="324">
      <t>ビゾウケイコウ</t>
    </rPh>
    <rPh sb="330" eb="332">
      <t>コンゴ</t>
    </rPh>
    <rPh sb="333" eb="335">
      <t>ジョウショウ</t>
    </rPh>
    <rPh sb="342" eb="344">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</si>
</sst>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3F-4080-AB4A-05088319C4D1}"/>
            </c:ext>
          </c:extLst>
        </c:ser>
        <c:dLbls>
          <c:showLegendKey val="0"/>
          <c:showVal val="0"/>
          <c:showCatName val="0"/>
          <c:showSerName val="0"/>
          <c:showPercent val="0"/>
          <c:showBubbleSize val="0"/>
        </c:dLbls>
        <c:gapWidth val="150"/>
        <c:axId val="164622784"/>
        <c:axId val="16462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0.12</c:v>
                </c:pt>
                <c:pt idx="2">
                  <c:v>0.1</c:v>
                </c:pt>
                <c:pt idx="3">
                  <c:v>0.32</c:v>
                </c:pt>
                <c:pt idx="4">
                  <c:v>0.1</c:v>
                </c:pt>
              </c:numCache>
            </c:numRef>
          </c:val>
          <c:smooth val="0"/>
          <c:extLst>
            <c:ext xmlns:c16="http://schemas.microsoft.com/office/drawing/2014/chart" uri="{C3380CC4-5D6E-409C-BE32-E72D297353CC}">
              <c16:uniqueId val="{00000001-9A3F-4080-AB4A-05088319C4D1}"/>
            </c:ext>
          </c:extLst>
        </c:ser>
        <c:dLbls>
          <c:showLegendKey val="0"/>
          <c:showVal val="0"/>
          <c:showCatName val="0"/>
          <c:showSerName val="0"/>
          <c:showPercent val="0"/>
          <c:showBubbleSize val="0"/>
        </c:dLbls>
        <c:marker val="1"/>
        <c:smooth val="0"/>
        <c:axId val="164622784"/>
        <c:axId val="164623168"/>
      </c:lineChart>
      <c:dateAx>
        <c:axId val="164622784"/>
        <c:scaling>
          <c:orientation val="minMax"/>
        </c:scaling>
        <c:delete val="1"/>
        <c:axPos val="b"/>
        <c:numFmt formatCode="&quot;H&quot;yy" sourceLinked="1"/>
        <c:majorTickMark val="none"/>
        <c:minorTickMark val="none"/>
        <c:tickLblPos val="none"/>
        <c:crossAx val="164623168"/>
        <c:crosses val="autoZero"/>
        <c:auto val="1"/>
        <c:lblOffset val="100"/>
        <c:baseTimeUnit val="years"/>
      </c:dateAx>
      <c:valAx>
        <c:axId val="1646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52.9</c:v>
                </c:pt>
                <c:pt idx="1">
                  <c:v>61.25</c:v>
                </c:pt>
                <c:pt idx="2">
                  <c:v>53.55</c:v>
                </c:pt>
                <c:pt idx="3">
                  <c:v>57.65</c:v>
                </c:pt>
                <c:pt idx="4">
                  <c:v>60.15</c:v>
                </c:pt>
              </c:numCache>
            </c:numRef>
          </c:val>
          <c:extLst>
            <c:ext xmlns:c16="http://schemas.microsoft.com/office/drawing/2014/chart" uri="{C3380CC4-5D6E-409C-BE32-E72D297353CC}">
              <c16:uniqueId val="{00000000-D1CD-4725-9A58-8B163A35D54E}"/>
            </c:ext>
          </c:extLst>
        </c:ser>
        <c:dLbls>
          <c:showLegendKey val="0"/>
          <c:showVal val="0"/>
          <c:showCatName val="0"/>
          <c:showSerName val="0"/>
          <c:showPercent val="0"/>
          <c:showBubbleSize val="0"/>
        </c:dLbls>
        <c:gapWidth val="150"/>
        <c:axId val="353425112"/>
        <c:axId val="35342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41.45</c:v>
                </c:pt>
                <c:pt idx="1">
                  <c:v>49.68</c:v>
                </c:pt>
                <c:pt idx="2">
                  <c:v>49.27</c:v>
                </c:pt>
                <c:pt idx="3">
                  <c:v>49.47</c:v>
                </c:pt>
                <c:pt idx="4">
                  <c:v>48.19</c:v>
                </c:pt>
              </c:numCache>
            </c:numRef>
          </c:val>
          <c:smooth val="0"/>
          <c:extLst>
            <c:ext xmlns:c16="http://schemas.microsoft.com/office/drawing/2014/chart" uri="{C3380CC4-5D6E-409C-BE32-E72D297353CC}">
              <c16:uniqueId val="{00000001-D1CD-4725-9A58-8B163A35D54E}"/>
            </c:ext>
          </c:extLst>
        </c:ser>
        <c:dLbls>
          <c:showLegendKey val="0"/>
          <c:showVal val="0"/>
          <c:showCatName val="0"/>
          <c:showSerName val="0"/>
          <c:showPercent val="0"/>
          <c:showBubbleSize val="0"/>
        </c:dLbls>
        <c:marker val="1"/>
        <c:smooth val="0"/>
        <c:axId val="353425112"/>
        <c:axId val="353423152"/>
      </c:lineChart>
      <c:dateAx>
        <c:axId val="353425112"/>
        <c:scaling>
          <c:orientation val="minMax"/>
        </c:scaling>
        <c:delete val="1"/>
        <c:axPos val="b"/>
        <c:numFmt formatCode="&quot;H&quot;yy" sourceLinked="1"/>
        <c:majorTickMark val="none"/>
        <c:minorTickMark val="none"/>
        <c:tickLblPos val="none"/>
        <c:crossAx val="353423152"/>
        <c:crosses val="autoZero"/>
        <c:auto val="1"/>
        <c:lblOffset val="100"/>
        <c:baseTimeUnit val="years"/>
      </c:dateAx>
      <c:valAx>
        <c:axId val="35342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42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71.41</c:v>
                </c:pt>
                <c:pt idx="1">
                  <c:v>71.81</c:v>
                </c:pt>
                <c:pt idx="2">
                  <c:v>72.040000000000006</c:v>
                </c:pt>
                <c:pt idx="3">
                  <c:v>73.41</c:v>
                </c:pt>
                <c:pt idx="4">
                  <c:v>75.09</c:v>
                </c:pt>
              </c:numCache>
            </c:numRef>
          </c:val>
          <c:extLst>
            <c:ext xmlns:c16="http://schemas.microsoft.com/office/drawing/2014/chart" uri="{C3380CC4-5D6E-409C-BE32-E72D297353CC}">
              <c16:uniqueId val="{00000000-CD86-47E5-AE11-BE6A6569A003}"/>
            </c:ext>
          </c:extLst>
        </c:ser>
        <c:dLbls>
          <c:showLegendKey val="0"/>
          <c:showVal val="0"/>
          <c:showCatName val="0"/>
          <c:showSerName val="0"/>
          <c:showPercent val="0"/>
          <c:showBubbleSize val="0"/>
        </c:dLbls>
        <c:gapWidth val="150"/>
        <c:axId val="353420408"/>
        <c:axId val="35342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64.510000000000005</c:v>
                </c:pt>
                <c:pt idx="1">
                  <c:v>83.35</c:v>
                </c:pt>
                <c:pt idx="2">
                  <c:v>83.16</c:v>
                </c:pt>
                <c:pt idx="3">
                  <c:v>82.06</c:v>
                </c:pt>
                <c:pt idx="4">
                  <c:v>82.26</c:v>
                </c:pt>
              </c:numCache>
            </c:numRef>
          </c:val>
          <c:smooth val="0"/>
          <c:extLst>
            <c:ext xmlns:c16="http://schemas.microsoft.com/office/drawing/2014/chart" uri="{C3380CC4-5D6E-409C-BE32-E72D297353CC}">
              <c16:uniqueId val="{00000001-CD86-47E5-AE11-BE6A6569A003}"/>
            </c:ext>
          </c:extLst>
        </c:ser>
        <c:dLbls>
          <c:showLegendKey val="0"/>
          <c:showVal val="0"/>
          <c:showCatName val="0"/>
          <c:showSerName val="0"/>
          <c:showPercent val="0"/>
          <c:showBubbleSize val="0"/>
        </c:dLbls>
        <c:marker val="1"/>
        <c:smooth val="0"/>
        <c:axId val="353420408"/>
        <c:axId val="353422760"/>
      </c:lineChart>
      <c:dateAx>
        <c:axId val="353420408"/>
        <c:scaling>
          <c:orientation val="minMax"/>
        </c:scaling>
        <c:delete val="1"/>
        <c:axPos val="b"/>
        <c:numFmt formatCode="&quot;H&quot;yy" sourceLinked="1"/>
        <c:majorTickMark val="none"/>
        <c:minorTickMark val="none"/>
        <c:tickLblPos val="none"/>
        <c:crossAx val="353422760"/>
        <c:crosses val="autoZero"/>
        <c:auto val="1"/>
        <c:lblOffset val="100"/>
        <c:baseTimeUnit val="years"/>
      </c:dateAx>
      <c:valAx>
        <c:axId val="35342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42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90.57</c:v>
                </c:pt>
                <c:pt idx="1">
                  <c:v>94.88</c:v>
                </c:pt>
                <c:pt idx="2">
                  <c:v>95.74</c:v>
                </c:pt>
                <c:pt idx="3">
                  <c:v>90.72</c:v>
                </c:pt>
                <c:pt idx="4">
                  <c:v>80.58</c:v>
                </c:pt>
              </c:numCache>
            </c:numRef>
          </c:val>
          <c:extLst>
            <c:ext xmlns:c16="http://schemas.microsoft.com/office/drawing/2014/chart" uri="{C3380CC4-5D6E-409C-BE32-E72D297353CC}">
              <c16:uniqueId val="{00000000-25F6-4E81-B71F-6B96C1E60E86}"/>
            </c:ext>
          </c:extLst>
        </c:ser>
        <c:dLbls>
          <c:showLegendKey val="0"/>
          <c:showVal val="0"/>
          <c:showCatName val="0"/>
          <c:showSerName val="0"/>
          <c:showPercent val="0"/>
          <c:showBubbleSize val="0"/>
        </c:dLbls>
        <c:gapWidth val="150"/>
        <c:axId val="352701688"/>
        <c:axId val="35270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F6-4E81-B71F-6B96C1E60E86}"/>
            </c:ext>
          </c:extLst>
        </c:ser>
        <c:dLbls>
          <c:showLegendKey val="0"/>
          <c:showVal val="0"/>
          <c:showCatName val="0"/>
          <c:showSerName val="0"/>
          <c:showPercent val="0"/>
          <c:showBubbleSize val="0"/>
        </c:dLbls>
        <c:marker val="1"/>
        <c:smooth val="0"/>
        <c:axId val="352701688"/>
        <c:axId val="352702072"/>
      </c:lineChart>
      <c:dateAx>
        <c:axId val="352701688"/>
        <c:scaling>
          <c:orientation val="minMax"/>
        </c:scaling>
        <c:delete val="1"/>
        <c:axPos val="b"/>
        <c:numFmt formatCode="&quot;H&quot;yy" sourceLinked="1"/>
        <c:majorTickMark val="none"/>
        <c:minorTickMark val="none"/>
        <c:tickLblPos val="none"/>
        <c:crossAx val="352702072"/>
        <c:crosses val="autoZero"/>
        <c:auto val="1"/>
        <c:lblOffset val="100"/>
        <c:baseTimeUnit val="years"/>
      </c:dateAx>
      <c:valAx>
        <c:axId val="35270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70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F8-4F1A-8989-9FBB71D450DD}"/>
            </c:ext>
          </c:extLst>
        </c:ser>
        <c:dLbls>
          <c:showLegendKey val="0"/>
          <c:showVal val="0"/>
          <c:showCatName val="0"/>
          <c:showSerName val="0"/>
          <c:showPercent val="0"/>
          <c:showBubbleSize val="0"/>
        </c:dLbls>
        <c:gapWidth val="150"/>
        <c:axId val="352772448"/>
        <c:axId val="3527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F8-4F1A-8989-9FBB71D450DD}"/>
            </c:ext>
          </c:extLst>
        </c:ser>
        <c:dLbls>
          <c:showLegendKey val="0"/>
          <c:showVal val="0"/>
          <c:showCatName val="0"/>
          <c:showSerName val="0"/>
          <c:showPercent val="0"/>
          <c:showBubbleSize val="0"/>
        </c:dLbls>
        <c:marker val="1"/>
        <c:smooth val="0"/>
        <c:axId val="352772448"/>
        <c:axId val="352772832"/>
      </c:lineChart>
      <c:dateAx>
        <c:axId val="352772448"/>
        <c:scaling>
          <c:orientation val="minMax"/>
        </c:scaling>
        <c:delete val="1"/>
        <c:axPos val="b"/>
        <c:numFmt formatCode="&quot;H&quot;yy" sourceLinked="1"/>
        <c:majorTickMark val="none"/>
        <c:minorTickMark val="none"/>
        <c:tickLblPos val="none"/>
        <c:crossAx val="352772832"/>
        <c:crosses val="autoZero"/>
        <c:auto val="1"/>
        <c:lblOffset val="100"/>
        <c:baseTimeUnit val="years"/>
      </c:dateAx>
      <c:valAx>
        <c:axId val="3527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77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50-45FB-AF73-19626A5D34DF}"/>
            </c:ext>
          </c:extLst>
        </c:ser>
        <c:dLbls>
          <c:showLegendKey val="0"/>
          <c:showVal val="0"/>
          <c:showCatName val="0"/>
          <c:showSerName val="0"/>
          <c:showPercent val="0"/>
          <c:showBubbleSize val="0"/>
        </c:dLbls>
        <c:gapWidth val="150"/>
        <c:axId val="352815648"/>
        <c:axId val="35280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50-45FB-AF73-19626A5D34DF}"/>
            </c:ext>
          </c:extLst>
        </c:ser>
        <c:dLbls>
          <c:showLegendKey val="0"/>
          <c:showVal val="0"/>
          <c:showCatName val="0"/>
          <c:showSerName val="0"/>
          <c:showPercent val="0"/>
          <c:showBubbleSize val="0"/>
        </c:dLbls>
        <c:marker val="1"/>
        <c:smooth val="0"/>
        <c:axId val="352815648"/>
        <c:axId val="352808592"/>
      </c:lineChart>
      <c:dateAx>
        <c:axId val="352815648"/>
        <c:scaling>
          <c:orientation val="minMax"/>
        </c:scaling>
        <c:delete val="1"/>
        <c:axPos val="b"/>
        <c:numFmt formatCode="&quot;H&quot;yy" sourceLinked="1"/>
        <c:majorTickMark val="none"/>
        <c:minorTickMark val="none"/>
        <c:tickLblPos val="none"/>
        <c:crossAx val="352808592"/>
        <c:crosses val="autoZero"/>
        <c:auto val="1"/>
        <c:lblOffset val="100"/>
        <c:baseTimeUnit val="years"/>
      </c:dateAx>
      <c:valAx>
        <c:axId val="35280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8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BF-4899-99D4-DD4646B52C75}"/>
            </c:ext>
          </c:extLst>
        </c:ser>
        <c:dLbls>
          <c:showLegendKey val="0"/>
          <c:showVal val="0"/>
          <c:showCatName val="0"/>
          <c:showSerName val="0"/>
          <c:showPercent val="0"/>
          <c:showBubbleSize val="0"/>
        </c:dLbls>
        <c:gapWidth val="150"/>
        <c:axId val="352811728"/>
        <c:axId val="35281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BF-4899-99D4-DD4646B52C75}"/>
            </c:ext>
          </c:extLst>
        </c:ser>
        <c:dLbls>
          <c:showLegendKey val="0"/>
          <c:showVal val="0"/>
          <c:showCatName val="0"/>
          <c:showSerName val="0"/>
          <c:showPercent val="0"/>
          <c:showBubbleSize val="0"/>
        </c:dLbls>
        <c:marker val="1"/>
        <c:smooth val="0"/>
        <c:axId val="352811728"/>
        <c:axId val="352812120"/>
      </c:lineChart>
      <c:dateAx>
        <c:axId val="352811728"/>
        <c:scaling>
          <c:orientation val="minMax"/>
        </c:scaling>
        <c:delete val="1"/>
        <c:axPos val="b"/>
        <c:numFmt formatCode="&quot;H&quot;yy" sourceLinked="1"/>
        <c:majorTickMark val="none"/>
        <c:minorTickMark val="none"/>
        <c:tickLblPos val="none"/>
        <c:crossAx val="352812120"/>
        <c:crosses val="autoZero"/>
        <c:auto val="1"/>
        <c:lblOffset val="100"/>
        <c:baseTimeUnit val="years"/>
      </c:dateAx>
      <c:valAx>
        <c:axId val="35281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81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B3-4D7B-A31D-8C397B663BD4}"/>
            </c:ext>
          </c:extLst>
        </c:ser>
        <c:dLbls>
          <c:showLegendKey val="0"/>
          <c:showVal val="0"/>
          <c:showCatName val="0"/>
          <c:showSerName val="0"/>
          <c:showPercent val="0"/>
          <c:showBubbleSize val="0"/>
        </c:dLbls>
        <c:gapWidth val="150"/>
        <c:axId val="352813296"/>
        <c:axId val="35280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B3-4D7B-A31D-8C397B663BD4}"/>
            </c:ext>
          </c:extLst>
        </c:ser>
        <c:dLbls>
          <c:showLegendKey val="0"/>
          <c:showVal val="0"/>
          <c:showCatName val="0"/>
          <c:showSerName val="0"/>
          <c:showPercent val="0"/>
          <c:showBubbleSize val="0"/>
        </c:dLbls>
        <c:marker val="1"/>
        <c:smooth val="0"/>
        <c:axId val="352813296"/>
        <c:axId val="352809768"/>
      </c:lineChart>
      <c:dateAx>
        <c:axId val="352813296"/>
        <c:scaling>
          <c:orientation val="minMax"/>
        </c:scaling>
        <c:delete val="1"/>
        <c:axPos val="b"/>
        <c:numFmt formatCode="&quot;H&quot;yy" sourceLinked="1"/>
        <c:majorTickMark val="none"/>
        <c:minorTickMark val="none"/>
        <c:tickLblPos val="none"/>
        <c:crossAx val="352809768"/>
        <c:crosses val="autoZero"/>
        <c:auto val="1"/>
        <c:lblOffset val="100"/>
        <c:baseTimeUnit val="years"/>
      </c:dateAx>
      <c:valAx>
        <c:axId val="35280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81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48.82</c:v>
                </c:pt>
                <c:pt idx="1">
                  <c:v>0</c:v>
                </c:pt>
                <c:pt idx="2">
                  <c:v>0</c:v>
                </c:pt>
                <c:pt idx="3">
                  <c:v>0</c:v>
                </c:pt>
                <c:pt idx="4">
                  <c:v>0</c:v>
                </c:pt>
              </c:numCache>
            </c:numRef>
          </c:val>
          <c:extLst>
            <c:ext xmlns:c16="http://schemas.microsoft.com/office/drawing/2014/chart" uri="{C3380CC4-5D6E-409C-BE32-E72D297353CC}">
              <c16:uniqueId val="{00000000-646E-4D07-AC83-0677A0374CC9}"/>
            </c:ext>
          </c:extLst>
        </c:ser>
        <c:dLbls>
          <c:showLegendKey val="0"/>
          <c:showVal val="0"/>
          <c:showCatName val="0"/>
          <c:showSerName val="0"/>
          <c:showPercent val="0"/>
          <c:showBubbleSize val="0"/>
        </c:dLbls>
        <c:gapWidth val="150"/>
        <c:axId val="352810944"/>
        <c:axId val="35281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1217.7</c:v>
                </c:pt>
                <c:pt idx="1">
                  <c:v>1048.23</c:v>
                </c:pt>
                <c:pt idx="2">
                  <c:v>1130.42</c:v>
                </c:pt>
                <c:pt idx="3">
                  <c:v>1245.0999999999999</c:v>
                </c:pt>
                <c:pt idx="4">
                  <c:v>1108.8</c:v>
                </c:pt>
              </c:numCache>
            </c:numRef>
          </c:val>
          <c:smooth val="0"/>
          <c:extLst>
            <c:ext xmlns:c16="http://schemas.microsoft.com/office/drawing/2014/chart" uri="{C3380CC4-5D6E-409C-BE32-E72D297353CC}">
              <c16:uniqueId val="{00000001-646E-4D07-AC83-0677A0374CC9}"/>
            </c:ext>
          </c:extLst>
        </c:ser>
        <c:dLbls>
          <c:showLegendKey val="0"/>
          <c:showVal val="0"/>
          <c:showCatName val="0"/>
          <c:showSerName val="0"/>
          <c:showPercent val="0"/>
          <c:showBubbleSize val="0"/>
        </c:dLbls>
        <c:marker val="1"/>
        <c:smooth val="0"/>
        <c:axId val="352810944"/>
        <c:axId val="352812904"/>
      </c:lineChart>
      <c:dateAx>
        <c:axId val="352810944"/>
        <c:scaling>
          <c:orientation val="minMax"/>
        </c:scaling>
        <c:delete val="1"/>
        <c:axPos val="b"/>
        <c:numFmt formatCode="&quot;H&quot;yy" sourceLinked="1"/>
        <c:majorTickMark val="none"/>
        <c:minorTickMark val="none"/>
        <c:tickLblPos val="none"/>
        <c:crossAx val="352812904"/>
        <c:crosses val="autoZero"/>
        <c:auto val="1"/>
        <c:lblOffset val="100"/>
        <c:baseTimeUnit val="years"/>
      </c:dateAx>
      <c:valAx>
        <c:axId val="35281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8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93.29</c:v>
                </c:pt>
                <c:pt idx="1">
                  <c:v>87.76</c:v>
                </c:pt>
                <c:pt idx="2">
                  <c:v>89.8</c:v>
                </c:pt>
                <c:pt idx="3">
                  <c:v>79.62</c:v>
                </c:pt>
                <c:pt idx="4">
                  <c:v>62.26</c:v>
                </c:pt>
              </c:numCache>
            </c:numRef>
          </c:val>
          <c:extLst>
            <c:ext xmlns:c16="http://schemas.microsoft.com/office/drawing/2014/chart" uri="{C3380CC4-5D6E-409C-BE32-E72D297353CC}">
              <c16:uniqueId val="{00000000-745F-460D-8057-BCEC528CDE6F}"/>
            </c:ext>
          </c:extLst>
        </c:ser>
        <c:dLbls>
          <c:showLegendKey val="0"/>
          <c:showVal val="0"/>
          <c:showCatName val="0"/>
          <c:showSerName val="0"/>
          <c:showPercent val="0"/>
          <c:showBubbleSize val="0"/>
        </c:dLbls>
        <c:gapWidth val="150"/>
        <c:axId val="352815256"/>
        <c:axId val="35281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66.680000000000007</c:v>
                </c:pt>
                <c:pt idx="1">
                  <c:v>78.92</c:v>
                </c:pt>
                <c:pt idx="2">
                  <c:v>74.17</c:v>
                </c:pt>
                <c:pt idx="3">
                  <c:v>79.77</c:v>
                </c:pt>
                <c:pt idx="4">
                  <c:v>79.63</c:v>
                </c:pt>
              </c:numCache>
            </c:numRef>
          </c:val>
          <c:smooth val="0"/>
          <c:extLst>
            <c:ext xmlns:c16="http://schemas.microsoft.com/office/drawing/2014/chart" uri="{C3380CC4-5D6E-409C-BE32-E72D297353CC}">
              <c16:uniqueId val="{00000001-745F-460D-8057-BCEC528CDE6F}"/>
            </c:ext>
          </c:extLst>
        </c:ser>
        <c:dLbls>
          <c:showLegendKey val="0"/>
          <c:showVal val="0"/>
          <c:showCatName val="0"/>
          <c:showSerName val="0"/>
          <c:showPercent val="0"/>
          <c:showBubbleSize val="0"/>
        </c:dLbls>
        <c:marker val="1"/>
        <c:smooth val="0"/>
        <c:axId val="352815256"/>
        <c:axId val="352816040"/>
      </c:lineChart>
      <c:dateAx>
        <c:axId val="352815256"/>
        <c:scaling>
          <c:orientation val="minMax"/>
        </c:scaling>
        <c:delete val="1"/>
        <c:axPos val="b"/>
        <c:numFmt formatCode="&quot;H&quot;yy" sourceLinked="1"/>
        <c:majorTickMark val="none"/>
        <c:minorTickMark val="none"/>
        <c:tickLblPos val="none"/>
        <c:crossAx val="352816040"/>
        <c:crosses val="autoZero"/>
        <c:auto val="1"/>
        <c:lblOffset val="100"/>
        <c:baseTimeUnit val="years"/>
      </c:dateAx>
      <c:valAx>
        <c:axId val="35281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81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150.01</c:v>
                </c:pt>
                <c:pt idx="1">
                  <c:v>159.69999999999999</c:v>
                </c:pt>
                <c:pt idx="2">
                  <c:v>154.11000000000001</c:v>
                </c:pt>
                <c:pt idx="3">
                  <c:v>183.66</c:v>
                </c:pt>
                <c:pt idx="4">
                  <c:v>230.64</c:v>
                </c:pt>
              </c:numCache>
            </c:numRef>
          </c:val>
          <c:extLst>
            <c:ext xmlns:c16="http://schemas.microsoft.com/office/drawing/2014/chart" uri="{C3380CC4-5D6E-409C-BE32-E72D297353CC}">
              <c16:uniqueId val="{00000000-6D91-4D9F-9BFA-EF030C86975B}"/>
            </c:ext>
          </c:extLst>
        </c:ser>
        <c:dLbls>
          <c:showLegendKey val="0"/>
          <c:showVal val="0"/>
          <c:showCatName val="0"/>
          <c:showSerName val="0"/>
          <c:showPercent val="0"/>
          <c:showBubbleSize val="0"/>
        </c:dLbls>
        <c:gapWidth val="150"/>
        <c:axId val="353426288"/>
        <c:axId val="35342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260.11</c:v>
                </c:pt>
                <c:pt idx="1">
                  <c:v>220.31</c:v>
                </c:pt>
                <c:pt idx="2">
                  <c:v>230.95</c:v>
                </c:pt>
                <c:pt idx="3">
                  <c:v>214.56</c:v>
                </c:pt>
                <c:pt idx="4">
                  <c:v>213.66</c:v>
                </c:pt>
              </c:numCache>
            </c:numRef>
          </c:val>
          <c:smooth val="0"/>
          <c:extLst>
            <c:ext xmlns:c16="http://schemas.microsoft.com/office/drawing/2014/chart" uri="{C3380CC4-5D6E-409C-BE32-E72D297353CC}">
              <c16:uniqueId val="{00000001-6D91-4D9F-9BFA-EF030C86975B}"/>
            </c:ext>
          </c:extLst>
        </c:ser>
        <c:dLbls>
          <c:showLegendKey val="0"/>
          <c:showVal val="0"/>
          <c:showCatName val="0"/>
          <c:showSerName val="0"/>
          <c:showPercent val="0"/>
          <c:showBubbleSize val="0"/>
        </c:dLbls>
        <c:marker val="1"/>
        <c:smooth val="0"/>
        <c:axId val="353426288"/>
        <c:axId val="353426680"/>
      </c:lineChart>
      <c:dateAx>
        <c:axId val="353426288"/>
        <c:scaling>
          <c:orientation val="minMax"/>
        </c:scaling>
        <c:delete val="1"/>
        <c:axPos val="b"/>
        <c:numFmt formatCode="&quot;H&quot;yy" sourceLinked="1"/>
        <c:majorTickMark val="none"/>
        <c:minorTickMark val="none"/>
        <c:tickLblPos val="none"/>
        <c:crossAx val="353426680"/>
        <c:crosses val="autoZero"/>
        <c:auto val="1"/>
        <c:lblOffset val="100"/>
        <c:baseTimeUnit val="years"/>
      </c:dateAx>
      <c:valAx>
        <c:axId val="35342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42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川南町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15284</v>
      </c>
      <c r="AM8" s="42"/>
      <c r="AN8" s="42"/>
      <c r="AO8" s="42"/>
      <c r="AP8" s="42"/>
      <c r="AQ8" s="42"/>
      <c r="AR8" s="42"/>
      <c r="AS8" s="42"/>
      <c r="AT8" s="35">
        <f>データ!T6</f>
        <v>90.12</v>
      </c>
      <c r="AU8" s="35"/>
      <c r="AV8" s="35"/>
      <c r="AW8" s="35"/>
      <c r="AX8" s="35"/>
      <c r="AY8" s="35"/>
      <c r="AZ8" s="35"/>
      <c r="BA8" s="35"/>
      <c r="BB8" s="35">
        <f>データ!U6</f>
        <v>169.6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22.74</v>
      </c>
      <c r="Q10" s="35"/>
      <c r="R10" s="35"/>
      <c r="S10" s="35"/>
      <c r="T10" s="35"/>
      <c r="U10" s="35"/>
      <c r="V10" s="35"/>
      <c r="W10" s="35">
        <f>データ!Q6</f>
        <v>76.48</v>
      </c>
      <c r="X10" s="35"/>
      <c r="Y10" s="35"/>
      <c r="Z10" s="35"/>
      <c r="AA10" s="35"/>
      <c r="AB10" s="35"/>
      <c r="AC10" s="35"/>
      <c r="AD10" s="42">
        <f>データ!R6</f>
        <v>2750</v>
      </c>
      <c r="AE10" s="42"/>
      <c r="AF10" s="42"/>
      <c r="AG10" s="42"/>
      <c r="AH10" s="42"/>
      <c r="AI10" s="42"/>
      <c r="AJ10" s="42"/>
      <c r="AK10" s="2"/>
      <c r="AL10" s="42">
        <f>データ!V6</f>
        <v>3444</v>
      </c>
      <c r="AM10" s="42"/>
      <c r="AN10" s="42"/>
      <c r="AO10" s="42"/>
      <c r="AP10" s="42"/>
      <c r="AQ10" s="42"/>
      <c r="AR10" s="42"/>
      <c r="AS10" s="42"/>
      <c r="AT10" s="35">
        <f>データ!W6</f>
        <v>1.82</v>
      </c>
      <c r="AU10" s="35"/>
      <c r="AV10" s="35"/>
      <c r="AW10" s="35"/>
      <c r="AX10" s="35"/>
      <c r="AY10" s="35"/>
      <c r="AZ10" s="35"/>
      <c r="BA10" s="35"/>
      <c r="BB10" s="35">
        <f>データ!X6</f>
        <v>1892.31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iYYR5GtmbdeLNuiFdTirpxflALDWk+Xzn9dVXaAAI6SkM9++D9VQZgS3kPpuNFpLuxp3zXkFcHU72mqUs/bpVw==" saltValue="keW1W1XNdTdX+Rhhf/Qvc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454052</v>
      </c>
      <c r="D6" s="19">
        <f t="shared" si="3"/>
        <v>47</v>
      </c>
      <c r="E6" s="19">
        <f t="shared" si="3"/>
        <v>17</v>
      </c>
      <c r="F6" s="19">
        <f t="shared" si="3"/>
        <v>1</v>
      </c>
      <c r="G6" s="19">
        <f t="shared" si="3"/>
        <v>0</v>
      </c>
      <c r="H6" s="19" t="str">
        <f t="shared" si="3"/>
        <v>宮崎県　川南町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22.74</v>
      </c>
      <c r="Q6" s="20">
        <f t="shared" si="3"/>
        <v>76.48</v>
      </c>
      <c r="R6" s="20">
        <f t="shared" si="3"/>
        <v>2750</v>
      </c>
      <c r="S6" s="20">
        <f t="shared" si="3"/>
        <v>15284</v>
      </c>
      <c r="T6" s="20">
        <f t="shared" si="3"/>
        <v>90.12</v>
      </c>
      <c r="U6" s="20">
        <f t="shared" si="3"/>
        <v>169.6</v>
      </c>
      <c r="V6" s="20">
        <f t="shared" si="3"/>
        <v>3444</v>
      </c>
      <c r="W6" s="20">
        <f t="shared" si="3"/>
        <v>1.82</v>
      </c>
      <c r="X6" s="20">
        <f t="shared" si="3"/>
        <v>1892.31</v>
      </c>
      <c r="Y6" s="21">
        <f>IF(Y7="",NA(),Y7)</f>
        <v>90.57</v>
      </c>
      <c r="Z6" s="21">
        <f t="shared" ref="Z6:AH6" si="4">IF(Z7="",NA(),Z7)</f>
        <v>94.88</v>
      </c>
      <c r="AA6" s="21">
        <f t="shared" si="4"/>
        <v>95.74</v>
      </c>
      <c r="AB6" s="21">
        <f t="shared" si="4"/>
        <v>90.72</v>
      </c>
      <c r="AC6" s="21">
        <f t="shared" si="4"/>
        <v>80.58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48.82</v>
      </c>
      <c r="BG6" s="20">
        <f t="shared" ref="BG6:BO6" si="7">IF(BG7="",NA(),BG7)</f>
        <v>0</v>
      </c>
      <c r="BH6" s="20">
        <f t="shared" si="7"/>
        <v>0</v>
      </c>
      <c r="BI6" s="20">
        <f t="shared" si="7"/>
        <v>0</v>
      </c>
      <c r="BJ6" s="20">
        <f t="shared" si="7"/>
        <v>0</v>
      </c>
      <c r="BK6" s="21">
        <f t="shared" si="7"/>
        <v>1217.7</v>
      </c>
      <c r="BL6" s="21">
        <f t="shared" si="7"/>
        <v>1048.23</v>
      </c>
      <c r="BM6" s="21">
        <f t="shared" si="7"/>
        <v>1130.42</v>
      </c>
      <c r="BN6" s="21">
        <f t="shared" si="7"/>
        <v>1245.0999999999999</v>
      </c>
      <c r="BO6" s="21">
        <f t="shared" si="7"/>
        <v>1108.8</v>
      </c>
      <c r="BP6" s="20" t="str">
        <f>IF(BP7="","",IF(BP7="-","【-】","【"&amp;SUBSTITUTE(TEXT(BP7,"#,##0.00"),"-","△")&amp;"】"))</f>
        <v>【669.11】</v>
      </c>
      <c r="BQ6" s="21">
        <f>IF(BQ7="",NA(),BQ7)</f>
        <v>93.29</v>
      </c>
      <c r="BR6" s="21">
        <f t="shared" ref="BR6:BZ6" si="8">IF(BR7="",NA(),BR7)</f>
        <v>87.76</v>
      </c>
      <c r="BS6" s="21">
        <f t="shared" si="8"/>
        <v>89.8</v>
      </c>
      <c r="BT6" s="21">
        <f t="shared" si="8"/>
        <v>79.62</v>
      </c>
      <c r="BU6" s="21">
        <f t="shared" si="8"/>
        <v>62.26</v>
      </c>
      <c r="BV6" s="21">
        <f t="shared" si="8"/>
        <v>66.680000000000007</v>
      </c>
      <c r="BW6" s="21">
        <f t="shared" si="8"/>
        <v>78.92</v>
      </c>
      <c r="BX6" s="21">
        <f t="shared" si="8"/>
        <v>74.17</v>
      </c>
      <c r="BY6" s="21">
        <f t="shared" si="8"/>
        <v>79.77</v>
      </c>
      <c r="BZ6" s="21">
        <f t="shared" si="8"/>
        <v>79.63</v>
      </c>
      <c r="CA6" s="20" t="str">
        <f>IF(CA7="","",IF(CA7="-","【-】","【"&amp;SUBSTITUTE(TEXT(CA7,"#,##0.00"),"-","△")&amp;"】"))</f>
        <v>【99.73】</v>
      </c>
      <c r="CB6" s="21">
        <f>IF(CB7="",NA(),CB7)</f>
        <v>150.01</v>
      </c>
      <c r="CC6" s="21">
        <f t="shared" ref="CC6:CK6" si="9">IF(CC7="",NA(),CC7)</f>
        <v>159.69999999999999</v>
      </c>
      <c r="CD6" s="21">
        <f t="shared" si="9"/>
        <v>154.11000000000001</v>
      </c>
      <c r="CE6" s="21">
        <f t="shared" si="9"/>
        <v>183.66</v>
      </c>
      <c r="CF6" s="21">
        <f t="shared" si="9"/>
        <v>230.64</v>
      </c>
      <c r="CG6" s="21">
        <f t="shared" si="9"/>
        <v>260.11</v>
      </c>
      <c r="CH6" s="21">
        <f t="shared" si="9"/>
        <v>220.31</v>
      </c>
      <c r="CI6" s="21">
        <f t="shared" si="9"/>
        <v>230.95</v>
      </c>
      <c r="CJ6" s="21">
        <f t="shared" si="9"/>
        <v>214.56</v>
      </c>
      <c r="CK6" s="21">
        <f t="shared" si="9"/>
        <v>213.66</v>
      </c>
      <c r="CL6" s="20" t="str">
        <f>IF(CL7="","",IF(CL7="-","【-】","【"&amp;SUBSTITUTE(TEXT(CL7,"#,##0.00"),"-","△")&amp;"】"))</f>
        <v>【134.98】</v>
      </c>
      <c r="CM6" s="21">
        <f>IF(CM7="",NA(),CM7)</f>
        <v>52.9</v>
      </c>
      <c r="CN6" s="21">
        <f t="shared" ref="CN6:CV6" si="10">IF(CN7="",NA(),CN7)</f>
        <v>61.25</v>
      </c>
      <c r="CO6" s="21">
        <f t="shared" si="10"/>
        <v>53.55</v>
      </c>
      <c r="CP6" s="21">
        <f t="shared" si="10"/>
        <v>57.65</v>
      </c>
      <c r="CQ6" s="21">
        <f t="shared" si="10"/>
        <v>60.15</v>
      </c>
      <c r="CR6" s="21">
        <f t="shared" si="10"/>
        <v>41.45</v>
      </c>
      <c r="CS6" s="21">
        <f t="shared" si="10"/>
        <v>49.68</v>
      </c>
      <c r="CT6" s="21">
        <f t="shared" si="10"/>
        <v>49.27</v>
      </c>
      <c r="CU6" s="21">
        <f t="shared" si="10"/>
        <v>49.47</v>
      </c>
      <c r="CV6" s="21">
        <f t="shared" si="10"/>
        <v>48.19</v>
      </c>
      <c r="CW6" s="20" t="str">
        <f>IF(CW7="","",IF(CW7="-","【-】","【"&amp;SUBSTITUTE(TEXT(CW7,"#,##0.00"),"-","△")&amp;"】"))</f>
        <v>【59.99】</v>
      </c>
      <c r="CX6" s="21">
        <f>IF(CX7="",NA(),CX7)</f>
        <v>71.41</v>
      </c>
      <c r="CY6" s="21">
        <f t="shared" ref="CY6:DG6" si="11">IF(CY7="",NA(),CY7)</f>
        <v>71.81</v>
      </c>
      <c r="CZ6" s="21">
        <f t="shared" si="11"/>
        <v>72.040000000000006</v>
      </c>
      <c r="DA6" s="21">
        <f t="shared" si="11"/>
        <v>73.41</v>
      </c>
      <c r="DB6" s="21">
        <f t="shared" si="11"/>
        <v>75.09</v>
      </c>
      <c r="DC6" s="21">
        <f t="shared" si="11"/>
        <v>64.510000000000005</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7.0000000000000007E-2</v>
      </c>
      <c r="EK6" s="21">
        <f t="shared" si="14"/>
        <v>0.12</v>
      </c>
      <c r="EL6" s="21">
        <f t="shared" si="14"/>
        <v>0.1</v>
      </c>
      <c r="EM6" s="21">
        <f t="shared" si="14"/>
        <v>0.32</v>
      </c>
      <c r="EN6" s="21">
        <f t="shared" si="14"/>
        <v>0.1</v>
      </c>
      <c r="EO6" s="20" t="str">
        <f>IF(EO7="","",IF(EO7="-","【-】","【"&amp;SUBSTITUTE(TEXT(EO7,"#,##0.00"),"-","△")&amp;"】"))</f>
        <v>【0.24】</v>
      </c>
    </row>
    <row r="7" spans="1:145" s="22" customFormat="1" x14ac:dyDescent="0.2">
      <c r="A7" s="14"/>
      <c r="B7" s="23">
        <v>2021</v>
      </c>
      <c r="C7" s="23">
        <v>454052</v>
      </c>
      <c r="D7" s="23">
        <v>47</v>
      </c>
      <c r="E7" s="23">
        <v>17</v>
      </c>
      <c r="F7" s="23">
        <v>1</v>
      </c>
      <c r="G7" s="23">
        <v>0</v>
      </c>
      <c r="H7" s="23" t="s">
        <v>98</v>
      </c>
      <c r="I7" s="23" t="s">
        <v>99</v>
      </c>
      <c r="J7" s="23" t="s">
        <v>100</v>
      </c>
      <c r="K7" s="23" t="s">
        <v>101</v>
      </c>
      <c r="L7" s="23" t="s">
        <v>102</v>
      </c>
      <c r="M7" s="23" t="s">
        <v>103</v>
      </c>
      <c r="N7" s="24" t="s">
        <v>104</v>
      </c>
      <c r="O7" s="24" t="s">
        <v>105</v>
      </c>
      <c r="P7" s="24">
        <v>22.74</v>
      </c>
      <c r="Q7" s="24">
        <v>76.48</v>
      </c>
      <c r="R7" s="24">
        <v>2750</v>
      </c>
      <c r="S7" s="24">
        <v>15284</v>
      </c>
      <c r="T7" s="24">
        <v>90.12</v>
      </c>
      <c r="U7" s="24">
        <v>169.6</v>
      </c>
      <c r="V7" s="24">
        <v>3444</v>
      </c>
      <c r="W7" s="24">
        <v>1.82</v>
      </c>
      <c r="X7" s="24">
        <v>1892.31</v>
      </c>
      <c r="Y7" s="24">
        <v>90.57</v>
      </c>
      <c r="Z7" s="24">
        <v>94.88</v>
      </c>
      <c r="AA7" s="24">
        <v>95.74</v>
      </c>
      <c r="AB7" s="24">
        <v>90.72</v>
      </c>
      <c r="AC7" s="24">
        <v>80.58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48.82</v>
      </c>
      <c r="BG7" s="24">
        <v>0</v>
      </c>
      <c r="BH7" s="24">
        <v>0</v>
      </c>
      <c r="BI7" s="24">
        <v>0</v>
      </c>
      <c r="BJ7" s="24">
        <v>0</v>
      </c>
      <c r="BK7" s="24">
        <v>1217.7</v>
      </c>
      <c r="BL7" s="24">
        <v>1048.23</v>
      </c>
      <c r="BM7" s="24">
        <v>1130.42</v>
      </c>
      <c r="BN7" s="24">
        <v>1245.0999999999999</v>
      </c>
      <c r="BO7" s="24">
        <v>1108.8</v>
      </c>
      <c r="BP7" s="24">
        <v>669.11</v>
      </c>
      <c r="BQ7" s="24">
        <v>93.29</v>
      </c>
      <c r="BR7" s="24">
        <v>87.76</v>
      </c>
      <c r="BS7" s="24">
        <v>89.8</v>
      </c>
      <c r="BT7" s="24">
        <v>79.62</v>
      </c>
      <c r="BU7" s="24">
        <v>62.26</v>
      </c>
      <c r="BV7" s="24">
        <v>66.680000000000007</v>
      </c>
      <c r="BW7" s="24">
        <v>78.92</v>
      </c>
      <c r="BX7" s="24">
        <v>74.17</v>
      </c>
      <c r="BY7" s="24">
        <v>79.77</v>
      </c>
      <c r="BZ7" s="24">
        <v>79.63</v>
      </c>
      <c r="CA7" s="24">
        <v>99.73</v>
      </c>
      <c r="CB7" s="24">
        <v>150.01</v>
      </c>
      <c r="CC7" s="24">
        <v>159.69999999999999</v>
      </c>
      <c r="CD7" s="24">
        <v>154.11000000000001</v>
      </c>
      <c r="CE7" s="24">
        <v>183.66</v>
      </c>
      <c r="CF7" s="24">
        <v>230.64</v>
      </c>
      <c r="CG7" s="24">
        <v>260.11</v>
      </c>
      <c r="CH7" s="24">
        <v>220.31</v>
      </c>
      <c r="CI7" s="24">
        <v>230.95</v>
      </c>
      <c r="CJ7" s="24">
        <v>214.56</v>
      </c>
      <c r="CK7" s="24">
        <v>213.66</v>
      </c>
      <c r="CL7" s="24">
        <v>134.97999999999999</v>
      </c>
      <c r="CM7" s="24">
        <v>52.9</v>
      </c>
      <c r="CN7" s="24">
        <v>61.25</v>
      </c>
      <c r="CO7" s="24">
        <v>53.55</v>
      </c>
      <c r="CP7" s="24">
        <v>57.65</v>
      </c>
      <c r="CQ7" s="24">
        <v>60.15</v>
      </c>
      <c r="CR7" s="24">
        <v>41.45</v>
      </c>
      <c r="CS7" s="24">
        <v>49.68</v>
      </c>
      <c r="CT7" s="24">
        <v>49.27</v>
      </c>
      <c r="CU7" s="24">
        <v>49.47</v>
      </c>
      <c r="CV7" s="24">
        <v>48.19</v>
      </c>
      <c r="CW7" s="24">
        <v>59.99</v>
      </c>
      <c r="CX7" s="24">
        <v>71.41</v>
      </c>
      <c r="CY7" s="24">
        <v>71.81</v>
      </c>
      <c r="CZ7" s="24">
        <v>72.040000000000006</v>
      </c>
      <c r="DA7" s="24">
        <v>73.41</v>
      </c>
      <c r="DB7" s="24">
        <v>75.09</v>
      </c>
      <c r="DC7" s="24">
        <v>64.510000000000005</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7.0000000000000007E-2</v>
      </c>
      <c r="EK7" s="24">
        <v>0.12</v>
      </c>
      <c r="EL7" s="24">
        <v>0.1</v>
      </c>
      <c r="EM7" s="24">
        <v>0.32</v>
      </c>
      <c r="EN7" s="24">
        <v>0.1</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2023-01-12T23:54:38Z</dcterms:created>
  <dcterms:modified xsi:type="dcterms:W3CDTF">2023-02-21T08:56:19Z</dcterms:modified>
  <cp:category/>
</cp:coreProperties>
</file>