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公共下水\"/>
    </mc:Choice>
  </mc:AlternateContent>
  <xr:revisionPtr revIDLastSave="0" documentId="13_ncr:1_{565DCA0E-F816-464E-AF86-48C3C84C6CAF}" xr6:coauthVersionLast="47" xr6:coauthVersionMax="47" xr10:uidLastSave="{00000000-0000-0000-0000-000000000000}"/>
  <workbookProtection workbookAlgorithmName="SHA-512" workbookHashValue="oRMjkNfco6lVQf6n4DqKvohWIodiDsjDJFOIxZyROQqPdhJi67DdupxBICPLtPKL5j180uSr5/15GjjQxd7nFw==" workbookSaltValue="yT47X+rWmXLXRC6OEskhd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AD10" i="4"/>
  <c r="I10" i="4"/>
  <c r="B10" i="4"/>
  <c r="AL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<sst xmlns="http://schemas.openxmlformats.org/spreadsheetml/2006/main" count="236" uniqueCount="120">
  <si>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</si>
  <si>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</si>
  <si>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</si>
  <si>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</si>
  <si>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</si>
  <si>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</si>
  <si>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</si>
  <si>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</si>
  <si>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</si>
  <si>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</si>
  <si>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</si>
  <si>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</si>
  <si>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</si>
  <si>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</si>
  <si>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</si>
  <si>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</si>
  <si>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</si>
  <si>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</si>
  <si>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</si>
  <si>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</si>
  <si>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</si>
  <si>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</si>
  <si>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</si>
  <si>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</si>
  <si>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</si>
  <si>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</si>
  <si>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</si>
  <si>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</si>
  <si>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</si>
  <si>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</si>
  <si>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</si>
  <si>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</si>
  <si>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</si>
  <si>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</si>
  <si>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</si>
  <si>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</si>
  <si>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</si>
  <si>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</si>
  <si>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</si>
  <si>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</si>
  <si>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</si>
  <si>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</si>
  <si>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</si>
  <si>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</si>
  <si>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</si>
  <si>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</si>
  <si>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</si>
  <si>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</si>
  <si>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</si>
  <si>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</si>
  <si>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</si>
  <si>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</si>
  <si>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</si>
  <si>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</si>
  <si>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</si>
  <si>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</si>
  <si>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</si>
  <si>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</si>
  <si>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</si>
  <si>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</si>
  <si>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</si>
  <si>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</si>
  <si>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</si>
  <si>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</si>
  <si>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</si>
  <si>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</si>
  <si>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</si>
  <si>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</si>
  <si>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</si>
  <si>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</si>
  <si>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</si>
  <si>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</si>
  <si>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</si>
  <si>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</si>
  <si>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</si>
  <si>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</si>
  <si>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</si>
  <si>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</si>
  <si>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</si>
  <si>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</si>
  <si>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</si>
  <si>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</si>
  <si>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</si>
  <si>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</si>
  <si>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</si>
  <si>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</si>
  <si>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</si>
  <si>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</si>
  <si>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</si>
  <si>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</si>
  <si>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</si>
  <si>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</si>
  <si>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</si>
  <si>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</si>
  <si>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</si>
  <si>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</si>
  <si>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</si>
  <si>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</si>
  <si>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</si>
  <si>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</si>
  <si>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</si>
  <si>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</si>
  <si>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</si>
  <si>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</si>
  <si>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</si>
  <si>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</si>
  <si>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</si>
  <si>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</si>
  <si>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</si>
  <si>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</si>
  <si>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</si>
  <si>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</si>
  <si>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</si>
  <si>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</si>
  <si>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</si>
  <si>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</si>
  <si>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</si>
  <si>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下水道設備については、H8年度から整備を開始しH23年度に整備計画を完了したため、比較的新しい。老朽化対策として『ストックマネジメント計画』を策定し、設備点検を行っている。加えて、日常的な点検及び例月点検を行い、処理施設及び管路等の機能維持を図っていく。</t>
    <phoneticPr fontId="4"/>
  </si>
  <si>
    <t>今後は徐々に処理区域内の人口が減少し、使用料収入は減少することや、老朽化による施設・管路等の更新による費用増加も想定される。将来の下水道施設の適正な維持管理と健全な経営のため、現状を正確に把握し、経営戦略及びストックマネジメント計画を十分に活用した経営を行う必要がある。</t>
    <phoneticPr fontId="4"/>
  </si>
  <si>
    <t>①収益的収支比率は100％を上回った。今後も経営改善に向けた取り組みが必要である。
④企業債残高対事業規模比率については、償還計画に基づいた償還が進んでいるため、数値は横ばいであるが、今後の投資計画等の状況を見ながら適切な運営を行っていく必要がある。
⑤経費回収率は約70％ほどであり、汚水処理に係る費用が使用料だけでは賄えていない状況にある。現状として企業債償還については一般会計からの繰入に財源を頼らざるを得ない状況にあるが、経費回収率が向上するよう経費削減、未収金の解消に努め、使用料の見直しについても検討する必要がある。
⑥汚水処理原価については、R02年度より増加している。引き続き維持管理費の削減、接続率の向上による有収水量を増加させる取り組みが必要である。
⑦施設利用率については、約50％であり、類似団体と同等である。ゲリラ豪雨時の不明水流入等不測の事態も考えられ、現在の処理規模は適正であると思われる。
⑧水洗化率については、未接続世帯への更なる接続推進を図っていく。</t>
    <rPh sb="66" eb="67">
      <t>モト</t>
    </rPh>
    <rPh sb="133" eb="134">
      <t>ヤク</t>
    </rPh>
    <rPh sb="281" eb="28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</si>
</sst>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51-46DB-B4D6-B54FB68E27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A451-46DB-B4D6-B54FB68E27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56.3</c:v>
                </c:pt>
                <c:pt idx="1">
                  <c:v>56.75</c:v>
                </c:pt>
                <c:pt idx="2">
                  <c:v>56.05</c:v>
                </c:pt>
                <c:pt idx="3">
                  <c:v>53.95</c:v>
                </c:pt>
                <c:pt idx="4">
                  <c:v>54.7</c:v>
                </c:pt>
              </c:numCache>
            </c:numRef>
          </c:val>
          <c:extLst>
            <c:ext xmlns:c16="http://schemas.microsoft.com/office/drawing/2014/chart" uri="{C3380CC4-5D6E-409C-BE32-E72D297353CC}">
              <c16:uniqueId val="{00000000-72C2-43C2-8E34-30BB6D3B2D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72C2-43C2-8E34-30BB6D3B2D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91.92</c:v>
                </c:pt>
                <c:pt idx="1">
                  <c:v>82.95</c:v>
                </c:pt>
                <c:pt idx="2">
                  <c:v>93</c:v>
                </c:pt>
                <c:pt idx="3">
                  <c:v>89.18</c:v>
                </c:pt>
                <c:pt idx="4">
                  <c:v>89.26</c:v>
                </c:pt>
              </c:numCache>
            </c:numRef>
          </c:val>
          <c:extLst>
            <c:ext xmlns:c16="http://schemas.microsoft.com/office/drawing/2014/chart" uri="{C3380CC4-5D6E-409C-BE32-E72D297353CC}">
              <c16:uniqueId val="{00000000-6ED7-4E21-BE46-FA7800DB8C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6ED7-4E21-BE46-FA7800DB8C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94.92</c:v>
                </c:pt>
                <c:pt idx="1">
                  <c:v>98.67</c:v>
                </c:pt>
                <c:pt idx="2">
                  <c:v>98.98</c:v>
                </c:pt>
                <c:pt idx="3">
                  <c:v>98.78</c:v>
                </c:pt>
                <c:pt idx="4">
                  <c:v>101.92</c:v>
                </c:pt>
              </c:numCache>
            </c:numRef>
          </c:val>
          <c:extLst>
            <c:ext xmlns:c16="http://schemas.microsoft.com/office/drawing/2014/chart" uri="{C3380CC4-5D6E-409C-BE32-E72D297353CC}">
              <c16:uniqueId val="{00000000-899D-4247-84B9-95EB0BA53B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9D-4247-84B9-95EB0BA53B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CF-4843-A879-3C4C2E1FB8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CF-4843-A879-3C4C2E1FB8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6A-47C3-85E3-B24BCD7B6E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6A-47C3-85E3-B24BCD7B6E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97-4865-AE3C-BC07594C51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97-4865-AE3C-BC07594C51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60-48E6-B554-62D5169C8E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60-48E6-B554-62D5169C8E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295.5</c:v>
                </c:pt>
                <c:pt idx="1">
                  <c:v>309.27</c:v>
                </c:pt>
                <c:pt idx="2">
                  <c:v>404.53</c:v>
                </c:pt>
                <c:pt idx="3">
                  <c:v>375.96</c:v>
                </c:pt>
                <c:pt idx="4">
                  <c:v>300.64</c:v>
                </c:pt>
              </c:numCache>
            </c:numRef>
          </c:val>
          <c:extLst>
            <c:ext xmlns:c16="http://schemas.microsoft.com/office/drawing/2014/chart" uri="{C3380CC4-5D6E-409C-BE32-E72D297353CC}">
              <c16:uniqueId val="{00000000-BEBB-4382-9969-BE352FAD33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BEBB-4382-9969-BE352FAD33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73.66</c:v>
                </c:pt>
                <c:pt idx="1">
                  <c:v>77.400000000000006</c:v>
                </c:pt>
                <c:pt idx="2">
                  <c:v>74.28</c:v>
                </c:pt>
                <c:pt idx="3">
                  <c:v>74.430000000000007</c:v>
                </c:pt>
                <c:pt idx="4">
                  <c:v>68.27</c:v>
                </c:pt>
              </c:numCache>
            </c:numRef>
          </c:val>
          <c:extLst>
            <c:ext xmlns:c16="http://schemas.microsoft.com/office/drawing/2014/chart" uri="{C3380CC4-5D6E-409C-BE32-E72D297353CC}">
              <c16:uniqueId val="{00000000-6ABA-4C48-AD22-923EBE80A1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6ABA-4C48-AD22-923EBE80A1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230.74</c:v>
                </c:pt>
                <c:pt idx="1">
                  <c:v>220.41</c:v>
                </c:pt>
                <c:pt idx="2">
                  <c:v>231.98</c:v>
                </c:pt>
                <c:pt idx="3">
                  <c:v>235.69</c:v>
                </c:pt>
                <c:pt idx="4">
                  <c:v>257.69</c:v>
                </c:pt>
              </c:numCache>
            </c:numRef>
          </c:val>
          <c:extLst>
            <c:ext xmlns:c16="http://schemas.microsoft.com/office/drawing/2014/chart" uri="{C3380CC4-5D6E-409C-BE32-E72D297353CC}">
              <c16:uniqueId val="{00000000-7065-4555-BCA2-F4FA2DDC21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7065-4555-BCA2-F4FA2DDC21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zoomScaleSheetLayoutView="4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高千穂町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11655</v>
      </c>
      <c r="AM8" s="42"/>
      <c r="AN8" s="42"/>
      <c r="AO8" s="42"/>
      <c r="AP8" s="42"/>
      <c r="AQ8" s="42"/>
      <c r="AR8" s="42"/>
      <c r="AS8" s="42"/>
      <c r="AT8" s="35">
        <f>データ!T6</f>
        <v>237.54</v>
      </c>
      <c r="AU8" s="35"/>
      <c r="AV8" s="35"/>
      <c r="AW8" s="35"/>
      <c r="AX8" s="35"/>
      <c r="AY8" s="35"/>
      <c r="AZ8" s="35"/>
      <c r="BA8" s="35"/>
      <c r="BB8" s="35">
        <f>データ!U6</f>
        <v>49.07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32.9</v>
      </c>
      <c r="Q10" s="35"/>
      <c r="R10" s="35"/>
      <c r="S10" s="35"/>
      <c r="T10" s="35"/>
      <c r="U10" s="35"/>
      <c r="V10" s="35"/>
      <c r="W10" s="35">
        <f>データ!Q6</f>
        <v>108.23</v>
      </c>
      <c r="X10" s="35"/>
      <c r="Y10" s="35"/>
      <c r="Z10" s="35"/>
      <c r="AA10" s="35"/>
      <c r="AB10" s="35"/>
      <c r="AC10" s="35"/>
      <c r="AD10" s="42">
        <f>データ!R6</f>
        <v>3190</v>
      </c>
      <c r="AE10" s="42"/>
      <c r="AF10" s="42"/>
      <c r="AG10" s="42"/>
      <c r="AH10" s="42"/>
      <c r="AI10" s="42"/>
      <c r="AJ10" s="42"/>
      <c r="AK10" s="2"/>
      <c r="AL10" s="42">
        <f>データ!V6</f>
        <v>3772</v>
      </c>
      <c r="AM10" s="42"/>
      <c r="AN10" s="42"/>
      <c r="AO10" s="42"/>
      <c r="AP10" s="42"/>
      <c r="AQ10" s="42"/>
      <c r="AR10" s="42"/>
      <c r="AS10" s="42"/>
      <c r="AT10" s="35">
        <f>データ!W6</f>
        <v>2.27</v>
      </c>
      <c r="AU10" s="35"/>
      <c r="AV10" s="35"/>
      <c r="AW10" s="35"/>
      <c r="AX10" s="35"/>
      <c r="AY10" s="35"/>
      <c r="AZ10" s="35"/>
      <c r="BA10" s="35"/>
      <c r="BB10" s="35">
        <f>データ!X6</f>
        <v>1661.67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44</v>
      </c>
      <c r="O86" s="12" t="str">
        <f>データ!EO6</f>
        <v>【0.24】</v>
      </c>
    </row>
  </sheetData>
  <sheetProtection algorithmName="SHA-512" hashValue="VA1oMelf2M70M0H2k1nee2Rf1+fFwFtOyQlwwufmg1P20X+43IJaUJVUhYEIAz/BQLOkvwnolgneCZ2A2sYz/g==" saltValue="3eHXxZlgn9V9ThZTC4cP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454419</v>
      </c>
      <c r="D6" s="19">
        <f t="shared" si="3"/>
        <v>47</v>
      </c>
      <c r="E6" s="19">
        <f t="shared" si="3"/>
        <v>17</v>
      </c>
      <c r="F6" s="19">
        <f t="shared" si="3"/>
        <v>1</v>
      </c>
      <c r="G6" s="19">
        <f t="shared" si="3"/>
        <v>0</v>
      </c>
      <c r="H6" s="19" t="str">
        <f t="shared" si="3"/>
        <v>宮崎県　高千穂町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32.9</v>
      </c>
      <c r="Q6" s="20">
        <f t="shared" si="3"/>
        <v>108.23</v>
      </c>
      <c r="R6" s="20">
        <f t="shared" si="3"/>
        <v>3190</v>
      </c>
      <c r="S6" s="20">
        <f t="shared" si="3"/>
        <v>11655</v>
      </c>
      <c r="T6" s="20">
        <f t="shared" si="3"/>
        <v>237.54</v>
      </c>
      <c r="U6" s="20">
        <f t="shared" si="3"/>
        <v>49.07</v>
      </c>
      <c r="V6" s="20">
        <f t="shared" si="3"/>
        <v>3772</v>
      </c>
      <c r="W6" s="20">
        <f t="shared" si="3"/>
        <v>2.27</v>
      </c>
      <c r="X6" s="20">
        <f t="shared" si="3"/>
        <v>1661.67</v>
      </c>
      <c r="Y6" s="21">
        <f>IF(Y7="",NA(),Y7)</f>
        <v>94.92</v>
      </c>
      <c r="Z6" s="21">
        <f t="shared" ref="Z6:AH6" si="4">IF(Z7="",NA(),Z7)</f>
        <v>98.67</v>
      </c>
      <c r="AA6" s="21">
        <f t="shared" si="4"/>
        <v>98.98</v>
      </c>
      <c r="AB6" s="21">
        <f t="shared" si="4"/>
        <v>98.78</v>
      </c>
      <c r="AC6" s="21">
        <f t="shared" si="4"/>
        <v>101.92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295.5</v>
      </c>
      <c r="BG6" s="21">
        <f t="shared" ref="BG6:BO6" si="7">IF(BG7="",NA(),BG7)</f>
        <v>309.27</v>
      </c>
      <c r="BH6" s="21">
        <f t="shared" si="7"/>
        <v>404.53</v>
      </c>
      <c r="BI6" s="21">
        <f t="shared" si="7"/>
        <v>375.96</v>
      </c>
      <c r="BJ6" s="21">
        <f t="shared" si="7"/>
        <v>300.64</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73.66</v>
      </c>
      <c r="BR6" s="21">
        <f t="shared" ref="BR6:BZ6" si="8">IF(BR7="",NA(),BR7)</f>
        <v>77.400000000000006</v>
      </c>
      <c r="BS6" s="21">
        <f t="shared" si="8"/>
        <v>74.28</v>
      </c>
      <c r="BT6" s="21">
        <f t="shared" si="8"/>
        <v>74.430000000000007</v>
      </c>
      <c r="BU6" s="21">
        <f t="shared" si="8"/>
        <v>68.27</v>
      </c>
      <c r="BV6" s="21">
        <f t="shared" si="8"/>
        <v>80.58</v>
      </c>
      <c r="BW6" s="21">
        <f t="shared" si="8"/>
        <v>78.92</v>
      </c>
      <c r="BX6" s="21">
        <f t="shared" si="8"/>
        <v>74.17</v>
      </c>
      <c r="BY6" s="21">
        <f t="shared" si="8"/>
        <v>79.77</v>
      </c>
      <c r="BZ6" s="21">
        <f t="shared" si="8"/>
        <v>79.63</v>
      </c>
      <c r="CA6" s="20" t="str">
        <f>IF(CA7="","",IF(CA7="-","【-】","【"&amp;SUBSTITUTE(TEXT(CA7,"#,##0.00"),"-","△")&amp;"】"))</f>
        <v>【99.73】</v>
      </c>
      <c r="CB6" s="21">
        <f>IF(CB7="",NA(),CB7)</f>
        <v>230.74</v>
      </c>
      <c r="CC6" s="21">
        <f t="shared" ref="CC6:CK6" si="9">IF(CC7="",NA(),CC7)</f>
        <v>220.41</v>
      </c>
      <c r="CD6" s="21">
        <f t="shared" si="9"/>
        <v>231.98</v>
      </c>
      <c r="CE6" s="21">
        <f t="shared" si="9"/>
        <v>235.69</v>
      </c>
      <c r="CF6" s="21">
        <f t="shared" si="9"/>
        <v>257.69</v>
      </c>
      <c r="CG6" s="21">
        <f t="shared" si="9"/>
        <v>216.21</v>
      </c>
      <c r="CH6" s="21">
        <f t="shared" si="9"/>
        <v>220.31</v>
      </c>
      <c r="CI6" s="21">
        <f t="shared" si="9"/>
        <v>230.95</v>
      </c>
      <c r="CJ6" s="21">
        <f t="shared" si="9"/>
        <v>214.56</v>
      </c>
      <c r="CK6" s="21">
        <f t="shared" si="9"/>
        <v>213.66</v>
      </c>
      <c r="CL6" s="20" t="str">
        <f>IF(CL7="","",IF(CL7="-","【-】","【"&amp;SUBSTITUTE(TEXT(CL7,"#,##0.00"),"-","△")&amp;"】"))</f>
        <v>【134.98】</v>
      </c>
      <c r="CM6" s="21">
        <f>IF(CM7="",NA(),CM7)</f>
        <v>56.3</v>
      </c>
      <c r="CN6" s="21">
        <f t="shared" ref="CN6:CV6" si="10">IF(CN7="",NA(),CN7)</f>
        <v>56.75</v>
      </c>
      <c r="CO6" s="21">
        <f t="shared" si="10"/>
        <v>56.05</v>
      </c>
      <c r="CP6" s="21">
        <f t="shared" si="10"/>
        <v>53.95</v>
      </c>
      <c r="CQ6" s="21">
        <f t="shared" si="10"/>
        <v>54.7</v>
      </c>
      <c r="CR6" s="21">
        <f t="shared" si="10"/>
        <v>50.24</v>
      </c>
      <c r="CS6" s="21">
        <f t="shared" si="10"/>
        <v>49.68</v>
      </c>
      <c r="CT6" s="21">
        <f t="shared" si="10"/>
        <v>49.27</v>
      </c>
      <c r="CU6" s="21">
        <f t="shared" si="10"/>
        <v>49.47</v>
      </c>
      <c r="CV6" s="21">
        <f t="shared" si="10"/>
        <v>48.19</v>
      </c>
      <c r="CW6" s="20" t="str">
        <f>IF(CW7="","",IF(CW7="-","【-】","【"&amp;SUBSTITUTE(TEXT(CW7,"#,##0.00"),"-","△")&amp;"】"))</f>
        <v>【59.99】</v>
      </c>
      <c r="CX6" s="21">
        <f>IF(CX7="",NA(),CX7)</f>
        <v>91.92</v>
      </c>
      <c r="CY6" s="21">
        <f t="shared" ref="CY6:DG6" si="11">IF(CY7="",NA(),CY7)</f>
        <v>82.95</v>
      </c>
      <c r="CZ6" s="21">
        <f t="shared" si="11"/>
        <v>93</v>
      </c>
      <c r="DA6" s="21">
        <f t="shared" si="11"/>
        <v>89.18</v>
      </c>
      <c r="DB6" s="21">
        <f t="shared" si="11"/>
        <v>89.26</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2">
      <c r="A7" s="14"/>
      <c r="B7" s="23">
        <v>2021</v>
      </c>
      <c r="C7" s="23">
        <v>454419</v>
      </c>
      <c r="D7" s="23">
        <v>47</v>
      </c>
      <c r="E7" s="23">
        <v>17</v>
      </c>
      <c r="F7" s="23">
        <v>1</v>
      </c>
      <c r="G7" s="23">
        <v>0</v>
      </c>
      <c r="H7" s="23" t="s">
        <v>98</v>
      </c>
      <c r="I7" s="23" t="s">
        <v>99</v>
      </c>
      <c r="J7" s="23" t="s">
        <v>100</v>
      </c>
      <c r="K7" s="23" t="s">
        <v>101</v>
      </c>
      <c r="L7" s="23" t="s">
        <v>102</v>
      </c>
      <c r="M7" s="23" t="s">
        <v>103</v>
      </c>
      <c r="N7" s="24" t="s">
        <v>104</v>
      </c>
      <c r="O7" s="24" t="s">
        <v>105</v>
      </c>
      <c r="P7" s="24">
        <v>32.9</v>
      </c>
      <c r="Q7" s="24">
        <v>108.23</v>
      </c>
      <c r="R7" s="24">
        <v>3190</v>
      </c>
      <c r="S7" s="24">
        <v>11655</v>
      </c>
      <c r="T7" s="24">
        <v>237.54</v>
      </c>
      <c r="U7" s="24">
        <v>49.07</v>
      </c>
      <c r="V7" s="24">
        <v>3772</v>
      </c>
      <c r="W7" s="24">
        <v>2.27</v>
      </c>
      <c r="X7" s="24">
        <v>1661.67</v>
      </c>
      <c r="Y7" s="24">
        <v>94.92</v>
      </c>
      <c r="Z7" s="24">
        <v>98.67</v>
      </c>
      <c r="AA7" s="24">
        <v>98.98</v>
      </c>
      <c r="AB7" s="24">
        <v>98.78</v>
      </c>
      <c r="AC7" s="24">
        <v>101.92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295.5</v>
      </c>
      <c r="BG7" s="24">
        <v>309.27</v>
      </c>
      <c r="BH7" s="24">
        <v>404.53</v>
      </c>
      <c r="BI7" s="24">
        <v>375.96</v>
      </c>
      <c r="BJ7" s="24">
        <v>300.64</v>
      </c>
      <c r="BK7" s="24">
        <v>1124.26</v>
      </c>
      <c r="BL7" s="24">
        <v>1048.23</v>
      </c>
      <c r="BM7" s="24">
        <v>1130.42</v>
      </c>
      <c r="BN7" s="24">
        <v>1245.0999999999999</v>
      </c>
      <c r="BO7" s="24">
        <v>1108.8</v>
      </c>
      <c r="BP7" s="24">
        <v>669.11</v>
      </c>
      <c r="BQ7" s="24">
        <v>73.66</v>
      </c>
      <c r="BR7" s="24">
        <v>77.400000000000006</v>
      </c>
      <c r="BS7" s="24">
        <v>74.28</v>
      </c>
      <c r="BT7" s="24">
        <v>74.430000000000007</v>
      </c>
      <c r="BU7" s="24">
        <v>68.27</v>
      </c>
      <c r="BV7" s="24">
        <v>80.58</v>
      </c>
      <c r="BW7" s="24">
        <v>78.92</v>
      </c>
      <c r="BX7" s="24">
        <v>74.17</v>
      </c>
      <c r="BY7" s="24">
        <v>79.77</v>
      </c>
      <c r="BZ7" s="24">
        <v>79.63</v>
      </c>
      <c r="CA7" s="24">
        <v>99.73</v>
      </c>
      <c r="CB7" s="24">
        <v>230.74</v>
      </c>
      <c r="CC7" s="24">
        <v>220.41</v>
      </c>
      <c r="CD7" s="24">
        <v>231.98</v>
      </c>
      <c r="CE7" s="24">
        <v>235.69</v>
      </c>
      <c r="CF7" s="24">
        <v>257.69</v>
      </c>
      <c r="CG7" s="24">
        <v>216.21</v>
      </c>
      <c r="CH7" s="24">
        <v>220.31</v>
      </c>
      <c r="CI7" s="24">
        <v>230.95</v>
      </c>
      <c r="CJ7" s="24">
        <v>214.56</v>
      </c>
      <c r="CK7" s="24">
        <v>213.66</v>
      </c>
      <c r="CL7" s="24">
        <v>134.97999999999999</v>
      </c>
      <c r="CM7" s="24">
        <v>56.3</v>
      </c>
      <c r="CN7" s="24">
        <v>56.75</v>
      </c>
      <c r="CO7" s="24">
        <v>56.05</v>
      </c>
      <c r="CP7" s="24">
        <v>53.95</v>
      </c>
      <c r="CQ7" s="24">
        <v>54.7</v>
      </c>
      <c r="CR7" s="24">
        <v>50.24</v>
      </c>
      <c r="CS7" s="24">
        <v>49.68</v>
      </c>
      <c r="CT7" s="24">
        <v>49.27</v>
      </c>
      <c r="CU7" s="24">
        <v>49.47</v>
      </c>
      <c r="CV7" s="24">
        <v>48.19</v>
      </c>
      <c r="CW7" s="24">
        <v>59.99</v>
      </c>
      <c r="CX7" s="24">
        <v>91.92</v>
      </c>
      <c r="CY7" s="24">
        <v>82.95</v>
      </c>
      <c r="CZ7" s="24">
        <v>93</v>
      </c>
      <c r="DA7" s="24">
        <v>89.18</v>
      </c>
      <c r="DB7" s="24">
        <v>89.26</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2023-01-18T01:27:02Z</cp:lastPrinted>
  <dcterms:created xsi:type="dcterms:W3CDTF">2023-01-12T23:54:39Z</dcterms:created>
  <dcterms:modified xsi:type="dcterms:W3CDTF">2023-02-21T08:56:46Z</dcterms:modified>
  <cp:category/>
</cp:coreProperties>
</file>