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特環下水\"/>
    </mc:Choice>
  </mc:AlternateContent>
  <xr:revisionPtr revIDLastSave="0" documentId="13_ncr:1_{0E976332-8847-41CB-9B44-AB116E567E3B}" xr6:coauthVersionLast="47" xr6:coauthVersionMax="47" xr10:uidLastSave="{00000000-0000-0000-0000-000000000000}"/>
  <workbookProtection workbookAlgorithmName="SHA-512" workbookHashValue="/dzmakyIfEJUz9RHyPi4SmUFIgtK3urT7LihiKAmPqgGtgBJvT2Ak9XIzSM2+CX9erOFFwXJfZ2tfFTSCfJpQQ==" workbookSaltValue="fX/0BbZoHlg+LltdW0+LE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<sst xmlns="http://schemas.openxmlformats.org/spreadsheetml/2006/main" count="236" uniqueCount="120">
  <si>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</si>
  <si>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</si>
  <si>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</si>
  <si>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</si>
  <si>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</si>
  <si>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</si>
  <si>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</si>
  <si>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</si>
  <si>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</si>
  <si>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</si>
  <si>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</si>
  <si>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</si>
  <si>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</si>
  <si>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</si>
  <si>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</si>
  <si>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</si>
  <si>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</si>
  <si>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</si>
  <si>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</si>
  <si>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</si>
  <si>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</si>
  <si>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</si>
  <si>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</si>
  <si>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</si>
  <si>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</si>
  <si>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</si>
  <si>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</si>
  <si>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</si>
  <si>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</si>
  <si>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</si>
  <si>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</si>
  <si>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</si>
  <si>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</si>
  <si>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</si>
  <si>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</si>
  <si>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</si>
  <si>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</si>
  <si>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</si>
  <si>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</si>
  <si>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</si>
  <si>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</si>
  <si>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</si>
  <si>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</si>
  <si>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</si>
  <si>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</si>
  <si>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</si>
  <si>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</si>
  <si>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</si>
  <si>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</si>
  <si>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</si>
  <si>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</si>
  <si>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</si>
  <si>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</si>
  <si>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</si>
  <si>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</si>
  <si>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</si>
  <si>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</si>
  <si>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</si>
  <si>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</si>
  <si>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</si>
  <si>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</si>
  <si>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</si>
  <si>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</si>
  <si>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</si>
  <si>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</si>
  <si>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</si>
  <si>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</si>
  <si>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</si>
  <si>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</si>
  <si>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</si>
  <si>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</si>
  <si>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</si>
  <si>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</si>
  <si>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</si>
  <si>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</si>
  <si>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</si>
  <si>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</si>
  <si>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</si>
  <si>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</si>
  <si>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</si>
  <si>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</si>
  <si>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</si>
  <si>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</si>
  <si>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</si>
  <si>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</si>
  <si>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</si>
  <si>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</si>
  <si>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</si>
  <si>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</si>
  <si>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</si>
  <si>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</si>
  <si>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</si>
  <si>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</si>
  <si>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</si>
  <si>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</si>
  <si>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</si>
  <si>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</si>
  <si>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</si>
  <si>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</si>
  <si>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</si>
  <si>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</si>
  <si>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</si>
  <si>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</si>
  <si>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</si>
  <si>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</si>
  <si>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</si>
  <si>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</si>
  <si>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</si>
  <si>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</si>
  <si>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</si>
  <si>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</si>
  <si>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</si>
  <si>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</si>
  <si>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</si>
  <si>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</si>
  <si>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</si>
  <si>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</si>
  <si>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村施設は平成13年に供用開始して以降一定期間経過しており、設備更新について検討段階となっている。とり急いでの更新についてはないが、今後、策定したストックマネジメント計画を活用し、点検・更新を実施していく予定である。
</t>
    <rPh sb="1" eb="3">
      <t>トウソン</t>
    </rPh>
    <rPh sb="3" eb="5">
      <t>シセツ</t>
    </rPh>
    <rPh sb="6" eb="8">
      <t>ヘイセイ</t>
    </rPh>
    <rPh sb="10" eb="11">
      <t>ネン</t>
    </rPh>
    <rPh sb="12" eb="14">
      <t>キョウヨウ</t>
    </rPh>
    <rPh sb="14" eb="16">
      <t>カイシ</t>
    </rPh>
    <rPh sb="18" eb="20">
      <t>イコウ</t>
    </rPh>
    <rPh sb="20" eb="22">
      <t>イッテイ</t>
    </rPh>
    <rPh sb="22" eb="24">
      <t>キカン</t>
    </rPh>
    <rPh sb="24" eb="26">
      <t>ケイカ</t>
    </rPh>
    <rPh sb="31" eb="33">
      <t>セツビ</t>
    </rPh>
    <rPh sb="33" eb="35">
      <t>コウシン</t>
    </rPh>
    <rPh sb="39" eb="41">
      <t>ケントウ</t>
    </rPh>
    <rPh sb="41" eb="43">
      <t>ダンカイ</t>
    </rPh>
    <rPh sb="52" eb="53">
      <t>イソ</t>
    </rPh>
    <rPh sb="56" eb="58">
      <t>コウシン</t>
    </rPh>
    <rPh sb="67" eb="69">
      <t>コンゴ</t>
    </rPh>
    <rPh sb="70" eb="72">
      <t>サクテイ</t>
    </rPh>
    <rPh sb="84" eb="86">
      <t>ケイカク</t>
    </rPh>
    <rPh sb="87" eb="89">
      <t>カツヨウ</t>
    </rPh>
    <rPh sb="91" eb="93">
      <t>テンケン</t>
    </rPh>
    <rPh sb="94" eb="96">
      <t>コウシン</t>
    </rPh>
    <rPh sb="97" eb="99">
      <t>ジッシ</t>
    </rPh>
    <rPh sb="103" eb="105">
      <t>ヨテイ</t>
    </rPh>
    <phoneticPr fontId="4"/>
  </si>
  <si>
    <t>　地方債の償還ピークもひと段落し、収益的収支比率も100％超となっており、経営状況は徐々に改善されつつある。一方で、人口の減少が起因となった有収水量の減少により、一般会計からの繰入金に依存している状況は変わらず、下水道料金単独での運営に課題がある。
　今後は下水道料金の改定を検討し、運営基盤を強固なものにしていく。また保守面においては、ストックマネジメント計画に基づいた施設の管理により修繕等の費用の削減等を実施する。
　経営状況を十分注視し、健全性・効率性について追及していきたい。</t>
    <rPh sb="1" eb="4">
      <t>チホウサイ</t>
    </rPh>
    <rPh sb="5" eb="7">
      <t>ショウカン</t>
    </rPh>
    <rPh sb="13" eb="15">
      <t>ダンラク</t>
    </rPh>
    <rPh sb="17" eb="20">
      <t>シュウエキテキ</t>
    </rPh>
    <rPh sb="20" eb="22">
      <t>シュウシ</t>
    </rPh>
    <rPh sb="22" eb="24">
      <t>ヒリツ</t>
    </rPh>
    <rPh sb="29" eb="30">
      <t>チョウ</t>
    </rPh>
    <rPh sb="37" eb="39">
      <t>ケイエイ</t>
    </rPh>
    <rPh sb="39" eb="41">
      <t>ジョウキョウ</t>
    </rPh>
    <rPh sb="42" eb="44">
      <t>ジョジョ</t>
    </rPh>
    <rPh sb="45" eb="47">
      <t>カイゼン</t>
    </rPh>
    <rPh sb="54" eb="56">
      <t>イッポウ</t>
    </rPh>
    <rPh sb="58" eb="60">
      <t>ジンコウ</t>
    </rPh>
    <rPh sb="61" eb="63">
      <t>ゲンショウ</t>
    </rPh>
    <rPh sb="64" eb="66">
      <t>キイン</t>
    </rPh>
    <rPh sb="70" eb="72">
      <t>ユウシュウ</t>
    </rPh>
    <rPh sb="72" eb="74">
      <t>スイリョウ</t>
    </rPh>
    <rPh sb="75" eb="77">
      <t>ゲンショウ</t>
    </rPh>
    <rPh sb="81" eb="83">
      <t>イッパン</t>
    </rPh>
    <rPh sb="83" eb="85">
      <t>カイケイ</t>
    </rPh>
    <rPh sb="88" eb="90">
      <t>クリイレ</t>
    </rPh>
    <rPh sb="90" eb="91">
      <t>キン</t>
    </rPh>
    <rPh sb="92" eb="94">
      <t>イゾン</t>
    </rPh>
    <rPh sb="98" eb="100">
      <t>ジョウキョウ</t>
    </rPh>
    <rPh sb="101" eb="102">
      <t>カ</t>
    </rPh>
    <rPh sb="106" eb="109">
      <t>ゲスイドウ</t>
    </rPh>
    <rPh sb="109" eb="111">
      <t>リョウキン</t>
    </rPh>
    <rPh sb="111" eb="113">
      <t>タンドク</t>
    </rPh>
    <rPh sb="115" eb="117">
      <t>ウンエイ</t>
    </rPh>
    <rPh sb="118" eb="120">
      <t>カダイ</t>
    </rPh>
    <rPh sb="126" eb="128">
      <t>コンゴ</t>
    </rPh>
    <rPh sb="129" eb="132">
      <t>ゲスイドウ</t>
    </rPh>
    <rPh sb="132" eb="134">
      <t>リョウキン</t>
    </rPh>
    <rPh sb="135" eb="137">
      <t>カイテイ</t>
    </rPh>
    <rPh sb="138" eb="140">
      <t>ケントウ</t>
    </rPh>
    <rPh sb="142" eb="144">
      <t>ウンエイ</t>
    </rPh>
    <rPh sb="144" eb="146">
      <t>キバン</t>
    </rPh>
    <rPh sb="147" eb="149">
      <t>キョウコ</t>
    </rPh>
    <rPh sb="160" eb="162">
      <t>ホシュ</t>
    </rPh>
    <rPh sb="162" eb="163">
      <t>メン</t>
    </rPh>
    <rPh sb="179" eb="181">
      <t>ケイカク</t>
    </rPh>
    <rPh sb="182" eb="183">
      <t>モト</t>
    </rPh>
    <rPh sb="186" eb="188">
      <t>シセツ</t>
    </rPh>
    <rPh sb="189" eb="191">
      <t>カンリ</t>
    </rPh>
    <rPh sb="194" eb="196">
      <t>シュウゼン</t>
    </rPh>
    <rPh sb="196" eb="197">
      <t>トウ</t>
    </rPh>
    <rPh sb="198" eb="200">
      <t>ヒヨウ</t>
    </rPh>
    <rPh sb="201" eb="203">
      <t>サクゲン</t>
    </rPh>
    <rPh sb="203" eb="204">
      <t>トウ</t>
    </rPh>
    <rPh sb="205" eb="207">
      <t>ジッシ</t>
    </rPh>
    <rPh sb="212" eb="214">
      <t>ケイエイ</t>
    </rPh>
    <rPh sb="214" eb="216">
      <t>ジョウキョウ</t>
    </rPh>
    <rPh sb="217" eb="219">
      <t>ジュウブン</t>
    </rPh>
    <rPh sb="219" eb="221">
      <t>チュウシ</t>
    </rPh>
    <rPh sb="223" eb="226">
      <t>ケンゼンセイ</t>
    </rPh>
    <rPh sb="227" eb="230">
      <t>コウリツセイ</t>
    </rPh>
    <rPh sb="234" eb="236">
      <t>ツイキュウ</t>
    </rPh>
    <phoneticPr fontId="4"/>
  </si>
  <si>
    <r>
      <t>【①収益的収支比率・⑤経費回収率】
　収益的収支比率は100％を超える水準で横ばいに推移しているが、経費回収率は約10pt悪化しており、類似団体と比較しても低水準となっている。現状、一般会計からの繰入額が大きく、使用料単体で運営が賄えていない状況にある。今後、使用料の改定についても議論し、汚水処理費についても見直しを要する。
【⑥汚水処理原価】　
　類似団体と比べても調達コストが高い状況。使用料改定による料金収入の増加を目指し、併せて維持管理費の削減等により効率的な経営に向けて改善を図る。
【⑦施設利用率】</t>
    </r>
    <r>
      <rPr>
        <i/>
        <strike/>
        <sz val="11"/>
        <color rgb="FFFF0000"/>
        <rFont val="ＭＳ ゴシック"/>
        <family val="3"/>
        <charset val="128"/>
      </rPr>
      <t xml:space="preserve">
</t>
    </r>
    <r>
      <rPr>
        <sz val="11"/>
        <color rgb="FFFF0000"/>
        <rFont val="ＭＳ ゴシック"/>
        <family val="3"/>
        <charset val="128"/>
      </rPr>
      <t>　</t>
    </r>
    <r>
      <rPr>
        <sz val="11"/>
        <color theme="1"/>
        <rFont val="ＭＳ ゴシック"/>
        <family val="3"/>
        <charset val="128"/>
      </rPr>
      <t>令和3年度晴天時最大流入量151.7㎥(令和3年5月)、晴天時最小流入量79.4㎥(令和4年1月)、令和3年度平均流入量117.4㎥となっている。平均値より季節要因の特質性はなく稼働率も最大40％程度だが、前処理施設の投入量を換算すると概ね80％程度にて稼働しており、規模は妥当である。引続き施設規模を鑑み管理を継続する。
【⑧水洗化率】
　ほぼ100％にて推移している。今後も同水準維持に向けて管理を強化する。</t>
    </r>
    <rPh sb="2" eb="5">
      <t>シュウエキテキ</t>
    </rPh>
    <rPh sb="5" eb="7">
      <t>シュウシ</t>
    </rPh>
    <rPh sb="7" eb="9">
      <t>ヒリツ</t>
    </rPh>
    <rPh sb="11" eb="13">
      <t>ケイヒ</t>
    </rPh>
    <rPh sb="13" eb="15">
      <t>カイシュウ</t>
    </rPh>
    <rPh sb="15" eb="16">
      <t>リツ</t>
    </rPh>
    <rPh sb="21" eb="23">
      <t>ルイジ</t>
    </rPh>
    <rPh sb="23" eb="25">
      <t>ダンタイ</t>
    </rPh>
    <rPh sb="26" eb="28">
      <t>ヒカク</t>
    </rPh>
    <rPh sb="31" eb="34">
      <t>テイスイジュン</t>
    </rPh>
    <rPh sb="42" eb="44">
      <t>ゲンジョウ</t>
    </rPh>
    <rPh sb="45" eb="47">
      <t>イッパン</t>
    </rPh>
    <rPh sb="47" eb="49">
      <t>カイケイ</t>
    </rPh>
    <rPh sb="52" eb="54">
      <t>クリイレ</t>
    </rPh>
    <rPh sb="54" eb="55">
      <t>ガク</t>
    </rPh>
    <rPh sb="56" eb="57">
      <t>オオ</t>
    </rPh>
    <rPh sb="60" eb="63">
      <t>シヨウリョウ</t>
    </rPh>
    <rPh sb="63" eb="65">
      <t>タンタイ</t>
    </rPh>
    <rPh sb="66" eb="68">
      <t>ウンエイ</t>
    </rPh>
    <rPh sb="69" eb="70">
      <t>マカナ</t>
    </rPh>
    <rPh sb="75" eb="77">
      <t>ジョウキョウ</t>
    </rPh>
    <rPh sb="81" eb="83">
      <t>コンゴ</t>
    </rPh>
    <rPh sb="84" eb="87">
      <t>シヨウリョウ</t>
    </rPh>
    <rPh sb="88" eb="90">
      <t>カイテイ</t>
    </rPh>
    <rPh sb="95" eb="97">
      <t>ギロン</t>
    </rPh>
    <rPh sb="99" eb="101">
      <t>オスイ</t>
    </rPh>
    <rPh sb="101" eb="103">
      <t>ショリ</t>
    </rPh>
    <rPh sb="103" eb="104">
      <t>ヒ</t>
    </rPh>
    <rPh sb="109" eb="111">
      <t>ミナオ</t>
    </rPh>
    <rPh sb="113" eb="114">
      <t>ヨウ</t>
    </rPh>
    <rPh sb="124" eb="126">
      <t>ショウリャク</t>
    </rPh>
    <rPh sb="130" eb="132">
      <t>オスイ</t>
    </rPh>
    <rPh sb="132" eb="134">
      <t>ショリ</t>
    </rPh>
    <rPh sb="134" eb="136">
      <t>ゲンカ</t>
    </rPh>
    <rPh sb="139" eb="141">
      <t>トウソン</t>
    </rPh>
    <rPh sb="148" eb="149">
      <t>エン</t>
    </rPh>
    <rPh sb="150" eb="152">
      <t>ルイジ</t>
    </rPh>
    <rPh sb="152" eb="154">
      <t>ダンタイ</t>
    </rPh>
    <rPh sb="154" eb="156">
      <t>ヘイキン</t>
    </rPh>
    <rPh sb="162" eb="163">
      <t>エン</t>
    </rPh>
    <rPh sb="164" eb="166">
      <t>チョウタツ</t>
    </rPh>
    <rPh sb="170" eb="171">
      <t>タカ</t>
    </rPh>
    <rPh sb="172" eb="174">
      <t>ジョウキョウシヨウリョウ</t>
    </rPh>
    <rPh sb="180" eb="182">
      <t>サクゲン</t>
    </rPh>
    <rPh sb="182" eb="183">
      <t>トウ</t>
    </rPh>
    <rPh sb="186" eb="189">
      <t>コウリツテキ</t>
    </rPh>
    <rPh sb="190" eb="192">
      <t>ケイエイ</t>
    </rPh>
    <rPh sb="193" eb="194">
      <t>ム</t>
    </rPh>
    <rPh sb="196" eb="198">
      <t>カイゼン</t>
    </rPh>
    <rPh sb="199" eb="200">
      <t>ハカ</t>
    </rPh>
    <rPh sb="205" eb="207">
      <t>シセツ</t>
    </rPh>
    <rPh sb="207" eb="209">
      <t>リヨウ</t>
    </rPh>
    <rPh sb="209" eb="210">
      <t>リツ</t>
    </rPh>
    <rPh sb="212" eb="214">
      <t>トウソン</t>
    </rPh>
    <rPh sb="214" eb="216">
      <t>シセツ</t>
    </rPh>
    <rPh sb="216" eb="218">
      <t>リヨウ</t>
    </rPh>
    <rPh sb="218" eb="219">
      <t>リツ</t>
    </rPh>
    <rPh sb="227" eb="229">
      <t>ルイジ</t>
    </rPh>
    <rPh sb="229" eb="231">
      <t>ダンタイ</t>
    </rPh>
    <rPh sb="231" eb="233">
      <t>ヘイキン</t>
    </rPh>
    <rPh sb="240" eb="242">
      <t>ルイジ</t>
    </rPh>
    <rPh sb="242" eb="244">
      <t>ダンタイ</t>
    </rPh>
    <rPh sb="244" eb="245">
      <t>ナ</t>
    </rPh>
    <rPh sb="249" eb="251">
      <t>スイイ</t>
    </rPh>
    <rPh sb="252" eb="254">
      <t>レイワ</t>
    </rPh>
    <rPh sb="255" eb="257">
      <t>ネンド</t>
    </rPh>
    <rPh sb="261" eb="262">
      <t>ガツ</t>
    </rPh>
    <rPh sb="264" eb="266">
      <t>レイワ</t>
    </rPh>
    <rPh sb="267" eb="269">
      <t>ネンド</t>
    </rPh>
    <rPh sb="269" eb="271">
      <t>ヘイキン</t>
    </rPh>
    <rPh sb="271" eb="273">
      <t>リュウニュウ</t>
    </rPh>
    <rPh sb="273" eb="274">
      <t>リョウ</t>
    </rPh>
    <rPh sb="303" eb="305">
      <t>カドウ</t>
    </rPh>
    <rPh sb="305" eb="306">
      <t>リツ</t>
    </rPh>
    <rPh sb="307" eb="309">
      <t>サイダイ</t>
    </rPh>
    <rPh sb="312" eb="314">
      <t>テイド</t>
    </rPh>
    <rPh sb="317" eb="318">
      <t>マエ</t>
    </rPh>
    <rPh sb="318" eb="320">
      <t>ショリ</t>
    </rPh>
    <rPh sb="320" eb="322">
      <t>シセツ</t>
    </rPh>
    <rPh sb="323" eb="325">
      <t>トウニュウ</t>
    </rPh>
    <rPh sb="325" eb="326">
      <t>リョウ</t>
    </rPh>
    <rPh sb="327" eb="329">
      <t>カンサン</t>
    </rPh>
    <rPh sb="332" eb="333">
      <t>オオム</t>
    </rPh>
    <rPh sb="337" eb="339">
      <t>テイド</t>
    </rPh>
    <rPh sb="341" eb="343">
      <t>カドウ</t>
    </rPh>
    <rPh sb="348" eb="350">
      <t>キボ</t>
    </rPh>
    <rPh sb="351" eb="353">
      <t>ダトウ</t>
    </rPh>
    <rPh sb="357" eb="359">
      <t>ヒキツヅ</t>
    </rPh>
    <rPh sb="360" eb="362">
      <t>シセツ</t>
    </rPh>
    <rPh sb="362" eb="364">
      <t>キボ</t>
    </rPh>
    <rPh sb="365" eb="366">
      <t>カンガ</t>
    </rPh>
    <rPh sb="367" eb="369">
      <t>カンリ</t>
    </rPh>
    <rPh sb="370" eb="372">
      <t>ケイゾク</t>
    </rPh>
    <rPh sb="378" eb="381">
      <t>スイセンカ</t>
    </rPh>
    <rPh sb="381" eb="382">
      <t>リツ</t>
    </rPh>
    <rPh sb="384" eb="385">
      <t>オオヨ</t>
    </rPh>
    <rPh sb="390" eb="392">
      <t>フキン</t>
    </rPh>
    <rPh sb="394" eb="396">
      <t>スイイ</t>
    </rPh>
    <rPh sb="397" eb="399">
      <t>コンゴ</t>
    </rPh>
    <rPh sb="400" eb="403">
      <t>ドウスイジュン</t>
    </rPh>
    <rPh sb="403" eb="405">
      <t>イジ</t>
    </rPh>
    <rPh sb="406" eb="407">
      <t>ム</t>
    </rPh>
    <rPh sb="409" eb="411">
      <t>カンリ</t>
    </rPh>
    <rPh sb="412" eb="414">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</si>
</sst>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i/>
      <strike/>
      <sz val="11"/>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A-4FE6-A203-68D7375FD3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410A-4FE6-A203-68D7375FD3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c:v>
                </c:pt>
                <c:pt idx="1">
                  <c:v>43</c:v>
                </c:pt>
                <c:pt idx="2">
                  <c:v>37.67</c:v>
                </c:pt>
                <c:pt idx="3">
                  <c:v>40</c:v>
                </c:pt>
                <c:pt idx="4">
                  <c:v>39</c:v>
                </c:pt>
              </c:numCache>
            </c:numRef>
          </c:val>
          <c:extLst>
            <c:ext xmlns:c16="http://schemas.microsoft.com/office/drawing/2014/chart" uri="{C3380CC4-5D6E-409C-BE32-E72D297353CC}">
              <c16:uniqueId val="{00000000-14BD-441C-BA2E-3BDBC495A8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4BD-441C-BA2E-3BDBC495A8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99.05</c:v>
                </c:pt>
                <c:pt idx="3">
                  <c:v>99.05</c:v>
                </c:pt>
                <c:pt idx="4">
                  <c:v>99.03</c:v>
                </c:pt>
              </c:numCache>
            </c:numRef>
          </c:val>
          <c:extLst>
            <c:ext xmlns:c16="http://schemas.microsoft.com/office/drawing/2014/chart" uri="{C3380CC4-5D6E-409C-BE32-E72D297353CC}">
              <c16:uniqueId val="{00000000-5624-4F7F-8A7F-2FF072B836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624-4F7F-8A7F-2FF072B836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102.93</c:v>
                </c:pt>
                <c:pt idx="1">
                  <c:v>101.4</c:v>
                </c:pt>
                <c:pt idx="2">
                  <c:v>95.72</c:v>
                </c:pt>
                <c:pt idx="3">
                  <c:v>118.29</c:v>
                </c:pt>
                <c:pt idx="4">
                  <c:v>113.57</c:v>
                </c:pt>
              </c:numCache>
            </c:numRef>
          </c:val>
          <c:extLst>
            <c:ext xmlns:c16="http://schemas.microsoft.com/office/drawing/2014/chart" uri="{C3380CC4-5D6E-409C-BE32-E72D297353CC}">
              <c16:uniqueId val="{00000000-79FC-4DB0-B605-B15DDE3B66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C-4DB0-B605-B15DDE3B66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4-4B8C-BD3C-7195F07FD4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4-4B8C-BD3C-7195F07FD4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EF-4801-8A91-06C7CA31C3B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F-4801-8A91-06C7CA31C3B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A-4442-AD29-1DA23E499B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A-4442-AD29-1DA23E499B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2-431E-ADA9-349FC29585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2-431E-ADA9-349FC29585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6D-4A5F-A73B-1741AA57A7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D46D-4A5F-A73B-1741AA57A7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62.18</c:v>
                </c:pt>
                <c:pt idx="1">
                  <c:v>62.5</c:v>
                </c:pt>
                <c:pt idx="2">
                  <c:v>49.07</c:v>
                </c:pt>
                <c:pt idx="3">
                  <c:v>55.36</c:v>
                </c:pt>
                <c:pt idx="4">
                  <c:v>44.42</c:v>
                </c:pt>
              </c:numCache>
            </c:numRef>
          </c:val>
          <c:extLst>
            <c:ext xmlns:c16="http://schemas.microsoft.com/office/drawing/2014/chart" uri="{C3380CC4-5D6E-409C-BE32-E72D297353CC}">
              <c16:uniqueId val="{00000000-612A-49AB-82E3-E22106BA91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612A-49AB-82E3-E22106BA91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238.67</c:v>
                </c:pt>
                <c:pt idx="1">
                  <c:v>239.89</c:v>
                </c:pt>
                <c:pt idx="2">
                  <c:v>314.31</c:v>
                </c:pt>
                <c:pt idx="3">
                  <c:v>280.44</c:v>
                </c:pt>
                <c:pt idx="4">
                  <c:v>346.23</c:v>
                </c:pt>
              </c:numCache>
            </c:numRef>
          </c:val>
          <c:extLst>
            <c:ext xmlns:c16="http://schemas.microsoft.com/office/drawing/2014/chart" uri="{C3380CC4-5D6E-409C-BE32-E72D297353CC}">
              <c16:uniqueId val="{00000000-8E1F-4968-8A94-57F3CB5305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E1F-4968-8A94-57F3CB5305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西米良村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1086</v>
      </c>
      <c r="AM8" s="45"/>
      <c r="AN8" s="45"/>
      <c r="AO8" s="45"/>
      <c r="AP8" s="45"/>
      <c r="AQ8" s="45"/>
      <c r="AR8" s="45"/>
      <c r="AS8" s="45"/>
      <c r="AT8" s="46">
        <f>データ!T6</f>
        <v>271.51</v>
      </c>
      <c r="AU8" s="46"/>
      <c r="AV8" s="46"/>
      <c r="AW8" s="46"/>
      <c r="AX8" s="46"/>
      <c r="AY8" s="46"/>
      <c r="AZ8" s="46"/>
      <c r="BA8" s="46"/>
      <c r="BB8" s="46">
        <f>データ!U6</f>
        <v>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39</v>
      </c>
      <c r="Q10" s="46"/>
      <c r="R10" s="46"/>
      <c r="S10" s="46"/>
      <c r="T10" s="46"/>
      <c r="U10" s="46"/>
      <c r="V10" s="46"/>
      <c r="W10" s="46">
        <f>データ!Q6</f>
        <v>77.069999999999993</v>
      </c>
      <c r="X10" s="46"/>
      <c r="Y10" s="46"/>
      <c r="Z10" s="46"/>
      <c r="AA10" s="46"/>
      <c r="AB10" s="46"/>
      <c r="AC10" s="46"/>
      <c r="AD10" s="45">
        <f>データ!R6</f>
        <v>2500</v>
      </c>
      <c r="AE10" s="45"/>
      <c r="AF10" s="45"/>
      <c r="AG10" s="45"/>
      <c r="AH10" s="45"/>
      <c r="AI10" s="45"/>
      <c r="AJ10" s="45"/>
      <c r="AK10" s="2"/>
      <c r="AL10" s="45">
        <f>データ!V6</f>
        <v>413</v>
      </c>
      <c r="AM10" s="45"/>
      <c r="AN10" s="45"/>
      <c r="AO10" s="45"/>
      <c r="AP10" s="45"/>
      <c r="AQ10" s="45"/>
      <c r="AR10" s="45"/>
      <c r="AS10" s="45"/>
      <c r="AT10" s="46">
        <f>データ!W6</f>
        <v>0.23</v>
      </c>
      <c r="AU10" s="46"/>
      <c r="AV10" s="46"/>
      <c r="AW10" s="46"/>
      <c r="AX10" s="46"/>
      <c r="AY10" s="46"/>
      <c r="AZ10" s="46"/>
      <c r="BA10" s="46"/>
      <c r="BB10" s="46">
        <f>データ!X6</f>
        <v>1795.65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2Txd5q/PU8IEbzTzwltuSM7PXZVO68YuoGemXlb/bHQcV80DvW9//B3kvfDOKDEagbyVLJM8MUYTccfP6kkW6Q==" saltValue="jRnqHLUVk2RuS5/tuLQe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454036</v>
      </c>
      <c r="D6" s="19">
        <f t="shared" si="3"/>
        <v>47</v>
      </c>
      <c r="E6" s="19">
        <f t="shared" si="3"/>
        <v>17</v>
      </c>
      <c r="F6" s="19">
        <f t="shared" si="3"/>
        <v>4</v>
      </c>
      <c r="G6" s="19">
        <f t="shared" si="3"/>
        <v>0</v>
      </c>
      <c r="H6" s="19" t="str">
        <f t="shared" si="3"/>
        <v>宮崎県　西米良村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39</v>
      </c>
      <c r="Q6" s="20">
        <f t="shared" si="3"/>
        <v>77.069999999999993</v>
      </c>
      <c r="R6" s="20">
        <f t="shared" si="3"/>
        <v>2500</v>
      </c>
      <c r="S6" s="20">
        <f t="shared" si="3"/>
        <v>1086</v>
      </c>
      <c r="T6" s="20">
        <f t="shared" si="3"/>
        <v>271.51</v>
      </c>
      <c r="U6" s="20">
        <f t="shared" si="3"/>
        <v>4</v>
      </c>
      <c r="V6" s="20">
        <f t="shared" si="3"/>
        <v>413</v>
      </c>
      <c r="W6" s="20">
        <f t="shared" si="3"/>
        <v>0.23</v>
      </c>
      <c r="X6" s="20">
        <f t="shared" si="3"/>
        <v>1795.65</v>
      </c>
      <c r="Y6" s="21">
        <f>IF(Y7="",NA(),Y7)</f>
        <v>102.93</v>
      </c>
      <c r="Z6" s="21">
        <f t="shared" ref="Z6:AH6" si="4">IF(Z7="",NA(),Z7)</f>
        <v>101.4</v>
      </c>
      <c r="AA6" s="21">
        <f t="shared" si="4"/>
        <v>95.72</v>
      </c>
      <c r="AB6" s="21">
        <f t="shared" si="4"/>
        <v>118.29</v>
      </c>
      <c r="AC6" s="21">
        <f t="shared" si="4"/>
        <v>113.57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62.18</v>
      </c>
      <c r="BR6" s="21">
        <f t="shared" ref="BR6:BZ6" si="8">IF(BR7="",NA(),BR7)</f>
        <v>62.5</v>
      </c>
      <c r="BS6" s="21">
        <f t="shared" si="8"/>
        <v>49.07</v>
      </c>
      <c r="BT6" s="21">
        <f t="shared" si="8"/>
        <v>55.36</v>
      </c>
      <c r="BU6" s="21">
        <f t="shared" si="8"/>
        <v>44.42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238.67</v>
      </c>
      <c r="CC6" s="21">
        <f t="shared" ref="CC6:CK6" si="9">IF(CC7="",NA(),CC7)</f>
        <v>239.89</v>
      </c>
      <c r="CD6" s="21">
        <f t="shared" si="9"/>
        <v>314.31</v>
      </c>
      <c r="CE6" s="21">
        <f t="shared" si="9"/>
        <v>280.44</v>
      </c>
      <c r="CF6" s="21">
        <f t="shared" si="9"/>
        <v>346.23</v>
      </c>
      <c r="CG6" s="21">
        <f t="shared" si="9"/>
        <v>221.81</v>
      </c>
      <c r="CH6" s="21">
        <f t="shared" si="9"/>
        <v>230.02</v>
      </c>
      <c r="CI6" s="21">
        <f t="shared" si="9"/>
        <v>228.47</v>
      </c>
      <c r="CJ6" s="21">
        <f t="shared" si="9"/>
        <v>224.88</v>
      </c>
      <c r="CK6" s="21">
        <f t="shared" si="9"/>
        <v>228.64</v>
      </c>
      <c r="CL6" s="20" t="str">
        <f>IF(CL7="","",IF(CL7="-","【-】","【"&amp;SUBSTITUTE(TEXT(CL7,"#,##0.00"),"-","△")&amp;"】"))</f>
        <v>【216.39】</v>
      </c>
      <c r="CM6" s="21">
        <f>IF(CM7="",NA(),CM7)</f>
        <v>49</v>
      </c>
      <c r="CN6" s="21">
        <f t="shared" ref="CN6:CV6" si="10">IF(CN7="",NA(),CN7)</f>
        <v>43</v>
      </c>
      <c r="CO6" s="21">
        <f t="shared" si="10"/>
        <v>37.67</v>
      </c>
      <c r="CP6" s="21">
        <f t="shared" si="10"/>
        <v>40</v>
      </c>
      <c r="CQ6" s="21">
        <f t="shared" si="10"/>
        <v>39</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99.05</v>
      </c>
      <c r="DA6" s="21">
        <f t="shared" si="11"/>
        <v>99.05</v>
      </c>
      <c r="DB6" s="21">
        <f t="shared" si="11"/>
        <v>99.03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454036</v>
      </c>
      <c r="D7" s="23">
        <v>47</v>
      </c>
      <c r="E7" s="23">
        <v>17</v>
      </c>
      <c r="F7" s="23">
        <v>4</v>
      </c>
      <c r="G7" s="23">
        <v>0</v>
      </c>
      <c r="H7" s="23" t="s">
        <v>98</v>
      </c>
      <c r="I7" s="23" t="s">
        <v>99</v>
      </c>
      <c r="J7" s="23" t="s">
        <v>100</v>
      </c>
      <c r="K7" s="23" t="s">
        <v>101</v>
      </c>
      <c r="L7" s="23" t="s">
        <v>102</v>
      </c>
      <c r="M7" s="23" t="s">
        <v>103</v>
      </c>
      <c r="N7" s="24" t="s">
        <v>104</v>
      </c>
      <c r="O7" s="24" t="s">
        <v>105</v>
      </c>
      <c r="P7" s="24">
        <v>39</v>
      </c>
      <c r="Q7" s="24">
        <v>77.069999999999993</v>
      </c>
      <c r="R7" s="24">
        <v>2500</v>
      </c>
      <c r="S7" s="24">
        <v>1086</v>
      </c>
      <c r="T7" s="24">
        <v>271.51</v>
      </c>
      <c r="U7" s="24">
        <v>4</v>
      </c>
      <c r="V7" s="24">
        <v>413</v>
      </c>
      <c r="W7" s="24">
        <v>0.23</v>
      </c>
      <c r="X7" s="24">
        <v>1795.65</v>
      </c>
      <c r="Y7" s="24">
        <v>102.93</v>
      </c>
      <c r="Z7" s="24">
        <v>101.4</v>
      </c>
      <c r="AA7" s="24">
        <v>95.72</v>
      </c>
      <c r="AB7" s="24">
        <v>118.29</v>
      </c>
      <c r="AC7" s="24">
        <v>113.57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62.18</v>
      </c>
      <c r="BR7" s="24">
        <v>62.5</v>
      </c>
      <c r="BS7" s="24">
        <v>49.07</v>
      </c>
      <c r="BT7" s="24">
        <v>55.36</v>
      </c>
      <c r="BU7" s="24">
        <v>44.42</v>
      </c>
      <c r="BV7" s="24">
        <v>74.3</v>
      </c>
      <c r="BW7" s="24">
        <v>72.260000000000005</v>
      </c>
      <c r="BX7" s="24">
        <v>71.84</v>
      </c>
      <c r="BY7" s="24">
        <v>73.36</v>
      </c>
      <c r="BZ7" s="24">
        <v>72.599999999999994</v>
      </c>
      <c r="CA7" s="24">
        <v>75.31</v>
      </c>
      <c r="CB7" s="24">
        <v>238.67</v>
      </c>
      <c r="CC7" s="24">
        <v>239.89</v>
      </c>
      <c r="CD7" s="24">
        <v>314.31</v>
      </c>
      <c r="CE7" s="24">
        <v>280.44</v>
      </c>
      <c r="CF7" s="24">
        <v>346.23</v>
      </c>
      <c r="CG7" s="24">
        <v>221.81</v>
      </c>
      <c r="CH7" s="24">
        <v>230.02</v>
      </c>
      <c r="CI7" s="24">
        <v>228.47</v>
      </c>
      <c r="CJ7" s="24">
        <v>224.88</v>
      </c>
      <c r="CK7" s="24">
        <v>228.64</v>
      </c>
      <c r="CL7" s="24">
        <v>216.39</v>
      </c>
      <c r="CM7" s="24">
        <v>49</v>
      </c>
      <c r="CN7" s="24">
        <v>43</v>
      </c>
      <c r="CO7" s="24">
        <v>37.67</v>
      </c>
      <c r="CP7" s="24">
        <v>40</v>
      </c>
      <c r="CQ7" s="24">
        <v>39</v>
      </c>
      <c r="CR7" s="24">
        <v>43.36</v>
      </c>
      <c r="CS7" s="24">
        <v>42.56</v>
      </c>
      <c r="CT7" s="24">
        <v>42.47</v>
      </c>
      <c r="CU7" s="24">
        <v>42.4</v>
      </c>
      <c r="CV7" s="24">
        <v>42.28</v>
      </c>
      <c r="CW7" s="24">
        <v>42.57</v>
      </c>
      <c r="CX7" s="24">
        <v>100</v>
      </c>
      <c r="CY7" s="24">
        <v>100</v>
      </c>
      <c r="CZ7" s="24">
        <v>99.05</v>
      </c>
      <c r="DA7" s="24">
        <v>99.05</v>
      </c>
      <c r="DB7" s="24">
        <v>99.03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2023-01-23T06:35:56Z</cp:lastPrinted>
  <dcterms:created xsi:type="dcterms:W3CDTF">2023-01-12T23:58:28Z</dcterms:created>
  <dcterms:modified xsi:type="dcterms:W3CDTF">2023-02-21T08:57:00Z</dcterms:modified>
  <cp:category/>
</cp:coreProperties>
</file>