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2法非適用\【法非適】下水\【法非適】特環下水\"/>
    </mc:Choice>
  </mc:AlternateContent>
  <xr:revisionPtr revIDLastSave="0" documentId="13_ncr:1_{51C08E21-BD08-4B8E-A1AA-DBD58E4B3520}" xr6:coauthVersionLast="47" xr6:coauthVersionMax="47" xr10:uidLastSave="{00000000-0000-0000-0000-000000000000}"/>
  <workbookProtection workbookAlgorithmName="SHA-512" workbookHashValue="bGrA1RMul+cflFhNdS8AtGMjLRi/OT/aKg+Mo/A8+AKxvcDsDIJ4pFNhcMCchtkbQm2IIIoF9Y7lyMrrg4C8GQ==" workbookSaltValue="a4YJKUlttUjOfUOvGcLAIA=="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L10" i="4"/>
  <c r="AT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<sst xmlns="http://schemas.openxmlformats.org/spreadsheetml/2006/main" count="236" uniqueCount="119">
  <si>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</si>
  <si>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</si>
  <si>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</si>
  <si>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</si>
  <si>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</si>
  <si>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</si>
  <si>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</si>
  <si>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</si>
  <si>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</si>
  <si>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</si>
  <si>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</si>
  <si>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</si>
  <si>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</si>
  <si>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</si>
  <si>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</si>
  <si>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</si>
  <si>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</si>
  <si>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</si>
  <si>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</si>
  <si>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</si>
  <si>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</si>
  <si>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</si>
  <si>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</si>
  <si>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</si>
  <si>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</si>
  <si>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</si>
  <si>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</si>
  <si>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</si>
  <si>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</si>
  <si>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</si>
  <si>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</si>
  <si>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</si>
  <si>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</si>
  <si>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</si>
  <si>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</si>
  <si>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</si>
  <si>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</si>
  <si>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</si>
  <si>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</si>
  <si>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</si>
  <si>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</si>
  <si>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</si>
  <si>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</si>
  <si>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</si>
  <si>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</si>
  <si>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</si>
  <si>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</si>
  <si>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</si>
  <si>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</si>
  <si>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</si>
  <si>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</si>
  <si>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</si>
  <si>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</si>
  <si>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</si>
  <si>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</si>
  <si>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</si>
  <si>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</si>
  <si>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</si>
  <si>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</si>
  <si>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</si>
  <si>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</si>
  <si>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</si>
  <si>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</si>
  <si>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</si>
  <si>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</si>
  <si>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</si>
  <si>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</si>
  <si>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</si>
  <si>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</si>
  <si>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</si>
  <si>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</si>
  <si>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</si>
  <si>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</si>
  <si>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</si>
  <si>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</si>
  <si>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</si>
  <si>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</si>
  <si>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</si>
  <si>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</si>
  <si>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</si>
  <si>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</si>
  <si>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</si>
  <si>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</si>
  <si>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</si>
  <si>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</si>
  <si>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</si>
  <si>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</si>
  <si>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</si>
  <si>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</si>
  <si>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</si>
  <si>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</si>
  <si>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</si>
  <si>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</si>
  <si>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</si>
  <si>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</si>
  <si>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</si>
  <si>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</si>
  <si>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</si>
  <si>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木城町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</si>
  <si>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</si>
  <si>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</si>
  <si>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</si>
  <si>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</si>
  <si>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</si>
  <si>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</si>
  <si>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</si>
  <si>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</si>
  <si>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</si>
  <si>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</si>
  <si>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</si>
  <si>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</si>
  <si>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</si>
  <si>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</si>
  <si>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</si>
  <si>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</si>
  <si>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</si>
  <si>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一般会計繰入金など使用料以外の収入への依存度が大きいことから、経営の健全性を高めるためにも、汚水処理原価を考慮した適切な料金水準についての検討が必要であります。
　管渠、施設設備等の老朽化に対応するため、浄化センターのストックマネジメント計画に基づき、限られた財源の中で優先順位を付けた更新も必要となってきます。
　平成３０年度から経営戦略を基に料金等審議会で料金改定について審議を行い、令和２年度より改定を行いました。
　前回策定した経営戦略については、策定後５年を経過するので見直しを行う予定にしています。</t>
    <rPh sb="192" eb="193">
      <t>オコナ</t>
    </rPh>
    <rPh sb="195" eb="197">
      <t>レイワ</t>
    </rPh>
    <rPh sb="198" eb="200">
      <t>ネンド</t>
    </rPh>
    <rPh sb="202" eb="204">
      <t>カイテイ</t>
    </rPh>
    <rPh sb="205" eb="206">
      <t>オコナ</t>
    </rPh>
    <rPh sb="213" eb="217">
      <t>ゼンカイサクテイ</t>
    </rPh>
    <rPh sb="219" eb="223">
      <t>ケイエイセンリャク</t>
    </rPh>
    <rPh sb="229" eb="232">
      <t>サクテイゴ</t>
    </rPh>
    <rPh sb="241" eb="243">
      <t>ミナオ</t>
    </rPh>
    <rPh sb="245" eb="246">
      <t>オコナ</t>
    </rPh>
    <rPh sb="247" eb="249">
      <t>ヨテイ</t>
    </rPh>
    <phoneticPr fontId="4"/>
  </si>
  <si>
    <t>　町民の生活改善と小丸川の水質保全を目的に、特定環境保全公共下水道として整備されたこともあり、当初より低料金で加入促進を図ってきました。そのため、「①収益的収支比率」が１００％を下回っており、経営の健全性が確保されているとはいえません。令和２年度より料金改定を行いましたが、悪化傾向にあります。使用料以外の収入への依存度が大きい事から、今後も適正な下水道使用料金についての見直しが必要であります。
　「⑤経費回収率」は前年度同値、「⑥汚水処理原価」は前年度より高くなっています。しかし、経営上の変化はありません。使用料で回収すべき経費を賄っておらず、依然として収支バランスを考慮した経営の効率性については改善する必要があります。
　「⑦施設利用率」は、類似団体平均値を上回っておりますが、人口減少により下降傾向にあるため今後は施設の有効利用を検討する必要があります。
　「⑧水洗化率」も、９６．０４％と高いことから、使用料収入も大きく伸びないものとみています。そこで、適正な料金体制など料金改定を見据えた経営の健全性・効率性の改善が必要なことから、平成３０年度に今後１０年間の収支計画を盛込んだ経営戦略を策定し、料金等審議会において適正な使用料金について審議し、令和２年度より改定を行いました。</t>
    <rPh sb="118" eb="120">
      <t>レイワ</t>
    </rPh>
    <rPh sb="121" eb="123">
      <t>ネンド</t>
    </rPh>
    <rPh sb="125" eb="127">
      <t>リョウキン</t>
    </rPh>
    <rPh sb="127" eb="129">
      <t>カイテイ</t>
    </rPh>
    <rPh sb="130" eb="131">
      <t>オコナ</t>
    </rPh>
    <rPh sb="168" eb="170">
      <t>コンゴ</t>
    </rPh>
    <rPh sb="210" eb="212">
      <t>ゼンネン</t>
    </rPh>
    <rPh sb="212" eb="213">
      <t>ド</t>
    </rPh>
    <rPh sb="213" eb="215">
      <t>ドウチ</t>
    </rPh>
    <rPh sb="231" eb="232">
      <t>タカ</t>
    </rPh>
    <rPh sb="276" eb="278">
      <t>イゼン</t>
    </rPh>
    <rPh sb="346" eb="348">
      <t>ジンコウ</t>
    </rPh>
    <rPh sb="348" eb="350">
      <t>ゲンショウ</t>
    </rPh>
    <rPh sb="353" eb="355">
      <t>カコウ</t>
    </rPh>
    <rPh sb="355" eb="357">
      <t>ケイコウ</t>
    </rPh>
    <rPh sb="373" eb="375">
      <t>ケントウ</t>
    </rPh>
    <rPh sb="377" eb="379">
      <t>ヒツヨウ</t>
    </rPh>
    <rPh sb="411" eb="414">
      <t>シヨウリョウ</t>
    </rPh>
    <rPh sb="534" eb="536">
      <t>レイワ</t>
    </rPh>
    <rPh sb="537" eb="539">
      <t>ネンド</t>
    </rPh>
    <rPh sb="541" eb="543">
      <t>カイテイ</t>
    </rPh>
    <rPh sb="544" eb="545">
      <t>オコナ</t>
    </rPh>
    <phoneticPr fontId="4"/>
  </si>
  <si>
    <t>　供用開始から１９年経過しておりますが、管渠については大きな問題となるような老朽化はありません。マンホールポンプについては更新時期にきているため、重要度の高いポンプや運転時間の長いポンプ等を調査し、計画的に更新を行う予定です。
　浄化センターの電気設備については令和３年度に更新を実施しましたが、機械設備等については今後更新時期になるため、財源確保が必要になります。</t>
    <rPh sb="10" eb="12">
      <t>ケイカ</t>
    </rPh>
    <rPh sb="20" eb="22">
      <t>カンキョ</t>
    </rPh>
    <rPh sb="27" eb="28">
      <t>オオ</t>
    </rPh>
    <rPh sb="30" eb="32">
      <t>モンダイ</t>
    </rPh>
    <rPh sb="38" eb="41">
      <t>ロウキュウカ</t>
    </rPh>
    <rPh sb="61" eb="63">
      <t>コウシン</t>
    </rPh>
    <rPh sb="63" eb="65">
      <t>ジキ</t>
    </rPh>
    <rPh sb="73" eb="76">
      <t>ジュウヨウド</t>
    </rPh>
    <rPh sb="77" eb="78">
      <t>タカ</t>
    </rPh>
    <rPh sb="83" eb="87">
      <t>ウンテンジカン</t>
    </rPh>
    <rPh sb="88" eb="89">
      <t>ナガ</t>
    </rPh>
    <rPh sb="93" eb="94">
      <t>トウ</t>
    </rPh>
    <rPh sb="95" eb="97">
      <t>チョウサ</t>
    </rPh>
    <rPh sb="101" eb="102">
      <t>テキ</t>
    </rPh>
    <rPh sb="103" eb="105">
      <t>コウシン</t>
    </rPh>
    <rPh sb="106" eb="107">
      <t>オコナ</t>
    </rPh>
    <rPh sb="108" eb="110">
      <t>ヨテイ</t>
    </rPh>
    <rPh sb="122" eb="124">
      <t>デンキ</t>
    </rPh>
    <rPh sb="124" eb="126">
      <t>セツビ</t>
    </rPh>
    <rPh sb="131" eb="133">
      <t>レイワ</t>
    </rPh>
    <rPh sb="134" eb="136">
      <t>ネンド</t>
    </rPh>
    <rPh sb="137" eb="139">
      <t>コウシン</t>
    </rPh>
    <rPh sb="140" eb="142">
      <t>ジッシ</t>
    </rPh>
    <rPh sb="148" eb="150">
      <t>キカイ</t>
    </rPh>
    <rPh sb="152" eb="153">
      <t>トウ</t>
    </rPh>
    <rPh sb="158" eb="160">
      <t>コンゴ</t>
    </rPh>
    <rPh sb="162" eb="164">
      <t>ジキ</t>
    </rPh>
    <rPh sb="175" eb="17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</si>
</sst>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23-4293-A976-13B81A1EDF1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0.36</c:v>
                </c:pt>
                <c:pt idx="3">
                  <c:v>0.39</c:v>
                </c:pt>
                <c:pt idx="4">
                  <c:v>0.1</c:v>
                </c:pt>
              </c:numCache>
            </c:numRef>
          </c:val>
          <c:smooth val="0"/>
          <c:extLst>
            <c:ext xmlns:c16="http://schemas.microsoft.com/office/drawing/2014/chart" uri="{C3380CC4-5D6E-409C-BE32-E72D297353CC}">
              <c16:uniqueId val="{00000001-C023-4293-A976-13B81A1EDF1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45.73</c:v>
                </c:pt>
                <c:pt idx="1">
                  <c:v>46.49</c:v>
                </c:pt>
                <c:pt idx="2">
                  <c:v>44.86</c:v>
                </c:pt>
                <c:pt idx="3">
                  <c:v>43.73</c:v>
                </c:pt>
                <c:pt idx="4">
                  <c:v>43.46</c:v>
                </c:pt>
              </c:numCache>
            </c:numRef>
          </c:val>
          <c:extLst>
            <c:ext xmlns:c16="http://schemas.microsoft.com/office/drawing/2014/chart" uri="{C3380CC4-5D6E-409C-BE32-E72D297353CC}">
              <c16:uniqueId val="{00000000-32D7-4226-9208-A466ED5EDF9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37.08</c:v>
                </c:pt>
                <c:pt idx="1">
                  <c:v>42.56</c:v>
                </c:pt>
                <c:pt idx="2">
                  <c:v>42.47</c:v>
                </c:pt>
                <c:pt idx="3">
                  <c:v>42.4</c:v>
                </c:pt>
                <c:pt idx="4">
                  <c:v>42.28</c:v>
                </c:pt>
              </c:numCache>
            </c:numRef>
          </c:val>
          <c:smooth val="0"/>
          <c:extLst>
            <c:ext xmlns:c16="http://schemas.microsoft.com/office/drawing/2014/chart" uri="{C3380CC4-5D6E-409C-BE32-E72D297353CC}">
              <c16:uniqueId val="{00000001-32D7-4226-9208-A466ED5EDF9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94.8</c:v>
                </c:pt>
                <c:pt idx="1">
                  <c:v>95.33</c:v>
                </c:pt>
                <c:pt idx="2">
                  <c:v>95.87</c:v>
                </c:pt>
                <c:pt idx="3">
                  <c:v>95.85</c:v>
                </c:pt>
                <c:pt idx="4">
                  <c:v>96.04</c:v>
                </c:pt>
              </c:numCache>
            </c:numRef>
          </c:val>
          <c:extLst>
            <c:ext xmlns:c16="http://schemas.microsoft.com/office/drawing/2014/chart" uri="{C3380CC4-5D6E-409C-BE32-E72D297353CC}">
              <c16:uniqueId val="{00000000-12D8-4540-A560-D018A80FB9F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67.22</c:v>
                </c:pt>
                <c:pt idx="1">
                  <c:v>83.32</c:v>
                </c:pt>
                <c:pt idx="2">
                  <c:v>83.75</c:v>
                </c:pt>
                <c:pt idx="3">
                  <c:v>84.19</c:v>
                </c:pt>
                <c:pt idx="4">
                  <c:v>84.34</c:v>
                </c:pt>
              </c:numCache>
            </c:numRef>
          </c:val>
          <c:smooth val="0"/>
          <c:extLst>
            <c:ext xmlns:c16="http://schemas.microsoft.com/office/drawing/2014/chart" uri="{C3380CC4-5D6E-409C-BE32-E72D297353CC}">
              <c16:uniqueId val="{00000001-12D8-4540-A560-D018A80FB9F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58</c:v>
                </c:pt>
                <c:pt idx="1">
                  <c:v>53.47</c:v>
                </c:pt>
                <c:pt idx="2">
                  <c:v>52.22</c:v>
                </c:pt>
                <c:pt idx="3">
                  <c:v>47.06</c:v>
                </c:pt>
                <c:pt idx="4">
                  <c:v>48.6</c:v>
                </c:pt>
              </c:numCache>
            </c:numRef>
          </c:val>
          <c:extLst>
            <c:ext xmlns:c16="http://schemas.microsoft.com/office/drawing/2014/chart" uri="{C3380CC4-5D6E-409C-BE32-E72D297353CC}">
              <c16:uniqueId val="{00000000-154F-4072-91FD-7A1FDBF1420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4F-4072-91FD-7A1FDBF1420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C0-4C75-B835-B718FFB960A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C0-4C75-B835-B718FFB960A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AA-4F6E-87BE-BB88300B39E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AA-4F6E-87BE-BB88300B39E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5D-401E-8DAA-A276E45907D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5D-401E-8DAA-A276E45907D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72-426A-8B93-778FF171B9D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72-426A-8B93-778FF171B9D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A8-46DF-8310-97BB7D21B93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1223.96</c:v>
                </c:pt>
                <c:pt idx="1">
                  <c:v>1194.1500000000001</c:v>
                </c:pt>
                <c:pt idx="2">
                  <c:v>1206.79</c:v>
                </c:pt>
                <c:pt idx="3">
                  <c:v>1258.43</c:v>
                </c:pt>
                <c:pt idx="4">
                  <c:v>1163.75</c:v>
                </c:pt>
              </c:numCache>
            </c:numRef>
          </c:val>
          <c:smooth val="0"/>
          <c:extLst>
            <c:ext xmlns:c16="http://schemas.microsoft.com/office/drawing/2014/chart" uri="{C3380CC4-5D6E-409C-BE32-E72D297353CC}">
              <c16:uniqueId val="{00000001-E1A8-46DF-8310-97BB7D21B93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66.02</c:v>
                </c:pt>
                <c:pt idx="1">
                  <c:v>23.17</c:v>
                </c:pt>
                <c:pt idx="2">
                  <c:v>22.76</c:v>
                </c:pt>
                <c:pt idx="3">
                  <c:v>27.65</c:v>
                </c:pt>
                <c:pt idx="4">
                  <c:v>27.65</c:v>
                </c:pt>
              </c:numCache>
            </c:numRef>
          </c:val>
          <c:extLst>
            <c:ext xmlns:c16="http://schemas.microsoft.com/office/drawing/2014/chart" uri="{C3380CC4-5D6E-409C-BE32-E72D297353CC}">
              <c16:uniqueId val="{00000000-EBDD-4160-83E5-891E708F8AC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61.54</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EBDD-4160-83E5-891E708F8AC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427.9</c:v>
                </c:pt>
                <c:pt idx="2">
                  <c:v>432.95</c:v>
                </c:pt>
                <c:pt idx="3">
                  <c:v>455.12</c:v>
                </c:pt>
                <c:pt idx="4">
                  <c:v>458.36</c:v>
                </c:pt>
              </c:numCache>
            </c:numRef>
          </c:val>
          <c:extLst>
            <c:ext xmlns:c16="http://schemas.microsoft.com/office/drawing/2014/chart" uri="{C3380CC4-5D6E-409C-BE32-E72D297353CC}">
              <c16:uniqueId val="{00000000-511C-44B4-A464-2F5603C942D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267.86</c:v>
                </c:pt>
                <c:pt idx="1">
                  <c:v>230.02</c:v>
                </c:pt>
                <c:pt idx="2">
                  <c:v>228.47</c:v>
                </c:pt>
                <c:pt idx="3">
                  <c:v>224.88</c:v>
                </c:pt>
                <c:pt idx="4">
                  <c:v>228.64</c:v>
                </c:pt>
              </c:numCache>
            </c:numRef>
          </c:val>
          <c:smooth val="0"/>
          <c:extLst>
            <c:ext xmlns:c16="http://schemas.microsoft.com/office/drawing/2014/chart" uri="{C3380CC4-5D6E-409C-BE32-E72D297353CC}">
              <c16:uniqueId val="{00000001-511C-44B4-A464-2F5603C942D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木城町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45">
        <f>データ!S6</f>
        <v>4987</v>
      </c>
      <c r="AM8" s="45"/>
      <c r="AN8" s="45"/>
      <c r="AO8" s="45"/>
      <c r="AP8" s="45"/>
      <c r="AQ8" s="45"/>
      <c r="AR8" s="45"/>
      <c r="AS8" s="45"/>
      <c r="AT8" s="46">
        <f>データ!T6</f>
        <v>145.96</v>
      </c>
      <c r="AU8" s="46"/>
      <c r="AV8" s="46"/>
      <c r="AW8" s="46"/>
      <c r="AX8" s="46"/>
      <c r="AY8" s="46"/>
      <c r="AZ8" s="46"/>
      <c r="BA8" s="46"/>
      <c r="BB8" s="46">
        <f>データ!U6</f>
        <v>34.17</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72.2</v>
      </c>
      <c r="Q10" s="46"/>
      <c r="R10" s="46"/>
      <c r="S10" s="46"/>
      <c r="T10" s="46"/>
      <c r="U10" s="46"/>
      <c r="V10" s="46"/>
      <c r="W10" s="46">
        <f>データ!Q6</f>
        <v>109.27</v>
      </c>
      <c r="X10" s="46"/>
      <c r="Y10" s="46"/>
      <c r="Z10" s="46"/>
      <c r="AA10" s="46"/>
      <c r="AB10" s="46"/>
      <c r="AC10" s="46"/>
      <c r="AD10" s="45">
        <f>データ!R6</f>
        <v>2244</v>
      </c>
      <c r="AE10" s="45"/>
      <c r="AF10" s="45"/>
      <c r="AG10" s="45"/>
      <c r="AH10" s="45"/>
      <c r="AI10" s="45"/>
      <c r="AJ10" s="45"/>
      <c r="AK10" s="2"/>
      <c r="AL10" s="45">
        <f>データ!V6</f>
        <v>3584</v>
      </c>
      <c r="AM10" s="45"/>
      <c r="AN10" s="45"/>
      <c r="AO10" s="45"/>
      <c r="AP10" s="45"/>
      <c r="AQ10" s="45"/>
      <c r="AR10" s="45"/>
      <c r="AS10" s="45"/>
      <c r="AT10" s="46">
        <f>データ!W6</f>
        <v>1.27</v>
      </c>
      <c r="AU10" s="46"/>
      <c r="AV10" s="46"/>
      <c r="AW10" s="46"/>
      <c r="AX10" s="46"/>
      <c r="AY10" s="46"/>
      <c r="AZ10" s="46"/>
      <c r="BA10" s="46"/>
      <c r="BB10" s="46">
        <f>データ!X6</f>
        <v>2822.05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mM0OCFdEQgCMgQp5IlD6UYgw0490aXtqj9ImM8tFI54XOqd0/WdRo+qYmvRBHUhmH7Lh+C+ZuscbOq/xz5jHw==" saltValue="RqN7/ACw6CCb8/hH9LIve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454044</v>
      </c>
      <c r="D6" s="19">
        <f t="shared" si="3"/>
        <v>47</v>
      </c>
      <c r="E6" s="19">
        <f t="shared" si="3"/>
        <v>17</v>
      </c>
      <c r="F6" s="19">
        <f t="shared" si="3"/>
        <v>4</v>
      </c>
      <c r="G6" s="19">
        <f t="shared" si="3"/>
        <v>0</v>
      </c>
      <c r="H6" s="19" t="str">
        <f t="shared" si="3"/>
        <v>宮崎県　木城町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72.2</v>
      </c>
      <c r="Q6" s="20">
        <f t="shared" si="3"/>
        <v>109.27</v>
      </c>
      <c r="R6" s="20">
        <f t="shared" si="3"/>
        <v>2244</v>
      </c>
      <c r="S6" s="20">
        <f t="shared" si="3"/>
        <v>4987</v>
      </c>
      <c r="T6" s="20">
        <f t="shared" si="3"/>
        <v>145.96</v>
      </c>
      <c r="U6" s="20">
        <f t="shared" si="3"/>
        <v>34.17</v>
      </c>
      <c r="V6" s="20">
        <f t="shared" si="3"/>
        <v>3584</v>
      </c>
      <c r="W6" s="20">
        <f t="shared" si="3"/>
        <v>1.27</v>
      </c>
      <c r="X6" s="20">
        <f t="shared" si="3"/>
        <v>2822.05</v>
      </c>
      <c r="Y6" s="21">
        <f>IF(Y7="",NA(),Y7)</f>
        <v>58</v>
      </c>
      <c r="Z6" s="21">
        <f t="shared" ref="Z6:AH6" si="4">IF(Z7="",NA(),Z7)</f>
        <v>53.47</v>
      </c>
      <c r="AA6" s="21">
        <f t="shared" si="4"/>
        <v>52.22</v>
      </c>
      <c r="AB6" s="21">
        <f t="shared" si="4"/>
        <v>47.06</v>
      </c>
      <c r="AC6" s="21">
        <f t="shared" si="4"/>
        <v>48.6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1223.96</v>
      </c>
      <c r="BL6" s="21">
        <f t="shared" si="7"/>
        <v>1194.1500000000001</v>
      </c>
      <c r="BM6" s="21">
        <f t="shared" si="7"/>
        <v>1206.79</v>
      </c>
      <c r="BN6" s="21">
        <f t="shared" si="7"/>
        <v>1258.43</v>
      </c>
      <c r="BO6" s="21">
        <f t="shared" si="7"/>
        <v>1163.75</v>
      </c>
      <c r="BP6" s="20" t="str">
        <f>IF(BP7="","",IF(BP7="-","【-】","【"&amp;SUBSTITUTE(TEXT(BP7,"#,##0.00"),"-","△")&amp;"】"))</f>
        <v>【1,201.79】</v>
      </c>
      <c r="BQ6" s="21">
        <f>IF(BQ7="",NA(),BQ7)</f>
        <v>66.02</v>
      </c>
      <c r="BR6" s="21">
        <f t="shared" ref="BR6:BZ6" si="8">IF(BR7="",NA(),BR7)</f>
        <v>23.17</v>
      </c>
      <c r="BS6" s="21">
        <f t="shared" si="8"/>
        <v>22.76</v>
      </c>
      <c r="BT6" s="21">
        <f t="shared" si="8"/>
        <v>27.65</v>
      </c>
      <c r="BU6" s="21">
        <f t="shared" si="8"/>
        <v>27.65</v>
      </c>
      <c r="BV6" s="21">
        <f t="shared" si="8"/>
        <v>61.54</v>
      </c>
      <c r="BW6" s="21">
        <f t="shared" si="8"/>
        <v>72.260000000000005</v>
      </c>
      <c r="BX6" s="21">
        <f t="shared" si="8"/>
        <v>71.84</v>
      </c>
      <c r="BY6" s="21">
        <f t="shared" si="8"/>
        <v>73.36</v>
      </c>
      <c r="BZ6" s="21">
        <f t="shared" si="8"/>
        <v>72.599999999999994</v>
      </c>
      <c r="CA6" s="20" t="str">
        <f>IF(CA7="","",IF(CA7="-","【-】","【"&amp;SUBSTITUTE(TEXT(CA7,"#,##0.00"),"-","△")&amp;"】"))</f>
        <v>【75.31】</v>
      </c>
      <c r="CB6" s="21">
        <f>IF(CB7="",NA(),CB7)</f>
        <v>150</v>
      </c>
      <c r="CC6" s="21">
        <f t="shared" ref="CC6:CK6" si="9">IF(CC7="",NA(),CC7)</f>
        <v>427.9</v>
      </c>
      <c r="CD6" s="21">
        <f t="shared" si="9"/>
        <v>432.95</v>
      </c>
      <c r="CE6" s="21">
        <f t="shared" si="9"/>
        <v>455.12</v>
      </c>
      <c r="CF6" s="21">
        <f t="shared" si="9"/>
        <v>458.36</v>
      </c>
      <c r="CG6" s="21">
        <f t="shared" si="9"/>
        <v>267.86</v>
      </c>
      <c r="CH6" s="21">
        <f t="shared" si="9"/>
        <v>230.02</v>
      </c>
      <c r="CI6" s="21">
        <f t="shared" si="9"/>
        <v>228.47</v>
      </c>
      <c r="CJ6" s="21">
        <f t="shared" si="9"/>
        <v>224.88</v>
      </c>
      <c r="CK6" s="21">
        <f t="shared" si="9"/>
        <v>228.64</v>
      </c>
      <c r="CL6" s="20" t="str">
        <f>IF(CL7="","",IF(CL7="-","【-】","【"&amp;SUBSTITUTE(TEXT(CL7,"#,##0.00"),"-","△")&amp;"】"))</f>
        <v>【216.39】</v>
      </c>
      <c r="CM6" s="21">
        <f>IF(CM7="",NA(),CM7)</f>
        <v>45.73</v>
      </c>
      <c r="CN6" s="21">
        <f t="shared" ref="CN6:CV6" si="10">IF(CN7="",NA(),CN7)</f>
        <v>46.49</v>
      </c>
      <c r="CO6" s="21">
        <f t="shared" si="10"/>
        <v>44.86</v>
      </c>
      <c r="CP6" s="21">
        <f t="shared" si="10"/>
        <v>43.73</v>
      </c>
      <c r="CQ6" s="21">
        <f t="shared" si="10"/>
        <v>43.46</v>
      </c>
      <c r="CR6" s="21">
        <f t="shared" si="10"/>
        <v>37.08</v>
      </c>
      <c r="CS6" s="21">
        <f t="shared" si="10"/>
        <v>42.56</v>
      </c>
      <c r="CT6" s="21">
        <f t="shared" si="10"/>
        <v>42.47</v>
      </c>
      <c r="CU6" s="21">
        <f t="shared" si="10"/>
        <v>42.4</v>
      </c>
      <c r="CV6" s="21">
        <f t="shared" si="10"/>
        <v>42.28</v>
      </c>
      <c r="CW6" s="20" t="str">
        <f>IF(CW7="","",IF(CW7="-","【-】","【"&amp;SUBSTITUTE(TEXT(CW7,"#,##0.00"),"-","△")&amp;"】"))</f>
        <v>【42.57】</v>
      </c>
      <c r="CX6" s="21">
        <f>IF(CX7="",NA(),CX7)</f>
        <v>94.8</v>
      </c>
      <c r="CY6" s="21">
        <f t="shared" ref="CY6:DG6" si="11">IF(CY7="",NA(),CY7)</f>
        <v>95.33</v>
      </c>
      <c r="CZ6" s="21">
        <f t="shared" si="11"/>
        <v>95.87</v>
      </c>
      <c r="DA6" s="21">
        <f t="shared" si="11"/>
        <v>95.85</v>
      </c>
      <c r="DB6" s="21">
        <f t="shared" si="11"/>
        <v>96.04</v>
      </c>
      <c r="DC6" s="21">
        <f t="shared" si="11"/>
        <v>67.22</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0.13</v>
      </c>
      <c r="EL6" s="21">
        <f t="shared" si="14"/>
        <v>0.36</v>
      </c>
      <c r="EM6" s="21">
        <f t="shared" si="14"/>
        <v>0.39</v>
      </c>
      <c r="EN6" s="21">
        <f t="shared" si="14"/>
        <v>0.1</v>
      </c>
      <c r="EO6" s="20" t="str">
        <f>IF(EO7="","",IF(EO7="-","【-】","【"&amp;SUBSTITUTE(TEXT(EO7,"#,##0.00"),"-","△")&amp;"】"))</f>
        <v>【0.15】</v>
      </c>
    </row>
    <row r="7" spans="1:145" s="22" customFormat="1" x14ac:dyDescent="0.2">
      <c r="A7" s="14"/>
      <c r="B7" s="23">
        <v>2021</v>
      </c>
      <c r="C7" s="23">
        <v>454044</v>
      </c>
      <c r="D7" s="23">
        <v>47</v>
      </c>
      <c r="E7" s="23">
        <v>17</v>
      </c>
      <c r="F7" s="23">
        <v>4</v>
      </c>
      <c r="G7" s="23">
        <v>0</v>
      </c>
      <c r="H7" s="23" t="s">
        <v>98</v>
      </c>
      <c r="I7" s="23" t="s">
        <v>99</v>
      </c>
      <c r="J7" s="23" t="s">
        <v>100</v>
      </c>
      <c r="K7" s="23" t="s">
        <v>101</v>
      </c>
      <c r="L7" s="23" t="s">
        <v>102</v>
      </c>
      <c r="M7" s="23" t="s">
        <v>103</v>
      </c>
      <c r="N7" s="24" t="s">
        <v>104</v>
      </c>
      <c r="O7" s="24" t="s">
        <v>105</v>
      </c>
      <c r="P7" s="24">
        <v>72.2</v>
      </c>
      <c r="Q7" s="24">
        <v>109.27</v>
      </c>
      <c r="R7" s="24">
        <v>2244</v>
      </c>
      <c r="S7" s="24">
        <v>4987</v>
      </c>
      <c r="T7" s="24">
        <v>145.96</v>
      </c>
      <c r="U7" s="24">
        <v>34.17</v>
      </c>
      <c r="V7" s="24">
        <v>3584</v>
      </c>
      <c r="W7" s="24">
        <v>1.27</v>
      </c>
      <c r="X7" s="24">
        <v>2822.05</v>
      </c>
      <c r="Y7" s="24">
        <v>58</v>
      </c>
      <c r="Z7" s="24">
        <v>53.47</v>
      </c>
      <c r="AA7" s="24">
        <v>52.22</v>
      </c>
      <c r="AB7" s="24">
        <v>47.06</v>
      </c>
      <c r="AC7" s="24">
        <v>48.6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1223.96</v>
      </c>
      <c r="BL7" s="24">
        <v>1194.1500000000001</v>
      </c>
      <c r="BM7" s="24">
        <v>1206.79</v>
      </c>
      <c r="BN7" s="24">
        <v>1258.43</v>
      </c>
      <c r="BO7" s="24">
        <v>1163.75</v>
      </c>
      <c r="BP7" s="24">
        <v>1201.79</v>
      </c>
      <c r="BQ7" s="24">
        <v>66.02</v>
      </c>
      <c r="BR7" s="24">
        <v>23.17</v>
      </c>
      <c r="BS7" s="24">
        <v>22.76</v>
      </c>
      <c r="BT7" s="24">
        <v>27.65</v>
      </c>
      <c r="BU7" s="24">
        <v>27.65</v>
      </c>
      <c r="BV7" s="24">
        <v>61.54</v>
      </c>
      <c r="BW7" s="24">
        <v>72.260000000000005</v>
      </c>
      <c r="BX7" s="24">
        <v>71.84</v>
      </c>
      <c r="BY7" s="24">
        <v>73.36</v>
      </c>
      <c r="BZ7" s="24">
        <v>72.599999999999994</v>
      </c>
      <c r="CA7" s="24">
        <v>75.31</v>
      </c>
      <c r="CB7" s="24">
        <v>150</v>
      </c>
      <c r="CC7" s="24">
        <v>427.9</v>
      </c>
      <c r="CD7" s="24">
        <v>432.95</v>
      </c>
      <c r="CE7" s="24">
        <v>455.12</v>
      </c>
      <c r="CF7" s="24">
        <v>458.36</v>
      </c>
      <c r="CG7" s="24">
        <v>267.86</v>
      </c>
      <c r="CH7" s="24">
        <v>230.02</v>
      </c>
      <c r="CI7" s="24">
        <v>228.47</v>
      </c>
      <c r="CJ7" s="24">
        <v>224.88</v>
      </c>
      <c r="CK7" s="24">
        <v>228.64</v>
      </c>
      <c r="CL7" s="24">
        <v>216.39</v>
      </c>
      <c r="CM7" s="24">
        <v>45.73</v>
      </c>
      <c r="CN7" s="24">
        <v>46.49</v>
      </c>
      <c r="CO7" s="24">
        <v>44.86</v>
      </c>
      <c r="CP7" s="24">
        <v>43.73</v>
      </c>
      <c r="CQ7" s="24">
        <v>43.46</v>
      </c>
      <c r="CR7" s="24">
        <v>37.08</v>
      </c>
      <c r="CS7" s="24">
        <v>42.56</v>
      </c>
      <c r="CT7" s="24">
        <v>42.47</v>
      </c>
      <c r="CU7" s="24">
        <v>42.4</v>
      </c>
      <c r="CV7" s="24">
        <v>42.28</v>
      </c>
      <c r="CW7" s="24">
        <v>42.57</v>
      </c>
      <c r="CX7" s="24">
        <v>94.8</v>
      </c>
      <c r="CY7" s="24">
        <v>95.33</v>
      </c>
      <c r="CZ7" s="24">
        <v>95.87</v>
      </c>
      <c r="DA7" s="24">
        <v>95.85</v>
      </c>
      <c r="DB7" s="24">
        <v>96.04</v>
      </c>
      <c r="DC7" s="24">
        <v>67.22</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0.13</v>
      </c>
      <c r="EL7" s="24">
        <v>0.36</v>
      </c>
      <c r="EM7" s="24">
        <v>0.39</v>
      </c>
      <c r="EN7" s="24">
        <v>0.1</v>
      </c>
      <c r="EO7" s="24">
        <v>0.15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2023-02-12T23:41:44Z</cp:lastPrinted>
  <dcterms:created xsi:type="dcterms:W3CDTF">2023-01-12T23:58:29Z</dcterms:created>
  <dcterms:modified xsi:type="dcterms:W3CDTF">2023-02-21T08:57:27Z</dcterms:modified>
  <cp:category/>
</cp:coreProperties>
</file>