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農集排\"/>
    </mc:Choice>
  </mc:AlternateContent>
  <xr:revisionPtr revIDLastSave="0" documentId="13_ncr:1_{5F9C2FCB-1E89-48BB-A77E-82065C09D69B}" xr6:coauthVersionLast="47" xr6:coauthVersionMax="47" xr10:uidLastSave="{00000000-0000-0000-0000-000000000000}"/>
  <workbookProtection workbookAlgorithmName="SHA-512" workbookHashValue="7xb9k8ndrSXvQBfz1ffTcEBKQHStsUNizQVHnLwc9yekzoNOxrHzyopv/0z9PpvLO2mhIyBbMLQGztVcZ+BUsA==" workbookSaltValue="ndzC3FuWPFcEX15C8qV2S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<sst xmlns="http://schemas.openxmlformats.org/spreadsheetml/2006/main" count="236" uniqueCount="123">
  <si>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</si>
  <si>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</si>
  <si>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</si>
  <si>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</si>
  <si>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</si>
  <si>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</si>
  <si>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</si>
  <si>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</si>
  <si>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</si>
  <si>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</si>
  <si>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</si>
  <si>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</si>
  <si>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</si>
  <si>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</si>
  <si>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</si>
  <si>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</si>
  <si>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</si>
  <si>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</si>
  <si>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</si>
  <si>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</si>
  <si>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</si>
  <si>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</si>
  <si>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</si>
  <si>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</si>
  <si>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</si>
  <si>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</si>
  <si>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</si>
  <si>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</si>
  <si>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</si>
  <si>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</si>
  <si>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</si>
  <si>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</si>
  <si>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</si>
  <si>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</si>
  <si>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</si>
  <si>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</si>
  <si>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</si>
  <si>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</si>
  <si>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</si>
  <si>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</si>
  <si>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</si>
  <si>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</si>
  <si>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</si>
  <si>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</si>
  <si>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</si>
  <si>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</si>
  <si>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</si>
  <si>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</si>
  <si>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</si>
  <si>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</si>
  <si>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</si>
  <si>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</si>
  <si>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</si>
  <si>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</si>
  <si>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</si>
  <si>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</si>
  <si>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</si>
  <si>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</si>
  <si>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</si>
  <si>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</si>
  <si>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</si>
  <si>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</si>
  <si>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</si>
  <si>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</si>
  <si>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</si>
  <si>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</si>
  <si>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</si>
  <si>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</si>
  <si>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</si>
  <si>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</si>
  <si>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</si>
  <si>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</si>
  <si>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</si>
  <si>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</si>
  <si>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</si>
  <si>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</si>
  <si>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</si>
  <si>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</si>
  <si>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</si>
  <si>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</si>
  <si>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</si>
  <si>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</si>
  <si>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</si>
  <si>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</si>
  <si>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</si>
  <si>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</si>
  <si>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</si>
  <si>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</si>
  <si>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</si>
  <si>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</si>
  <si>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</si>
  <si>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</si>
  <si>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</si>
  <si>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</si>
  <si>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</si>
  <si>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</si>
  <si>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</si>
  <si>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</si>
  <si>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</si>
  <si>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</si>
  <si>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</si>
  <si>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</si>
  <si>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</si>
  <si>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</si>
  <si>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</si>
  <si>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</si>
  <si>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</si>
  <si>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</si>
  <si>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</si>
  <si>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</si>
  <si>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</si>
  <si>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</si>
  <si>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</si>
  <si>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</si>
  <si>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</si>
  <si>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</si>
  <si>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</si>
  <si>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</si>
  <si>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</si>
  <si>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</si>
  <si>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農業集落排水は、平成10年に供用を開始した施設であるため、老朽化の状況については、現状では大きな問題はありませんが、適切に資産管理を行いながら施設の長寿命化を図っていく必要があります。</t>
    <rPh sb="46" eb="47">
      <t>オオ</t>
    </rPh>
    <rPh sb="67" eb="68">
      <t>オコナ</t>
    </rPh>
    <rPh sb="72" eb="74">
      <t>シセツ</t>
    </rPh>
    <rPh sb="75" eb="79">
      <t>チョウジュミョウカ</t>
    </rPh>
    <rPh sb="80" eb="81">
      <t>ハカ</t>
    </rPh>
    <phoneticPr fontId="16"/>
  </si>
  <si>
    <t>　水洗化率は100％が望ましいですが、80％を超えており、公共用水域の水質保全や快適で文化的な生活環境確保の観点からは、良い状況であります。
　汚水処理原価は類似団体と比較すると高い状況であることから、費用の抑制を図りながら、経営の健全化に努めていく必要があります。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t>
    <rPh sb="23" eb="24">
      <t>コ</t>
    </rPh>
    <phoneticPr fontId="16"/>
  </si>
  <si>
    <r>
      <t>「①収益的収支比率」については、100％を下回っているため、100％以上にする必要があります。
「④企業債残高対事業規模比率」については、近年大きな事業が無く企業債を発行して</t>
    </r>
    <r>
      <rPr>
        <sz val="11"/>
        <rFont val="ＭＳ ゴシック"/>
        <family val="3"/>
        <charset val="128"/>
      </rPr>
      <t>いないため企業債残高が減少していますが、今後の施設更新に備え、計画的な運営を行っていく必要があります。 
「⑤経費回収率」「⑥汚水処理原価」については、経費回収率ができる限り100％に近づくよう、費用の抑制に努め汚水処理原価を抑えていく必要があります。
「⑦施設利用率」「⑧水洗化率」については、施設利用率が低く改善する必要がありますが、既に水洗化率が80％を超えており、区域内の人口動態も踏まえると新たな加入は見込めず、今後も厳しい状況が続くと考えられます。</t>
    </r>
    <rPh sb="34" eb="36">
      <t>イジョウ</t>
    </rPh>
    <rPh sb="39" eb="41">
      <t>ヒツヨウ</t>
    </rPh>
    <rPh sb="267" eb="268">
      <t>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</si>
</sst>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B-40AC-8BDC-C7C11B7BBB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61B-40AC-8BDC-C7C11B7BBB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31.54</c:v>
                </c:pt>
                <c:pt idx="1">
                  <c:v>31.3</c:v>
                </c:pt>
                <c:pt idx="2">
                  <c:v>31.3</c:v>
                </c:pt>
                <c:pt idx="3">
                  <c:v>31.54</c:v>
                </c:pt>
                <c:pt idx="4">
                  <c:v>29.58</c:v>
                </c:pt>
              </c:numCache>
            </c:numRef>
          </c:val>
          <c:extLst>
            <c:ext xmlns:c16="http://schemas.microsoft.com/office/drawing/2014/chart" uri="{C3380CC4-5D6E-409C-BE32-E72D297353CC}">
              <c16:uniqueId val="{00000000-4ACE-4863-8E10-16C0E1CFB7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ACE-4863-8E10-16C0E1CFB7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88.98</c:v>
                </c:pt>
                <c:pt idx="1">
                  <c:v>90.73</c:v>
                </c:pt>
                <c:pt idx="2">
                  <c:v>91.91</c:v>
                </c:pt>
                <c:pt idx="3">
                  <c:v>87.91</c:v>
                </c:pt>
                <c:pt idx="4">
                  <c:v>89.7</c:v>
                </c:pt>
              </c:numCache>
            </c:numRef>
          </c:val>
          <c:extLst>
            <c:ext xmlns:c16="http://schemas.microsoft.com/office/drawing/2014/chart" uri="{C3380CC4-5D6E-409C-BE32-E72D297353CC}">
              <c16:uniqueId val="{00000000-D7D9-40A2-B29F-03E631B38F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7D9-40A2-B29F-03E631B38F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77.540000000000006</c:v>
                </c:pt>
                <c:pt idx="1">
                  <c:v>77.150000000000006</c:v>
                </c:pt>
                <c:pt idx="2">
                  <c:v>75.84</c:v>
                </c:pt>
                <c:pt idx="3">
                  <c:v>76.47</c:v>
                </c:pt>
                <c:pt idx="4">
                  <c:v>74.459999999999994</c:v>
                </c:pt>
              </c:numCache>
            </c:numRef>
          </c:val>
          <c:extLst>
            <c:ext xmlns:c16="http://schemas.microsoft.com/office/drawing/2014/chart" uri="{C3380CC4-5D6E-409C-BE32-E72D297353CC}">
              <c16:uniqueId val="{00000000-E9F6-496D-A3D6-47D7262781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F6-496D-A3D6-47D7262781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3-4B2D-A399-3C5193B475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3-4B2D-A399-3C5193B475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D1-4BE1-8F75-3575CCD59C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D1-4BE1-8F75-3575CCD59C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7-4E64-9B2D-4EBA9D8D0B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7-4E64-9B2D-4EBA9D8D0B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96-4F4D-8B51-D7B377A345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6-4F4D-8B51-D7B377A345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961.73</c:v>
                </c:pt>
                <c:pt idx="4" formatCode="#,##0.00;&quot;△&quot;#,##0.00;&quot;-&quot;">
                  <c:v>732.72</c:v>
                </c:pt>
              </c:numCache>
            </c:numRef>
          </c:val>
          <c:extLst>
            <c:ext xmlns:c16="http://schemas.microsoft.com/office/drawing/2014/chart" uri="{C3380CC4-5D6E-409C-BE32-E72D297353CC}">
              <c16:uniqueId val="{00000000-1765-4172-945F-9EE5C26E79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765-4172-945F-9EE5C26E79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42.55</c:v>
                </c:pt>
                <c:pt idx="1">
                  <c:v>41.58</c:v>
                </c:pt>
                <c:pt idx="2">
                  <c:v>39.51</c:v>
                </c:pt>
                <c:pt idx="3">
                  <c:v>39.81</c:v>
                </c:pt>
                <c:pt idx="4">
                  <c:v>37.19</c:v>
                </c:pt>
              </c:numCache>
            </c:numRef>
          </c:val>
          <c:extLst>
            <c:ext xmlns:c16="http://schemas.microsoft.com/office/drawing/2014/chart" uri="{C3380CC4-5D6E-409C-BE32-E72D297353CC}">
              <c16:uniqueId val="{00000000-F797-4DC9-99B3-9340B043C7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797-4DC9-99B3-9340B043C7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326.52</c:v>
                </c:pt>
                <c:pt idx="1">
                  <c:v>333.78</c:v>
                </c:pt>
                <c:pt idx="2">
                  <c:v>354.38</c:v>
                </c:pt>
                <c:pt idx="3">
                  <c:v>359.54</c:v>
                </c:pt>
                <c:pt idx="4">
                  <c:v>393.24</c:v>
                </c:pt>
              </c:numCache>
            </c:numRef>
          </c:val>
          <c:extLst>
            <c:ext xmlns:c16="http://schemas.microsoft.com/office/drawing/2014/chart" uri="{C3380CC4-5D6E-409C-BE32-E72D297353CC}">
              <c16:uniqueId val="{00000000-A113-4663-99FB-ED8FA53706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113-4663-99FB-ED8FA53706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串間市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17394</v>
      </c>
      <c r="AM8" s="46"/>
      <c r="AN8" s="46"/>
      <c r="AO8" s="46"/>
      <c r="AP8" s="46"/>
      <c r="AQ8" s="46"/>
      <c r="AR8" s="46"/>
      <c r="AS8" s="46"/>
      <c r="AT8" s="45">
        <f>データ!T6</f>
        <v>294.92</v>
      </c>
      <c r="AU8" s="45"/>
      <c r="AV8" s="45"/>
      <c r="AW8" s="45"/>
      <c r="AX8" s="45"/>
      <c r="AY8" s="45"/>
      <c r="AZ8" s="45"/>
      <c r="BA8" s="45"/>
      <c r="BB8" s="45">
        <f>データ!U6</f>
        <v>58.98</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2.87</v>
      </c>
      <c r="Q10" s="45"/>
      <c r="R10" s="45"/>
      <c r="S10" s="45"/>
      <c r="T10" s="45"/>
      <c r="U10" s="45"/>
      <c r="V10" s="45"/>
      <c r="W10" s="45">
        <f>データ!Q6</f>
        <v>90.59</v>
      </c>
      <c r="X10" s="45"/>
      <c r="Y10" s="45"/>
      <c r="Z10" s="45"/>
      <c r="AA10" s="45"/>
      <c r="AB10" s="45"/>
      <c r="AC10" s="45"/>
      <c r="AD10" s="46">
        <f>データ!R6</f>
        <v>2530</v>
      </c>
      <c r="AE10" s="46"/>
      <c r="AF10" s="46"/>
      <c r="AG10" s="46"/>
      <c r="AH10" s="46"/>
      <c r="AI10" s="46"/>
      <c r="AJ10" s="46"/>
      <c r="AK10" s="2"/>
      <c r="AL10" s="46">
        <f>データ!V6</f>
        <v>495</v>
      </c>
      <c r="AM10" s="46"/>
      <c r="AN10" s="46"/>
      <c r="AO10" s="46"/>
      <c r="AP10" s="46"/>
      <c r="AQ10" s="46"/>
      <c r="AR10" s="46"/>
      <c r="AS10" s="46"/>
      <c r="AT10" s="45">
        <f>データ!W6</f>
        <v>0.41</v>
      </c>
      <c r="AU10" s="45"/>
      <c r="AV10" s="45"/>
      <c r="AW10" s="45"/>
      <c r="AX10" s="45"/>
      <c r="AY10" s="45"/>
      <c r="AZ10" s="45"/>
      <c r="BA10" s="45"/>
      <c r="BB10" s="45">
        <f>データ!X6</f>
        <v>1207.32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122</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M8VhxkxTzacnJCUK6MklpytYdWOh5f6XKzgEdfD3n7/D7r4m5qeIXHY3iR2TNKcsozgU07okrGrIr7k2rW/v0A==" saltValue="KtgFx56hzfZ5yU2IGTQm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452076</v>
      </c>
      <c r="D6" s="19">
        <f t="shared" si="3"/>
        <v>47</v>
      </c>
      <c r="E6" s="19">
        <f t="shared" si="3"/>
        <v>17</v>
      </c>
      <c r="F6" s="19">
        <f t="shared" si="3"/>
        <v>5</v>
      </c>
      <c r="G6" s="19">
        <f t="shared" si="3"/>
        <v>0</v>
      </c>
      <c r="H6" s="19" t="str">
        <f t="shared" si="3"/>
        <v>宮崎県　串間市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2.87</v>
      </c>
      <c r="Q6" s="20">
        <f t="shared" si="3"/>
        <v>90.59</v>
      </c>
      <c r="R6" s="20">
        <f t="shared" si="3"/>
        <v>2530</v>
      </c>
      <c r="S6" s="20">
        <f t="shared" si="3"/>
        <v>17394</v>
      </c>
      <c r="T6" s="20">
        <f t="shared" si="3"/>
        <v>294.92</v>
      </c>
      <c r="U6" s="20">
        <f t="shared" si="3"/>
        <v>58.98</v>
      </c>
      <c r="V6" s="20">
        <f t="shared" si="3"/>
        <v>495</v>
      </c>
      <c r="W6" s="20">
        <f t="shared" si="3"/>
        <v>0.41</v>
      </c>
      <c r="X6" s="20">
        <f t="shared" si="3"/>
        <v>1207.32</v>
      </c>
      <c r="Y6" s="21">
        <f>IF(Y7="",NA(),Y7)</f>
        <v>77.540000000000006</v>
      </c>
      <c r="Z6" s="21">
        <f t="shared" ref="Z6:AH6" si="4">IF(Z7="",NA(),Z7)</f>
        <v>77.150000000000006</v>
      </c>
      <c r="AA6" s="21">
        <f t="shared" si="4"/>
        <v>75.84</v>
      </c>
      <c r="AB6" s="21">
        <f t="shared" si="4"/>
        <v>76.47</v>
      </c>
      <c r="AC6" s="21">
        <f t="shared" si="4"/>
        <v>74.459999999999994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961.73</v>
      </c>
      <c r="BJ6" s="21">
        <f t="shared" si="7"/>
        <v>732.72</v>
      </c>
      <c r="BK6" s="21">
        <f t="shared" si="7"/>
        <v>855.8</v>
      </c>
      <c r="BL6" s="21">
        <f t="shared" si="7"/>
        <v>789.46</v>
      </c>
      <c r="BM6" s="21">
        <f t="shared" si="7"/>
        <v>826.83</v>
      </c>
      <c r="BN6" s="21">
        <f t="shared" si="7"/>
        <v>867.83</v>
      </c>
      <c r="BO6" s="21">
        <f t="shared" si="7"/>
        <v>791.76</v>
      </c>
      <c r="BP6" s="20" t="str">
        <f>IF(BP7="","",IF(BP7="-","【-】","【"&amp;SUBSTITUTE(TEXT(BP7,"#,##0.00"),"-","△")&amp;"】"))</f>
        <v>【786.37】</v>
      </c>
      <c r="BQ6" s="21">
        <f>IF(BQ7="",NA(),BQ7)</f>
        <v>42.55</v>
      </c>
      <c r="BR6" s="21">
        <f t="shared" ref="BR6:BZ6" si="8">IF(BR7="",NA(),BR7)</f>
        <v>41.58</v>
      </c>
      <c r="BS6" s="21">
        <f t="shared" si="8"/>
        <v>39.51</v>
      </c>
      <c r="BT6" s="21">
        <f t="shared" si="8"/>
        <v>39.81</v>
      </c>
      <c r="BU6" s="21">
        <f t="shared" si="8"/>
        <v>37.19</v>
      </c>
      <c r="BV6" s="21">
        <f t="shared" si="8"/>
        <v>59.8</v>
      </c>
      <c r="BW6" s="21">
        <f t="shared" si="8"/>
        <v>57.77</v>
      </c>
      <c r="BX6" s="21">
        <f t="shared" si="8"/>
        <v>57.31</v>
      </c>
      <c r="BY6" s="21">
        <f t="shared" si="8"/>
        <v>57.08</v>
      </c>
      <c r="BZ6" s="21">
        <f t="shared" si="8"/>
        <v>56.26</v>
      </c>
      <c r="CA6" s="20" t="str">
        <f>IF(CA7="","",IF(CA7="-","【-】","【"&amp;SUBSTITUTE(TEXT(CA7,"#,##0.00"),"-","△")&amp;"】"))</f>
        <v>【60.65】</v>
      </c>
      <c r="CB6" s="21">
        <f>IF(CB7="",NA(),CB7)</f>
        <v>326.52</v>
      </c>
      <c r="CC6" s="21">
        <f t="shared" ref="CC6:CK6" si="9">IF(CC7="",NA(),CC7)</f>
        <v>333.78</v>
      </c>
      <c r="CD6" s="21">
        <f t="shared" si="9"/>
        <v>354.38</v>
      </c>
      <c r="CE6" s="21">
        <f t="shared" si="9"/>
        <v>359.54</v>
      </c>
      <c r="CF6" s="21">
        <f t="shared" si="9"/>
        <v>393.24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31.54</v>
      </c>
      <c r="CN6" s="21">
        <f t="shared" ref="CN6:CV6" si="10">IF(CN7="",NA(),CN7)</f>
        <v>31.3</v>
      </c>
      <c r="CO6" s="21">
        <f t="shared" si="10"/>
        <v>31.3</v>
      </c>
      <c r="CP6" s="21">
        <f t="shared" si="10"/>
        <v>31.54</v>
      </c>
      <c r="CQ6" s="21">
        <f t="shared" si="10"/>
        <v>29.58</v>
      </c>
      <c r="CR6" s="21">
        <f t="shared" si="10"/>
        <v>51.75</v>
      </c>
      <c r="CS6" s="21">
        <f t="shared" si="10"/>
        <v>50.68</v>
      </c>
      <c r="CT6" s="21">
        <f t="shared" si="10"/>
        <v>50.14</v>
      </c>
      <c r="CU6" s="21">
        <f t="shared" si="10"/>
        <v>54.83</v>
      </c>
      <c r="CV6" s="21">
        <f t="shared" si="10"/>
        <v>66.53</v>
      </c>
      <c r="CW6" s="20" t="str">
        <f>IF(CW7="","",IF(CW7="-","【-】","【"&amp;SUBSTITUTE(TEXT(CW7,"#,##0.00"),"-","△")&amp;"】"))</f>
        <v>【61.14】</v>
      </c>
      <c r="CX6" s="21">
        <f>IF(CX7="",NA(),CX7)</f>
        <v>88.98</v>
      </c>
      <c r="CY6" s="21">
        <f t="shared" ref="CY6:DG6" si="11">IF(CY7="",NA(),CY7)</f>
        <v>90.73</v>
      </c>
      <c r="CZ6" s="21">
        <f t="shared" si="11"/>
        <v>91.91</v>
      </c>
      <c r="DA6" s="21">
        <f t="shared" si="11"/>
        <v>87.91</v>
      </c>
      <c r="DB6" s="21">
        <f t="shared" si="11"/>
        <v>89.7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452076</v>
      </c>
      <c r="D7" s="23">
        <v>47</v>
      </c>
      <c r="E7" s="23">
        <v>17</v>
      </c>
      <c r="F7" s="23">
        <v>5</v>
      </c>
      <c r="G7" s="23">
        <v>0</v>
      </c>
      <c r="H7" s="23" t="s">
        <v>99</v>
      </c>
      <c r="I7" s="23" t="s">
        <v>100</v>
      </c>
      <c r="J7" s="23" t="s">
        <v>101</v>
      </c>
      <c r="K7" s="23" t="s">
        <v>102</v>
      </c>
      <c r="L7" s="23" t="s">
        <v>103</v>
      </c>
      <c r="M7" s="23" t="s">
        <v>104</v>
      </c>
      <c r="N7" s="24" t="s">
        <v>105</v>
      </c>
      <c r="O7" s="24" t="s">
        <v>106</v>
      </c>
      <c r="P7" s="24">
        <v>2.87</v>
      </c>
      <c r="Q7" s="24">
        <v>90.59</v>
      </c>
      <c r="R7" s="24">
        <v>2530</v>
      </c>
      <c r="S7" s="24">
        <v>17394</v>
      </c>
      <c r="T7" s="24">
        <v>294.92</v>
      </c>
      <c r="U7" s="24">
        <v>58.98</v>
      </c>
      <c r="V7" s="24">
        <v>495</v>
      </c>
      <c r="W7" s="24">
        <v>0.41</v>
      </c>
      <c r="X7" s="24">
        <v>1207.32</v>
      </c>
      <c r="Y7" s="24">
        <v>77.540000000000006</v>
      </c>
      <c r="Z7" s="24">
        <v>77.150000000000006</v>
      </c>
      <c r="AA7" s="24">
        <v>75.84</v>
      </c>
      <c r="AB7" s="24">
        <v>76.47</v>
      </c>
      <c r="AC7" s="24">
        <v>74.459999999999994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961.73</v>
      </c>
      <c r="BJ7" s="24">
        <v>732.72</v>
      </c>
      <c r="BK7" s="24">
        <v>855.8</v>
      </c>
      <c r="BL7" s="24">
        <v>789.46</v>
      </c>
      <c r="BM7" s="24">
        <v>826.83</v>
      </c>
      <c r="BN7" s="24">
        <v>867.83</v>
      </c>
      <c r="BO7" s="24">
        <v>791.76</v>
      </c>
      <c r="BP7" s="24">
        <v>786.37</v>
      </c>
      <c r="BQ7" s="24">
        <v>42.55</v>
      </c>
      <c r="BR7" s="24">
        <v>41.58</v>
      </c>
      <c r="BS7" s="24">
        <v>39.51</v>
      </c>
      <c r="BT7" s="24">
        <v>39.81</v>
      </c>
      <c r="BU7" s="24">
        <v>37.19</v>
      </c>
      <c r="BV7" s="24">
        <v>59.8</v>
      </c>
      <c r="BW7" s="24">
        <v>57.77</v>
      </c>
      <c r="BX7" s="24">
        <v>57.31</v>
      </c>
      <c r="BY7" s="24">
        <v>57.08</v>
      </c>
      <c r="BZ7" s="24">
        <v>56.26</v>
      </c>
      <c r="CA7" s="24">
        <v>60.65</v>
      </c>
      <c r="CB7" s="24">
        <v>326.52</v>
      </c>
      <c r="CC7" s="24">
        <v>333.78</v>
      </c>
      <c r="CD7" s="24">
        <v>354.38</v>
      </c>
      <c r="CE7" s="24">
        <v>359.54</v>
      </c>
      <c r="CF7" s="24">
        <v>393.24</v>
      </c>
      <c r="CG7" s="24">
        <v>263.76</v>
      </c>
      <c r="CH7" s="24">
        <v>274.35000000000002</v>
      </c>
      <c r="CI7" s="24">
        <v>273.52</v>
      </c>
      <c r="CJ7" s="24">
        <v>274.99</v>
      </c>
      <c r="CK7" s="24">
        <v>282.08999999999997</v>
      </c>
      <c r="CL7" s="24">
        <v>256.97000000000003</v>
      </c>
      <c r="CM7" s="24">
        <v>31.54</v>
      </c>
      <c r="CN7" s="24">
        <v>31.3</v>
      </c>
      <c r="CO7" s="24">
        <v>31.3</v>
      </c>
      <c r="CP7" s="24">
        <v>31.54</v>
      </c>
      <c r="CQ7" s="24">
        <v>29.58</v>
      </c>
      <c r="CR7" s="24">
        <v>51.75</v>
      </c>
      <c r="CS7" s="24">
        <v>50.68</v>
      </c>
      <c r="CT7" s="24">
        <v>50.14</v>
      </c>
      <c r="CU7" s="24">
        <v>54.83</v>
      </c>
      <c r="CV7" s="24">
        <v>66.53</v>
      </c>
      <c r="CW7" s="24">
        <v>61.14</v>
      </c>
      <c r="CX7" s="24">
        <v>88.98</v>
      </c>
      <c r="CY7" s="24">
        <v>90.73</v>
      </c>
      <c r="CZ7" s="24">
        <v>91.91</v>
      </c>
      <c r="DA7" s="24">
        <v>87.91</v>
      </c>
      <c r="DB7" s="24">
        <v>89.7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2023-01-11T02:01:42Z</cp:lastPrinted>
  <dcterms:created xsi:type="dcterms:W3CDTF">2022-12-01T02:01:32Z</dcterms:created>
  <dcterms:modified xsi:type="dcterms:W3CDTF">2023-02-21T08:58:58Z</dcterms:modified>
  <cp:category/>
</cp:coreProperties>
</file>