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A3465C61-A917-45D4-8D67-2514AC1F4827}" xr6:coauthVersionLast="47" xr6:coauthVersionMax="47" xr10:uidLastSave="{00000000-0000-0000-0000-000000000000}"/>
  <workbookProtection workbookAlgorithmName="SHA-512" workbookHashValue="rQ8ggLzSF68QaohHPFPGyso/gFUhwGivZGpv7WClWlDIZUczgsjw8kYG0CRXJHgJ0LsHZRnemmMkada/Lp+ohw==" workbookSaltValue="HG9w6QxtpMt2mPK+ONxlB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<sst xmlns="http://schemas.openxmlformats.org/spreadsheetml/2006/main" count="236" uniqueCount="116">
  <si>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</si>
  <si>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</si>
  <si>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</si>
  <si>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</si>
  <si>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</si>
  <si>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</si>
  <si>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</si>
  <si>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</si>
  <si>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</si>
  <si>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</si>
  <si>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</si>
  <si>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</si>
  <si>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</si>
  <si>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</si>
  <si>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</si>
  <si>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</si>
  <si>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</si>
  <si>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</si>
  <si>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</si>
  <si>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</si>
  <si>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</si>
  <si>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</si>
  <si>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</si>
  <si>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</si>
  <si>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</si>
  <si>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</si>
  <si>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</si>
  <si>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</si>
  <si>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</si>
  <si>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</si>
  <si>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</si>
  <si>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</si>
  <si>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</si>
  <si>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</si>
  <si>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</si>
  <si>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</si>
  <si>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</si>
  <si>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</si>
  <si>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</si>
  <si>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</si>
  <si>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</si>
  <si>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</si>
  <si>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</si>
  <si>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</si>
  <si>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</si>
  <si>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</si>
  <si>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</si>
  <si>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</si>
  <si>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</si>
  <si>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</si>
  <si>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</si>
  <si>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</si>
  <si>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</si>
  <si>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</si>
  <si>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</si>
  <si>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</si>
  <si>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</si>
  <si>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</si>
  <si>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</si>
  <si>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</si>
  <si>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</si>
  <si>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</si>
  <si>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</si>
  <si>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</si>
  <si>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</si>
  <si>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</si>
  <si>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</si>
  <si>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</si>
  <si>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</si>
  <si>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</si>
  <si>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</si>
  <si>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</si>
  <si>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</si>
  <si>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</si>
  <si>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</si>
  <si>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</si>
  <si>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</si>
  <si>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</si>
  <si>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</si>
  <si>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</si>
  <si>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</si>
  <si>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</si>
  <si>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</si>
  <si>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</si>
  <si>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</si>
  <si>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</si>
  <si>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</si>
  <si>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</si>
  <si>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</si>
  <si>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</si>
  <si>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</si>
  <si>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</si>
  <si>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</si>
  <si>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</si>
  <si>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</si>
  <si>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</si>
  <si>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</si>
  <si>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</si>
  <si>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</si>
  <si>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</si>
  <si>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</si>
  <si>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</si>
  <si>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</si>
  <si>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</si>
  <si>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</si>
  <si>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</si>
  <si>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</si>
  <si>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</si>
  <si>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</si>
  <si>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</si>
  <si>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　平成9年度に供用開始した事業である。
　平成28年度に施設の機能診断及び最適整備構想を策定した。
　令和7年度に補助事業を活用しての大規模改修を行う計画であり、更新時期の近いものを前倒し・後ろ倒しして、当該年度に一括して改修することにしている。</t>
    <rPh sb="51" eb="53">
      <t>レイワ</t>
    </rPh>
    <rPh sb="54" eb="56">
      <t>ネンド</t>
    </rPh>
    <rPh sb="57" eb="59">
      <t>ホジョ</t>
    </rPh>
    <rPh sb="59" eb="61">
      <t>ジギョウ</t>
    </rPh>
    <rPh sb="62" eb="64">
      <t>カツヨウ</t>
    </rPh>
    <rPh sb="67" eb="70">
      <t>ダイキボ</t>
    </rPh>
    <rPh sb="70" eb="72">
      <t>カイシュウ</t>
    </rPh>
    <rPh sb="73" eb="74">
      <t>オコナ</t>
    </rPh>
    <rPh sb="75" eb="77">
      <t>ケイカク</t>
    </rPh>
    <rPh sb="81" eb="83">
      <t>コウシン</t>
    </rPh>
    <rPh sb="83" eb="85">
      <t>ジキ</t>
    </rPh>
    <rPh sb="86" eb="87">
      <t>チカ</t>
    </rPh>
    <rPh sb="91" eb="93">
      <t>マエダオ</t>
    </rPh>
    <rPh sb="95" eb="96">
      <t>ウシ</t>
    </rPh>
    <rPh sb="97" eb="98">
      <t>ダオ</t>
    </rPh>
    <rPh sb="102" eb="104">
      <t>トウガイ</t>
    </rPh>
    <rPh sb="104" eb="106">
      <t>ネンド</t>
    </rPh>
    <rPh sb="107" eb="109">
      <t>イッカツ</t>
    </rPh>
    <rPh sb="111" eb="113">
      <t>カイシュウ</t>
    </rPh>
    <phoneticPr fontId="1"/>
  </si>
  <si>
    <t>"H"yy</t>
  </si>
  <si>
    <t>"R"dd</t>
  </si>
  <si>
    <t>←書式設定</t>
    <rPh sb="1" eb="3">
      <t>ショシキ</t>
    </rPh>
    <rPh sb="3" eb="5">
      <t>セッテイ</t>
    </rPh>
    <phoneticPr fontId="1"/>
  </si>
  <si>
    <t>①収益的収支比率
　繰出基準を策定し、企業債については分流式下水道等に要する経費として一般会計が負担することを明確化したことで繰入金が増加し、経常収支比率は大幅に改善した。
⑤経費回収率、⑥汚水処理原価
　企業債の償還を一般会計が負担することを明確化したことで、経費回収率は増加し、汚水処理原価は減少した。
⑦施設使用率、⑧水洗化率
　当該区域内の汚水量の大部分を占めるのが町有の宿泊施設である。コロナ禍による宿泊客の落ち込みにより近年の施設利用率は減少しているが、宿泊施設の稼働が回復したときに備えて汚水処理能力は確保しておく必要があるため、適正な範囲内であると判断している。また、区域内の水洗化率は100％であるため、他の要因による汚水量の増加は見込んでいない。</t>
    <rPh sb="10" eb="11">
      <t>ソウ</t>
    </rPh>
    <rPh sb="11" eb="12">
      <t>ダ</t>
    </rPh>
    <rPh sb="12" eb="14">
      <t>キジュン</t>
    </rPh>
    <rPh sb="15" eb="17">
      <t>サクテイ</t>
    </rPh>
    <rPh sb="19" eb="21">
      <t>キギョウ</t>
    </rPh>
    <rPh sb="21" eb="22">
      <t>サイ</t>
    </rPh>
    <rPh sb="27" eb="29">
      <t>ブンリュウ</t>
    </rPh>
    <rPh sb="29" eb="30">
      <t>シキ</t>
    </rPh>
    <rPh sb="30" eb="33">
      <t>ゲスイドウ</t>
    </rPh>
    <rPh sb="33" eb="34">
      <t>トウ</t>
    </rPh>
    <rPh sb="35" eb="36">
      <t>ヨウ</t>
    </rPh>
    <rPh sb="38" eb="40">
      <t>ケイヒ</t>
    </rPh>
    <rPh sb="43" eb="45">
      <t>イッパン</t>
    </rPh>
    <rPh sb="45" eb="47">
      <t>カイケイ</t>
    </rPh>
    <rPh sb="48" eb="50">
      <t>フタン</t>
    </rPh>
    <rPh sb="55" eb="58">
      <t>メイカクカ</t>
    </rPh>
    <rPh sb="63" eb="65">
      <t>クリイレ</t>
    </rPh>
    <rPh sb="65" eb="66">
      <t>キン</t>
    </rPh>
    <rPh sb="67" eb="69">
      <t>ゾウカ</t>
    </rPh>
    <rPh sb="71" eb="73">
      <t>ケイジョウ</t>
    </rPh>
    <rPh sb="73" eb="75">
      <t>シュウシ</t>
    </rPh>
    <rPh sb="75" eb="77">
      <t>ヒリツ</t>
    </rPh>
    <rPh sb="78" eb="80">
      <t>オオハバ</t>
    </rPh>
    <rPh sb="81" eb="83">
      <t>カイゼン</t>
    </rPh>
    <rPh sb="95" eb="97">
      <t>オスイ</t>
    </rPh>
    <rPh sb="97" eb="99">
      <t>ショリ</t>
    </rPh>
    <rPh sb="99" eb="101">
      <t>ゲンカ</t>
    </rPh>
    <rPh sb="103" eb="105">
      <t>キギョウ</t>
    </rPh>
    <rPh sb="105" eb="106">
      <t>サイ</t>
    </rPh>
    <rPh sb="107" eb="109">
      <t>ショウカン</t>
    </rPh>
    <rPh sb="110" eb="112">
      <t>イッパン</t>
    </rPh>
    <rPh sb="112" eb="114">
      <t>カイケイ</t>
    </rPh>
    <rPh sb="115" eb="117">
      <t>フタン</t>
    </rPh>
    <rPh sb="122" eb="125">
      <t>メイカクカ</t>
    </rPh>
    <rPh sb="131" eb="133">
      <t>ケイヒ</t>
    </rPh>
    <rPh sb="133" eb="135">
      <t>カイシュウ</t>
    </rPh>
    <rPh sb="135" eb="136">
      <t>リツ</t>
    </rPh>
    <rPh sb="137" eb="139">
      <t>ゾウカ</t>
    </rPh>
    <rPh sb="141" eb="143">
      <t>オスイ</t>
    </rPh>
    <rPh sb="143" eb="145">
      <t>ショリ</t>
    </rPh>
    <rPh sb="145" eb="147">
      <t>ゲンカ</t>
    </rPh>
    <rPh sb="148" eb="150">
      <t>ゲンショウ</t>
    </rPh>
    <rPh sb="162" eb="164">
      <t>スイセン</t>
    </rPh>
    <rPh sb="164" eb="165">
      <t>カ</t>
    </rPh>
    <rPh sb="165" eb="166">
      <t>リツ</t>
    </rPh>
    <rPh sb="168" eb="170">
      <t>トウガイ</t>
    </rPh>
    <rPh sb="170" eb="172">
      <t>クイキ</t>
    </rPh>
    <rPh sb="172" eb="173">
      <t>ナイ</t>
    </rPh>
    <rPh sb="174" eb="176">
      <t>オスイ</t>
    </rPh>
    <rPh sb="176" eb="177">
      <t>リョウ</t>
    </rPh>
    <rPh sb="178" eb="181">
      <t>ダイブブン</t>
    </rPh>
    <rPh sb="182" eb="183">
      <t>シ</t>
    </rPh>
    <rPh sb="187" eb="189">
      <t>チョウユウ</t>
    </rPh>
    <rPh sb="190" eb="192">
      <t>シュクハク</t>
    </rPh>
    <rPh sb="192" eb="194">
      <t>シセツ</t>
    </rPh>
    <rPh sb="201" eb="202">
      <t>カ</t>
    </rPh>
    <rPh sb="205" eb="208">
      <t>シュクハクキャク</t>
    </rPh>
    <rPh sb="209" eb="210">
      <t>オ</t>
    </rPh>
    <rPh sb="211" eb="212">
      <t>コ</t>
    </rPh>
    <rPh sb="216" eb="218">
      <t>キンネン</t>
    </rPh>
    <rPh sb="219" eb="221">
      <t>シセツ</t>
    </rPh>
    <rPh sb="221" eb="223">
      <t>リヨウ</t>
    </rPh>
    <rPh sb="223" eb="224">
      <t>リツ</t>
    </rPh>
    <rPh sb="225" eb="227">
      <t>ゲンショウ</t>
    </rPh>
    <rPh sb="233" eb="235">
      <t>シュクハク</t>
    </rPh>
    <rPh sb="235" eb="237">
      <t>シセツ</t>
    </rPh>
    <rPh sb="238" eb="240">
      <t>カドウ</t>
    </rPh>
    <rPh sb="241" eb="243">
      <t>カイフク</t>
    </rPh>
    <rPh sb="248" eb="249">
      <t>ソナ</t>
    </rPh>
    <rPh sb="251" eb="253">
      <t>オスイ</t>
    </rPh>
    <rPh sb="253" eb="255">
      <t>ショリ</t>
    </rPh>
    <rPh sb="255" eb="257">
      <t>ノウリョク</t>
    </rPh>
    <rPh sb="258" eb="260">
      <t>カクホ</t>
    </rPh>
    <rPh sb="264" eb="266">
      <t>ヒツヨウ</t>
    </rPh>
    <rPh sb="272" eb="274">
      <t>テキセイ</t>
    </rPh>
    <rPh sb="275" eb="278">
      <t>ハンイナイ</t>
    </rPh>
    <rPh sb="282" eb="284">
      <t>ハンダン</t>
    </rPh>
    <rPh sb="292" eb="294">
      <t>クイキ</t>
    </rPh>
    <rPh sb="294" eb="295">
      <t>ナイ</t>
    </rPh>
    <rPh sb="296" eb="299">
      <t>スイセンカ</t>
    </rPh>
    <rPh sb="299" eb="300">
      <t>リツ</t>
    </rPh>
    <rPh sb="311" eb="312">
      <t>タ</t>
    </rPh>
    <rPh sb="313" eb="315">
      <t>ヨウイン</t>
    </rPh>
    <rPh sb="318" eb="320">
      <t>オスイ</t>
    </rPh>
    <rPh sb="320" eb="321">
      <t>リョウ</t>
    </rPh>
    <rPh sb="322" eb="324">
      <t>ゾウカ</t>
    </rPh>
    <rPh sb="325" eb="327">
      <t>ミコ</t>
    </rPh>
    <phoneticPr fontId="1"/>
  </si>
  <si>
    <t>　企業債の償還を一般会計が負担することを明確化したことで、大幅に経営状況が改善した。企業債の償還金等を除いた維持管理費用については、使用料収入で補えている。
　しかし、令和6年度の公営企業会計適用後については、減価償却費の計上によって基準内繰入金が相当程度減少する見込みであるため、料金改定を予定している。
　料金改定は、他の汚水処理会計を含めて料金体系を見直す予定であり、令和5年度に適正な使用料の算定を行い、令和6年度に料金改定審議会及び議会への議案提出を経て、令和7年度から使用料の改定を行う予定である。
　施設の更新については、平成28年度に施設の機能診断及び最適整備構想を策定しており、その診断結果に基づいて計画的に行う。</t>
    <rPh sb="1" eb="3">
      <t>キギョウ</t>
    </rPh>
    <rPh sb="3" eb="4">
      <t>サイ</t>
    </rPh>
    <rPh sb="5" eb="7">
      <t>ショウカン</t>
    </rPh>
    <rPh sb="8" eb="10">
      <t>イッパン</t>
    </rPh>
    <rPh sb="10" eb="12">
      <t>カイケイ</t>
    </rPh>
    <rPh sb="13" eb="15">
      <t>フタン</t>
    </rPh>
    <rPh sb="20" eb="23">
      <t>メイカクカ</t>
    </rPh>
    <rPh sb="29" eb="31">
      <t>オオハバ</t>
    </rPh>
    <rPh sb="32" eb="34">
      <t>ケイエイ</t>
    </rPh>
    <rPh sb="34" eb="36">
      <t>ジョウキョウ</t>
    </rPh>
    <rPh sb="37" eb="39">
      <t>カイゼン</t>
    </rPh>
    <rPh sb="42" eb="44">
      <t>キギョウ</t>
    </rPh>
    <rPh sb="44" eb="45">
      <t>サイ</t>
    </rPh>
    <rPh sb="46" eb="48">
      <t>ショウカン</t>
    </rPh>
    <rPh sb="48" eb="49">
      <t>キン</t>
    </rPh>
    <rPh sb="49" eb="50">
      <t>トウ</t>
    </rPh>
    <rPh sb="51" eb="52">
      <t>ノゾ</t>
    </rPh>
    <rPh sb="54" eb="56">
      <t>イジ</t>
    </rPh>
    <rPh sb="56" eb="58">
      <t>カンリ</t>
    </rPh>
    <rPh sb="58" eb="59">
      <t>ヒ</t>
    </rPh>
    <rPh sb="59" eb="60">
      <t>ヨウ</t>
    </rPh>
    <rPh sb="66" eb="69">
      <t>シヨウリョウ</t>
    </rPh>
    <rPh sb="69" eb="71">
      <t>シュウニュウ</t>
    </rPh>
    <rPh sb="72" eb="73">
      <t>オギナ</t>
    </rPh>
    <rPh sb="84" eb="86">
      <t>レイワ</t>
    </rPh>
    <rPh sb="87" eb="89">
      <t>ネンド</t>
    </rPh>
    <rPh sb="90" eb="92">
      <t>コウエイ</t>
    </rPh>
    <rPh sb="92" eb="94">
      <t>キギョウ</t>
    </rPh>
    <rPh sb="94" eb="96">
      <t>カイケイ</t>
    </rPh>
    <rPh sb="96" eb="98">
      <t>テキヨウ</t>
    </rPh>
    <rPh sb="98" eb="99">
      <t>ゴ</t>
    </rPh>
    <rPh sb="105" eb="107">
      <t>ゲンカ</t>
    </rPh>
    <rPh sb="107" eb="109">
      <t>ショウキャク</t>
    </rPh>
    <rPh sb="109" eb="110">
      <t>ヒ</t>
    </rPh>
    <rPh sb="111" eb="113">
      <t>ケイジョウ</t>
    </rPh>
    <rPh sb="117" eb="120">
      <t>キジュンナイ</t>
    </rPh>
    <rPh sb="120" eb="122">
      <t>クリイレ</t>
    </rPh>
    <rPh sb="122" eb="123">
      <t>キン</t>
    </rPh>
    <rPh sb="124" eb="126">
      <t>ソウトウ</t>
    </rPh>
    <rPh sb="126" eb="128">
      <t>テイド</t>
    </rPh>
    <rPh sb="128" eb="130">
      <t>ゲンショウ</t>
    </rPh>
    <rPh sb="132" eb="134">
      <t>ミコ</t>
    </rPh>
    <rPh sb="141" eb="143">
      <t>リョウキン</t>
    </rPh>
    <rPh sb="143" eb="145">
      <t>カイテイ</t>
    </rPh>
    <rPh sb="146" eb="148">
      <t>ヨテイ</t>
    </rPh>
    <rPh sb="155" eb="157">
      <t>リョウキン</t>
    </rPh>
    <rPh sb="157" eb="159">
      <t>カイテイ</t>
    </rPh>
    <rPh sb="161" eb="162">
      <t>タ</t>
    </rPh>
    <rPh sb="163" eb="165">
      <t>オスイ</t>
    </rPh>
    <rPh sb="165" eb="167">
      <t>ショリ</t>
    </rPh>
    <rPh sb="167" eb="169">
      <t>カイケイ</t>
    </rPh>
    <rPh sb="170" eb="171">
      <t>フク</t>
    </rPh>
    <rPh sb="187" eb="189">
      <t>レイワ</t>
    </rPh>
    <rPh sb="190" eb="192">
      <t>ネンド</t>
    </rPh>
    <rPh sb="193" eb="195">
      <t>テキセイ</t>
    </rPh>
    <rPh sb="196" eb="199">
      <t>シヨウリョウ</t>
    </rPh>
    <rPh sb="200" eb="202">
      <t>サンテイ</t>
    </rPh>
    <rPh sb="203" eb="204">
      <t>オコナ</t>
    </rPh>
    <rPh sb="206" eb="208">
      <t>レイワ</t>
    </rPh>
    <rPh sb="209" eb="211">
      <t>ネンド</t>
    </rPh>
    <rPh sb="212" eb="214">
      <t>リョウキン</t>
    </rPh>
    <rPh sb="214" eb="216">
      <t>カイテイ</t>
    </rPh>
    <rPh sb="216" eb="219">
      <t>シンギカイ</t>
    </rPh>
    <rPh sb="219" eb="220">
      <t>オヨ</t>
    </rPh>
    <rPh sb="221" eb="223">
      <t>ギカイ</t>
    </rPh>
    <rPh sb="225" eb="227">
      <t>ギアン</t>
    </rPh>
    <rPh sb="227" eb="229">
      <t>テイシュツ</t>
    </rPh>
    <rPh sb="230" eb="231">
      <t>ヘ</t>
    </rPh>
    <rPh sb="233" eb="235">
      <t>レイワ</t>
    </rPh>
    <rPh sb="236" eb="238">
      <t>ネンド</t>
    </rPh>
    <rPh sb="240" eb="243">
      <t>シヨウリョウ</t>
    </rPh>
    <rPh sb="244" eb="246">
      <t>カイテイ</t>
    </rPh>
    <rPh sb="247" eb="248">
      <t>オコナ</t>
    </rPh>
    <rPh sb="249" eb="251">
      <t>ヨテイ</t>
    </rPh>
    <rPh sb="257" eb="259">
      <t>シセツ</t>
    </rPh>
    <rPh sb="260" eb="26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</si>
</sst>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AF-4701-A270-FC552384C7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AAF-4701-A270-FC552384C7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127.21</c:v>
                </c:pt>
                <c:pt idx="1">
                  <c:v>98.94</c:v>
                </c:pt>
                <c:pt idx="2">
                  <c:v>95.05</c:v>
                </c:pt>
                <c:pt idx="3">
                  <c:v>78.8</c:v>
                </c:pt>
                <c:pt idx="4">
                  <c:v>82.69</c:v>
                </c:pt>
              </c:numCache>
            </c:numRef>
          </c:val>
          <c:extLst>
            <c:ext xmlns:c16="http://schemas.microsoft.com/office/drawing/2014/chart" uri="{C3380CC4-5D6E-409C-BE32-E72D297353CC}">
              <c16:uniqueId val="{00000000-5933-4A4C-8752-E773077E4F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933-4A4C-8752-E773077E4F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23-4902-B900-8F76468255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723-4902-B900-8F76468255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43.99</c:v>
                </c:pt>
                <c:pt idx="1">
                  <c:v>56.62</c:v>
                </c:pt>
                <c:pt idx="2">
                  <c:v>59.4</c:v>
                </c:pt>
                <c:pt idx="3">
                  <c:v>58.71</c:v>
                </c:pt>
                <c:pt idx="4">
                  <c:v>118.94</c:v>
                </c:pt>
              </c:numCache>
            </c:numRef>
          </c:val>
          <c:extLst>
            <c:ext xmlns:c16="http://schemas.microsoft.com/office/drawing/2014/chart" uri="{C3380CC4-5D6E-409C-BE32-E72D297353CC}">
              <c16:uniqueId val="{00000000-6A95-4BB2-985A-83755CD73D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5-4BB2-985A-83755CD73D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8-46BC-AE94-2869E564AC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8-46BC-AE94-2869E564AC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2-412F-BB68-32261EC098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2-412F-BB68-32261EC098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8-4A08-83B3-C7CA41AF1A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8-4A08-83B3-C7CA41AF1A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48-4087-ACDC-DA4BA6B887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8-4087-ACDC-DA4BA6B887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582.77</c:v>
                </c:pt>
                <c:pt idx="1">
                  <c:v>514.83000000000004</c:v>
                </c:pt>
                <c:pt idx="2">
                  <c:v>446.06</c:v>
                </c:pt>
                <c:pt idx="3">
                  <c:v>364.19</c:v>
                </c:pt>
                <c:pt idx="4">
                  <c:v>400.59</c:v>
                </c:pt>
              </c:numCache>
            </c:numRef>
          </c:val>
          <c:extLst>
            <c:ext xmlns:c16="http://schemas.microsoft.com/office/drawing/2014/chart" uri="{C3380CC4-5D6E-409C-BE32-E72D297353CC}">
              <c16:uniqueId val="{00000000-85A0-42D5-9549-290F8DB268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85A0-42D5-9549-290F8DB268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44.55</c:v>
                </c:pt>
                <c:pt idx="1">
                  <c:v>57.76</c:v>
                </c:pt>
                <c:pt idx="2">
                  <c:v>60.72</c:v>
                </c:pt>
                <c:pt idx="3">
                  <c:v>54.48</c:v>
                </c:pt>
                <c:pt idx="4">
                  <c:v>98.15</c:v>
                </c:pt>
              </c:numCache>
            </c:numRef>
          </c:val>
          <c:extLst>
            <c:ext xmlns:c16="http://schemas.microsoft.com/office/drawing/2014/chart" uri="{C3380CC4-5D6E-409C-BE32-E72D297353CC}">
              <c16:uniqueId val="{00000000-DAE9-4BEC-A0B9-B1DA6EAB0BA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DAE9-4BEC-A0B9-B1DA6EAB0BA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149.99</c:v>
                </c:pt>
                <c:pt idx="1">
                  <c:v>150</c:v>
                </c:pt>
                <c:pt idx="2">
                  <c:v>150</c:v>
                </c:pt>
                <c:pt idx="3">
                  <c:v>203.33</c:v>
                </c:pt>
                <c:pt idx="4">
                  <c:v>80.16</c:v>
                </c:pt>
              </c:numCache>
            </c:numRef>
          </c:val>
          <c:extLst>
            <c:ext xmlns:c16="http://schemas.microsoft.com/office/drawing/2014/chart" uri="{C3380CC4-5D6E-409C-BE32-E72D297353CC}">
              <c16:uniqueId val="{00000000-F0A0-427E-8124-6EB843B4F9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0A0-427E-8124-6EB843B4F9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7112</v>
      </c>
      <c r="AM8" s="36"/>
      <c r="AN8" s="36"/>
      <c r="AO8" s="36"/>
      <c r="AP8" s="36"/>
      <c r="AQ8" s="36"/>
      <c r="AR8" s="36"/>
      <c r="AS8" s="36"/>
      <c r="AT8" s="37">
        <f>データ!T6</f>
        <v>95.19</v>
      </c>
      <c r="AU8" s="37"/>
      <c r="AV8" s="37"/>
      <c r="AW8" s="37"/>
      <c r="AX8" s="37"/>
      <c r="AY8" s="37"/>
      <c r="AZ8" s="37"/>
      <c r="BA8" s="37"/>
      <c r="BB8" s="37">
        <f>データ!U6</f>
        <v>74.709999999999994</v>
      </c>
      <c r="BC8" s="37"/>
      <c r="BD8" s="37"/>
      <c r="BE8" s="37"/>
      <c r="BF8" s="37"/>
      <c r="BG8" s="37"/>
      <c r="BH8" s="37"/>
      <c r="BI8" s="37"/>
      <c r="BJ8" s="3"/>
      <c r="BK8" s="3"/>
      <c r="BL8" s="38" t="s">
        <v>13</v>
      </c>
      <c r="BM8" s="39"/>
      <c r="BN8" s="40" t="s">
        <v>22</v>
      </c>
      <c r="BO8" s="40"/>
      <c r="BP8" s="40"/>
      <c r="BQ8" s="40"/>
      <c r="BR8" s="40"/>
      <c r="BS8" s="40"/>
      <c r="BT8" s="40"/>
      <c r="BU8" s="40"/>
      <c r="BV8" s="40"/>
      <c r="BW8" s="40"/>
      <c r="BX8" s="40"/>
      <c r="BY8" s="41"/>
    </row>
    <row r="9" spans="1:78" ht="18.75" customHeight="1" x14ac:dyDescent="0.2">
      <c r="A9" s="2"/>
      <c r="B9" s="30" t="s">
        <v>24</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23</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36</v>
      </c>
      <c r="BC9" s="30"/>
      <c r="BD9" s="30"/>
      <c r="BE9" s="30"/>
      <c r="BF9" s="30"/>
      <c r="BG9" s="30"/>
      <c r="BH9" s="30"/>
      <c r="BI9" s="30"/>
      <c r="BJ9" s="3"/>
      <c r="BK9" s="3"/>
      <c r="BL9" s="42" t="s">
        <v>37</v>
      </c>
      <c r="BM9" s="43"/>
      <c r="BN9" s="44" t="s">
        <v>39</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1.64</v>
      </c>
      <c r="Q10" s="37"/>
      <c r="R10" s="37"/>
      <c r="S10" s="37"/>
      <c r="T10" s="37"/>
      <c r="U10" s="37"/>
      <c r="V10" s="37"/>
      <c r="W10" s="37">
        <f>データ!Q6</f>
        <v>100</v>
      </c>
      <c r="X10" s="37"/>
      <c r="Y10" s="37"/>
      <c r="Z10" s="37"/>
      <c r="AA10" s="37"/>
      <c r="AB10" s="37"/>
      <c r="AC10" s="37"/>
      <c r="AD10" s="36">
        <f>データ!R6</f>
        <v>2920</v>
      </c>
      <c r="AE10" s="36"/>
      <c r="AF10" s="36"/>
      <c r="AG10" s="36"/>
      <c r="AH10" s="36"/>
      <c r="AI10" s="36"/>
      <c r="AJ10" s="36"/>
      <c r="AK10" s="2"/>
      <c r="AL10" s="36">
        <f>データ!V6</f>
        <v>116</v>
      </c>
      <c r="AM10" s="36"/>
      <c r="AN10" s="36"/>
      <c r="AO10" s="36"/>
      <c r="AP10" s="36"/>
      <c r="AQ10" s="36"/>
      <c r="AR10" s="36"/>
      <c r="AS10" s="36"/>
      <c r="AT10" s="37">
        <f>データ!W6</f>
        <v>0.12</v>
      </c>
      <c r="AU10" s="37"/>
      <c r="AV10" s="37"/>
      <c r="AW10" s="37"/>
      <c r="AX10" s="37"/>
      <c r="AY10" s="37"/>
      <c r="AZ10" s="37"/>
      <c r="BA10" s="37"/>
      <c r="BB10" s="37">
        <f>データ!X6</f>
        <v>966.67</v>
      </c>
      <c r="BC10" s="37"/>
      <c r="BD10" s="37"/>
      <c r="BE10" s="37"/>
      <c r="BF10" s="37"/>
      <c r="BG10" s="37"/>
      <c r="BH10" s="37"/>
      <c r="BI10" s="37"/>
      <c r="BJ10" s="2"/>
      <c r="BK10" s="2"/>
      <c r="BL10" s="46" t="s">
        <v>40</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42</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45</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110</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115</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46</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2">
      <c r="B86" s="6"/>
      <c r="C86" s="6"/>
      <c r="D86" s="6"/>
      <c r="E86" s="6" t="str">
        <f>データ!AI6</f>
        <v/>
      </c>
      <c r="F86" s="6" t="s">
        <v>41</v>
      </c>
      <c r="G86" s="6" t="s">
        <v>41</v>
      </c>
      <c r="H86" s="6" t="str">
        <f>データ!BP6</f>
        <v>【786.37】</v>
      </c>
      <c r="I86" s="6" t="str">
        <f>データ!CA6</f>
        <v>【60.65】</v>
      </c>
      <c r="J86" s="6" t="str">
        <f>データ!CL6</f>
        <v>【256.97】</v>
      </c>
      <c r="K86" s="6" t="str">
        <f>データ!CW6</f>
        <v>【61.14】</v>
      </c>
      <c r="L86" s="6" t="str">
        <f>データ!DH6</f>
        <v>【86.91】</v>
      </c>
      <c r="M86" s="6" t="s">
        <v>41</v>
      </c>
      <c r="N86" s="6" t="s">
        <v>41</v>
      </c>
      <c r="O86" s="6" t="str">
        <f>データ!EO6</f>
        <v>【0.03】</v>
      </c>
    </row>
  </sheetData>
  <sheetProtection algorithmName="SHA-512" hashValue="agIvO29S135FLO6A435CZ6SJhP+m9fCHOHumLJy5Qez+u51vNE1w1jivRH4YZO3rFIZr7a8Ja2hp22B1/9f8Xw==" saltValue="XpdmtddeIg5EJVuHIfrSk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34</v>
      </c>
      <c r="C3" s="16" t="s">
        <v>61</v>
      </c>
      <c r="D3" s="16" t="s">
        <v>62</v>
      </c>
      <c r="E3" s="16" t="s">
        <v>4</v>
      </c>
      <c r="F3" s="16" t="s">
        <v>3</v>
      </c>
      <c r="G3" s="16" t="s">
        <v>28</v>
      </c>
      <c r="H3" s="74" t="s">
        <v>58</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63</v>
      </c>
      <c r="B4" s="17"/>
      <c r="C4" s="17"/>
      <c r="D4" s="17"/>
      <c r="E4" s="17"/>
      <c r="F4" s="17"/>
      <c r="G4" s="17"/>
      <c r="H4" s="77"/>
      <c r="I4" s="78"/>
      <c r="J4" s="78"/>
      <c r="K4" s="78"/>
      <c r="L4" s="78"/>
      <c r="M4" s="78"/>
      <c r="N4" s="78"/>
      <c r="O4" s="78"/>
      <c r="P4" s="78"/>
      <c r="Q4" s="78"/>
      <c r="R4" s="78"/>
      <c r="S4" s="78"/>
      <c r="T4" s="78"/>
      <c r="U4" s="78"/>
      <c r="V4" s="78"/>
      <c r="W4" s="78"/>
      <c r="X4" s="79"/>
      <c r="Y4" s="73" t="s">
        <v>27</v>
      </c>
      <c r="Z4" s="73"/>
      <c r="AA4" s="73"/>
      <c r="AB4" s="73"/>
      <c r="AC4" s="73"/>
      <c r="AD4" s="73"/>
      <c r="AE4" s="73"/>
      <c r="AF4" s="73"/>
      <c r="AG4" s="73"/>
      <c r="AH4" s="73"/>
      <c r="AI4" s="73"/>
      <c r="AJ4" s="73" t="s">
        <v>48</v>
      </c>
      <c r="AK4" s="73"/>
      <c r="AL4" s="73"/>
      <c r="AM4" s="73"/>
      <c r="AN4" s="73"/>
      <c r="AO4" s="73"/>
      <c r="AP4" s="73"/>
      <c r="AQ4" s="73"/>
      <c r="AR4" s="73"/>
      <c r="AS4" s="73"/>
      <c r="AT4" s="73"/>
      <c r="AU4" s="73" t="s">
        <v>30</v>
      </c>
      <c r="AV4" s="73"/>
      <c r="AW4" s="73"/>
      <c r="AX4" s="73"/>
      <c r="AY4" s="73"/>
      <c r="AZ4" s="73"/>
      <c r="BA4" s="73"/>
      <c r="BB4" s="73"/>
      <c r="BC4" s="73"/>
      <c r="BD4" s="73"/>
      <c r="BE4" s="73"/>
      <c r="BF4" s="73" t="s">
        <v>65</v>
      </c>
      <c r="BG4" s="73"/>
      <c r="BH4" s="73"/>
      <c r="BI4" s="73"/>
      <c r="BJ4" s="73"/>
      <c r="BK4" s="73"/>
      <c r="BL4" s="73"/>
      <c r="BM4" s="73"/>
      <c r="BN4" s="73"/>
      <c r="BO4" s="73"/>
      <c r="BP4" s="73"/>
      <c r="BQ4" s="73" t="s">
        <v>15</v>
      </c>
      <c r="BR4" s="73"/>
      <c r="BS4" s="73"/>
      <c r="BT4" s="73"/>
      <c r="BU4" s="73"/>
      <c r="BV4" s="73"/>
      <c r="BW4" s="73"/>
      <c r="BX4" s="73"/>
      <c r="BY4" s="73"/>
      <c r="BZ4" s="73"/>
      <c r="CA4" s="73"/>
      <c r="CB4" s="73" t="s">
        <v>64</v>
      </c>
      <c r="CC4" s="73"/>
      <c r="CD4" s="73"/>
      <c r="CE4" s="73"/>
      <c r="CF4" s="73"/>
      <c r="CG4" s="73"/>
      <c r="CH4" s="73"/>
      <c r="CI4" s="73"/>
      <c r="CJ4" s="73"/>
      <c r="CK4" s="73"/>
      <c r="CL4" s="73"/>
      <c r="CM4" s="73" t="s">
        <v>1</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5" x14ac:dyDescent="0.2">
      <c r="A5" s="14" t="s">
        <v>70</v>
      </c>
      <c r="B5" s="18"/>
      <c r="C5" s="18"/>
      <c r="D5" s="18"/>
      <c r="E5" s="18"/>
      <c r="F5" s="18"/>
      <c r="G5" s="18"/>
      <c r="H5" s="23" t="s">
        <v>60</v>
      </c>
      <c r="I5" s="23" t="s">
        <v>71</v>
      </c>
      <c r="J5" s="23" t="s">
        <v>72</v>
      </c>
      <c r="K5" s="23" t="s">
        <v>73</v>
      </c>
      <c r="L5" s="23" t="s">
        <v>74</v>
      </c>
      <c r="M5" s="23" t="s">
        <v>6</v>
      </c>
      <c r="N5" s="23" t="s">
        <v>75</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47</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2">
      <c r="A6" s="14" t="s">
        <v>96</v>
      </c>
      <c r="B6" s="19">
        <f t="shared" ref="B6:X6" si="1">B7</f>
        <v>2021</v>
      </c>
      <c r="C6" s="19">
        <f t="shared" si="1"/>
        <v>453838</v>
      </c>
      <c r="D6" s="19">
        <f t="shared" si="1"/>
        <v>47</v>
      </c>
      <c r="E6" s="19">
        <f t="shared" si="1"/>
        <v>17</v>
      </c>
      <c r="F6" s="19">
        <f t="shared" si="1"/>
        <v>5</v>
      </c>
      <c r="G6" s="19">
        <f t="shared" si="1"/>
        <v>0</v>
      </c>
      <c r="H6" s="19" t="str">
        <f t="shared" si="1"/>
        <v>宮崎県　綾町</v>
      </c>
      <c r="I6" s="19" t="str">
        <f t="shared" si="1"/>
        <v>法非適用</v>
      </c>
      <c r="J6" s="19" t="str">
        <f t="shared" si="1"/>
        <v>下水道事業</v>
      </c>
      <c r="K6" s="19" t="str">
        <f t="shared" si="1"/>
        <v>農業集落排水</v>
      </c>
      <c r="L6" s="19" t="str">
        <f t="shared" si="1"/>
        <v>F2</v>
      </c>
      <c r="M6" s="19" t="str">
        <f t="shared" si="1"/>
        <v>非設置</v>
      </c>
      <c r="N6" s="24" t="str">
        <f t="shared" si="1"/>
        <v>-</v>
      </c>
      <c r="O6" s="24" t="str">
        <f t="shared" si="1"/>
        <v>該当数値なし</v>
      </c>
      <c r="P6" s="24">
        <f t="shared" si="1"/>
        <v>1.64</v>
      </c>
      <c r="Q6" s="24">
        <f t="shared" si="1"/>
        <v>100</v>
      </c>
      <c r="R6" s="24">
        <f t="shared" si="1"/>
        <v>2920</v>
      </c>
      <c r="S6" s="24">
        <f t="shared" si="1"/>
        <v>7112</v>
      </c>
      <c r="T6" s="24">
        <f t="shared" si="1"/>
        <v>95.19</v>
      </c>
      <c r="U6" s="24">
        <f t="shared" si="1"/>
        <v>74.709999999999994</v>
      </c>
      <c r="V6" s="24">
        <f t="shared" si="1"/>
        <v>116</v>
      </c>
      <c r="W6" s="24">
        <f t="shared" si="1"/>
        <v>0.12</v>
      </c>
      <c r="X6" s="24">
        <f t="shared" si="1"/>
        <v>966.67</v>
      </c>
      <c r="Y6" s="28">
        <f t="shared" ref="Y6:AH6" si="2">IF(Y7="",NA(),Y7)</f>
        <v>43.99</v>
      </c>
      <c r="Z6" s="28">
        <f t="shared" si="2"/>
        <v>56.62</v>
      </c>
      <c r="AA6" s="28">
        <f t="shared" si="2"/>
        <v>59.4</v>
      </c>
      <c r="AB6" s="28">
        <f t="shared" si="2"/>
        <v>58.71</v>
      </c>
      <c r="AC6" s="28">
        <f t="shared" si="2"/>
        <v>118.94</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582.77</v>
      </c>
      <c r="BG6" s="28">
        <f t="shared" si="5"/>
        <v>514.83000000000004</v>
      </c>
      <c r="BH6" s="28">
        <f t="shared" si="5"/>
        <v>446.06</v>
      </c>
      <c r="BI6" s="28">
        <f t="shared" si="5"/>
        <v>364.19</v>
      </c>
      <c r="BJ6" s="28">
        <f t="shared" si="5"/>
        <v>400.59</v>
      </c>
      <c r="BK6" s="28">
        <f t="shared" si="5"/>
        <v>855.8</v>
      </c>
      <c r="BL6" s="28">
        <f t="shared" si="5"/>
        <v>789.46</v>
      </c>
      <c r="BM6" s="28">
        <f t="shared" si="5"/>
        <v>826.83</v>
      </c>
      <c r="BN6" s="28">
        <f t="shared" si="5"/>
        <v>867.83</v>
      </c>
      <c r="BO6" s="28">
        <f t="shared" si="5"/>
        <v>791.76</v>
      </c>
      <c r="BP6" s="24" t="str">
        <f>IF(BP7="","",IF(BP7="-","【-】","【"&amp;SUBSTITUTE(TEXT(BP7,"#,##0.00"),"-","△")&amp;"】"))</f>
        <v>【786.37】</v>
      </c>
      <c r="BQ6" s="28">
        <f t="shared" ref="BQ6:BZ6" si="6">IF(BQ7="",NA(),BQ7)</f>
        <v>44.55</v>
      </c>
      <c r="BR6" s="28">
        <f t="shared" si="6"/>
        <v>57.76</v>
      </c>
      <c r="BS6" s="28">
        <f t="shared" si="6"/>
        <v>60.72</v>
      </c>
      <c r="BT6" s="28">
        <f t="shared" si="6"/>
        <v>54.48</v>
      </c>
      <c r="BU6" s="28">
        <f t="shared" si="6"/>
        <v>98.15</v>
      </c>
      <c r="BV6" s="28">
        <f t="shared" si="6"/>
        <v>59.8</v>
      </c>
      <c r="BW6" s="28">
        <f t="shared" si="6"/>
        <v>57.77</v>
      </c>
      <c r="BX6" s="28">
        <f t="shared" si="6"/>
        <v>57.31</v>
      </c>
      <c r="BY6" s="28">
        <f t="shared" si="6"/>
        <v>57.08</v>
      </c>
      <c r="BZ6" s="28">
        <f t="shared" si="6"/>
        <v>56.26</v>
      </c>
      <c r="CA6" s="24" t="str">
        <f>IF(CA7="","",IF(CA7="-","【-】","【"&amp;SUBSTITUTE(TEXT(CA7,"#,##0.00"),"-","△")&amp;"】"))</f>
        <v>【60.65】</v>
      </c>
      <c r="CB6" s="28">
        <f t="shared" ref="CB6:CK6" si="7">IF(CB7="",NA(),CB7)</f>
        <v>149.99</v>
      </c>
      <c r="CC6" s="28">
        <f t="shared" si="7"/>
        <v>150</v>
      </c>
      <c r="CD6" s="28">
        <f t="shared" si="7"/>
        <v>150</v>
      </c>
      <c r="CE6" s="28">
        <f t="shared" si="7"/>
        <v>203.33</v>
      </c>
      <c r="CF6" s="28">
        <f t="shared" si="7"/>
        <v>80.16</v>
      </c>
      <c r="CG6" s="28">
        <f t="shared" si="7"/>
        <v>263.76</v>
      </c>
      <c r="CH6" s="28">
        <f t="shared" si="7"/>
        <v>274.35000000000002</v>
      </c>
      <c r="CI6" s="28">
        <f t="shared" si="7"/>
        <v>273.52</v>
      </c>
      <c r="CJ6" s="28">
        <f t="shared" si="7"/>
        <v>274.99</v>
      </c>
      <c r="CK6" s="28">
        <f t="shared" si="7"/>
        <v>282.08999999999997</v>
      </c>
      <c r="CL6" s="24" t="str">
        <f>IF(CL7="","",IF(CL7="-","【-】","【"&amp;SUBSTITUTE(TEXT(CL7,"#,##0.00"),"-","△")&amp;"】"))</f>
        <v>【256.97】</v>
      </c>
      <c r="CM6" s="28">
        <f t="shared" ref="CM6:CV6" si="8">IF(CM7="",NA(),CM7)</f>
        <v>127.21</v>
      </c>
      <c r="CN6" s="28">
        <f t="shared" si="8"/>
        <v>98.94</v>
      </c>
      <c r="CO6" s="28">
        <f t="shared" si="8"/>
        <v>95.05</v>
      </c>
      <c r="CP6" s="28">
        <f t="shared" si="8"/>
        <v>78.8</v>
      </c>
      <c r="CQ6" s="28">
        <f t="shared" si="8"/>
        <v>82.69</v>
      </c>
      <c r="CR6" s="28">
        <f t="shared" si="8"/>
        <v>51.75</v>
      </c>
      <c r="CS6" s="28">
        <f t="shared" si="8"/>
        <v>50.68</v>
      </c>
      <c r="CT6" s="28">
        <f t="shared" si="8"/>
        <v>50.14</v>
      </c>
      <c r="CU6" s="28">
        <f t="shared" si="8"/>
        <v>54.83</v>
      </c>
      <c r="CV6" s="28">
        <f t="shared" si="8"/>
        <v>66.53</v>
      </c>
      <c r="CW6" s="24" t="str">
        <f>IF(CW7="","",IF(CW7="-","【-】","【"&amp;SUBSTITUTE(TEXT(CW7,"#,##0.00"),"-","△")&amp;"】"))</f>
        <v>【61.14】</v>
      </c>
      <c r="CX6" s="28">
        <f t="shared" ref="CX6:DG6" si="9">IF(CX7="",NA(),CX7)</f>
        <v>100</v>
      </c>
      <c r="CY6" s="28">
        <f t="shared" si="9"/>
        <v>100</v>
      </c>
      <c r="CZ6" s="28">
        <f t="shared" si="9"/>
        <v>100</v>
      </c>
      <c r="DA6" s="28">
        <f t="shared" si="9"/>
        <v>100</v>
      </c>
      <c r="DB6" s="28">
        <f t="shared" si="9"/>
        <v>100</v>
      </c>
      <c r="DC6" s="28">
        <f t="shared" si="9"/>
        <v>84.84</v>
      </c>
      <c r="DD6" s="28">
        <f t="shared" si="9"/>
        <v>84.86</v>
      </c>
      <c r="DE6" s="28">
        <f t="shared" si="9"/>
        <v>84.98</v>
      </c>
      <c r="DF6" s="28">
        <f t="shared" si="9"/>
        <v>84.7</v>
      </c>
      <c r="DG6" s="28">
        <f t="shared" si="9"/>
        <v>84.67</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0.01</v>
      </c>
      <c r="EL6" s="28">
        <f t="shared" si="12"/>
        <v>0.02</v>
      </c>
      <c r="EM6" s="28">
        <f t="shared" si="12"/>
        <v>0.25</v>
      </c>
      <c r="EN6" s="28">
        <f t="shared" si="12"/>
        <v>0.05</v>
      </c>
      <c r="EO6" s="24" t="str">
        <f>IF(EO7="","",IF(EO7="-","【-】","【"&amp;SUBSTITUTE(TEXT(EO7,"#,##0.00"),"-","△")&amp;"】"))</f>
        <v>【0.03】</v>
      </c>
    </row>
    <row r="7" spans="1:145" s="13" customFormat="1" x14ac:dyDescent="0.2">
      <c r="A7" s="14"/>
      <c r="B7" s="20">
        <v>2021</v>
      </c>
      <c r="C7" s="20">
        <v>453838</v>
      </c>
      <c r="D7" s="20">
        <v>47</v>
      </c>
      <c r="E7" s="20">
        <v>17</v>
      </c>
      <c r="F7" s="20">
        <v>5</v>
      </c>
      <c r="G7" s="20">
        <v>0</v>
      </c>
      <c r="H7" s="20" t="s">
        <v>19</v>
      </c>
      <c r="I7" s="20" t="s">
        <v>97</v>
      </c>
      <c r="J7" s="20" t="s">
        <v>98</v>
      </c>
      <c r="K7" s="20" t="s">
        <v>99</v>
      </c>
      <c r="L7" s="20" t="s">
        <v>100</v>
      </c>
      <c r="M7" s="20" t="s">
        <v>101</v>
      </c>
      <c r="N7" s="25" t="s">
        <v>41</v>
      </c>
      <c r="O7" s="25" t="s">
        <v>102</v>
      </c>
      <c r="P7" s="25">
        <v>1.64</v>
      </c>
      <c r="Q7" s="25">
        <v>100</v>
      </c>
      <c r="R7" s="25">
        <v>2920</v>
      </c>
      <c r="S7" s="25">
        <v>7112</v>
      </c>
      <c r="T7" s="25">
        <v>95.19</v>
      </c>
      <c r="U7" s="25">
        <v>74.709999999999994</v>
      </c>
      <c r="V7" s="25">
        <v>116</v>
      </c>
      <c r="W7" s="25">
        <v>0.12</v>
      </c>
      <c r="X7" s="25">
        <v>966.67</v>
      </c>
      <c r="Y7" s="25">
        <v>43.99</v>
      </c>
      <c r="Z7" s="25">
        <v>56.62</v>
      </c>
      <c r="AA7" s="25">
        <v>59.4</v>
      </c>
      <c r="AB7" s="25">
        <v>58.71</v>
      </c>
      <c r="AC7" s="25">
        <v>118.94</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582.77</v>
      </c>
      <c r="BG7" s="25">
        <v>514.83000000000004</v>
      </c>
      <c r="BH7" s="25">
        <v>446.06</v>
      </c>
      <c r="BI7" s="25">
        <v>364.19</v>
      </c>
      <c r="BJ7" s="25">
        <v>400.59</v>
      </c>
      <c r="BK7" s="25">
        <v>855.8</v>
      </c>
      <c r="BL7" s="25">
        <v>789.46</v>
      </c>
      <c r="BM7" s="25">
        <v>826.83</v>
      </c>
      <c r="BN7" s="25">
        <v>867.83</v>
      </c>
      <c r="BO7" s="25">
        <v>791.76</v>
      </c>
      <c r="BP7" s="25">
        <v>786.37</v>
      </c>
      <c r="BQ7" s="25">
        <v>44.55</v>
      </c>
      <c r="BR7" s="25">
        <v>57.76</v>
      </c>
      <c r="BS7" s="25">
        <v>60.72</v>
      </c>
      <c r="BT7" s="25">
        <v>54.48</v>
      </c>
      <c r="BU7" s="25">
        <v>98.15</v>
      </c>
      <c r="BV7" s="25">
        <v>59.8</v>
      </c>
      <c r="BW7" s="25">
        <v>57.77</v>
      </c>
      <c r="BX7" s="25">
        <v>57.31</v>
      </c>
      <c r="BY7" s="25">
        <v>57.08</v>
      </c>
      <c r="BZ7" s="25">
        <v>56.26</v>
      </c>
      <c r="CA7" s="25">
        <v>60.65</v>
      </c>
      <c r="CB7" s="25">
        <v>149.99</v>
      </c>
      <c r="CC7" s="25">
        <v>150</v>
      </c>
      <c r="CD7" s="25">
        <v>150</v>
      </c>
      <c r="CE7" s="25">
        <v>203.33</v>
      </c>
      <c r="CF7" s="25">
        <v>80.16</v>
      </c>
      <c r="CG7" s="25">
        <v>263.76</v>
      </c>
      <c r="CH7" s="25">
        <v>274.35000000000002</v>
      </c>
      <c r="CI7" s="25">
        <v>273.52</v>
      </c>
      <c r="CJ7" s="25">
        <v>274.99</v>
      </c>
      <c r="CK7" s="25">
        <v>282.08999999999997</v>
      </c>
      <c r="CL7" s="25">
        <v>256.97000000000003</v>
      </c>
      <c r="CM7" s="25">
        <v>127.21</v>
      </c>
      <c r="CN7" s="25">
        <v>98.94</v>
      </c>
      <c r="CO7" s="25">
        <v>95.05</v>
      </c>
      <c r="CP7" s="25">
        <v>78.8</v>
      </c>
      <c r="CQ7" s="25">
        <v>82.69</v>
      </c>
      <c r="CR7" s="25">
        <v>51.75</v>
      </c>
      <c r="CS7" s="25">
        <v>50.68</v>
      </c>
      <c r="CT7" s="25">
        <v>50.14</v>
      </c>
      <c r="CU7" s="25">
        <v>54.83</v>
      </c>
      <c r="CV7" s="25">
        <v>66.53</v>
      </c>
      <c r="CW7" s="25">
        <v>61.14</v>
      </c>
      <c r="CX7" s="25">
        <v>100</v>
      </c>
      <c r="CY7" s="25">
        <v>100</v>
      </c>
      <c r="CZ7" s="25">
        <v>100</v>
      </c>
      <c r="DA7" s="25">
        <v>100</v>
      </c>
      <c r="DB7" s="25">
        <v>100</v>
      </c>
      <c r="DC7" s="25">
        <v>84.84</v>
      </c>
      <c r="DD7" s="25">
        <v>84.86</v>
      </c>
      <c r="DE7" s="25">
        <v>84.98</v>
      </c>
      <c r="DF7" s="25">
        <v>84.7</v>
      </c>
      <c r="DG7" s="25">
        <v>84.67</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0.01</v>
      </c>
      <c r="EL7" s="25">
        <v>0.02</v>
      </c>
      <c r="EM7" s="25">
        <v>0.25</v>
      </c>
      <c r="EN7" s="25">
        <v>0.05</v>
      </c>
      <c r="EO7" s="25">
        <v>0.03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108</v>
      </c>
    </row>
    <row r="12" spans="1:145" x14ac:dyDescent="0.2">
      <c r="B12">
        <v>1</v>
      </c>
      <c r="C12">
        <v>1</v>
      </c>
      <c r="D12">
        <v>1</v>
      </c>
      <c r="E12">
        <v>2</v>
      </c>
      <c r="F12">
        <v>3</v>
      </c>
      <c r="G12" t="s">
        <v>109</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2023-01-13T00:04:46Z</dcterms:created>
  <dcterms:modified xsi:type="dcterms:W3CDTF">2023-02-21T08:59:43Z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2023-02-14T23:47:46Z</vt:filetime>
  </property>
</Properties>
</file>