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46AE4CD9-B510-4936-A07D-068D87B3AE3A}" xr6:coauthVersionLast="47" xr6:coauthVersionMax="47" xr10:uidLastSave="{00000000-0000-0000-0000-000000000000}"/>
  <workbookProtection workbookAlgorithmName="SHA-512" workbookHashValue="UUhAn5cvNR2zlGJ/dzEhWe/Ktew2CP+Ss0ZhcU/l74U3j3/ucZltBZLcmiK9+fGSY2Ekw0cEeM/liS4xB0hClw==" workbookSaltValue="B1EUF/kyT/rCRqXoIUlIN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<sst xmlns="http://schemas.openxmlformats.org/spreadsheetml/2006/main" count="236" uniqueCount="116">
  <si>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</si>
  <si>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</si>
  <si>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</si>
  <si>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</si>
  <si>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</si>
  <si>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</si>
  <si>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</si>
  <si>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</si>
  <si>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</si>
  <si>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</si>
  <si>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</si>
  <si>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</si>
  <si>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</si>
  <si>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</si>
  <si>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</si>
  <si>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</si>
  <si>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</si>
  <si>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</si>
  <si>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</si>
  <si>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</si>
  <si>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</si>
  <si>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</si>
  <si>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</si>
  <si>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</si>
  <si>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</si>
  <si>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</si>
  <si>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</si>
  <si>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</si>
  <si>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</si>
  <si>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</si>
  <si>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</si>
  <si>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</si>
  <si>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</si>
  <si>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</si>
  <si>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</si>
  <si>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</si>
  <si>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</si>
  <si>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</si>
  <si>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</si>
  <si>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</si>
  <si>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</si>
  <si>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</si>
  <si>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</si>
  <si>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</si>
  <si>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①収益的収支比率は使用料収入の減少と修繕費用が増加したことから、前年度と比較して低い数値となった。今後も引き続き、更なる経費削減に取り組まなければならない。
④企業債残高対事業規模比率は類似団体と比較して同程度であるが、減少傾向で推移している。適切な時期を見極めながら計画的に施設の更新を行っていく必要がある。
⑤経費回収率は111.46％と高く推移しているが、人口減少や高齢者世帯の増加で減少していくことが予想されるため、引き続き維持管理費等の削減に取り組んでいく必要がある。
⑥汚水処理原価は類似団体と比較しても低い数値で推移している。今後の有収水量の増加は見込めないことから、汚水処理費の削減に努めていかなければならない。
⑦施設利用率は類似団体と比較して高い数値で推移しているが、人口減少が進むことは確実であるため、適切な施設規模を維持していかなければならない。
⑧水洗化率は98.25％と向上している。更に100％を目指して取り組んでいかなければならない。</t>
    <rPh sb="1" eb="4">
      <t>シュウエキテキ</t>
    </rPh>
    <rPh sb="4" eb="6">
      <t>シュウシ</t>
    </rPh>
    <rPh sb="6" eb="8">
      <t>ヒリツ</t>
    </rPh>
    <rPh sb="9" eb="12">
      <t>シヨウリョウ</t>
    </rPh>
    <rPh sb="12" eb="14">
      <t>シュウニュウ</t>
    </rPh>
    <rPh sb="15" eb="17">
      <t>ゲンショウ</t>
    </rPh>
    <rPh sb="18" eb="20">
      <t>シュウゼン</t>
    </rPh>
    <rPh sb="20" eb="22">
      <t>ヒヨウ</t>
    </rPh>
    <rPh sb="23" eb="25">
      <t>ゾウカ</t>
    </rPh>
    <rPh sb="32" eb="35">
      <t>ゼンネンド</t>
    </rPh>
    <rPh sb="36" eb="38">
      <t>ヒカク</t>
    </rPh>
    <rPh sb="40" eb="41">
      <t>ヒク</t>
    </rPh>
    <rPh sb="42" eb="44">
      <t>スウチ</t>
    </rPh>
    <rPh sb="49" eb="51">
      <t>コンゴ</t>
    </rPh>
    <rPh sb="52" eb="53">
      <t>ヒ</t>
    </rPh>
    <rPh sb="54" eb="55">
      <t>ツヅ</t>
    </rPh>
    <rPh sb="57" eb="58">
      <t>サラ</t>
    </rPh>
    <rPh sb="60" eb="62">
      <t>ケイヒ</t>
    </rPh>
    <rPh sb="62" eb="64">
      <t>サクゲン</t>
    </rPh>
    <rPh sb="65" eb="66">
      <t>ト</t>
    </rPh>
    <rPh sb="67" eb="68">
      <t>ク</t>
    </rPh>
    <rPh sb="81" eb="84">
      <t>キギョウサイ</t>
    </rPh>
    <rPh sb="84" eb="86">
      <t>ザンダカ</t>
    </rPh>
    <rPh sb="86" eb="87">
      <t>タイ</t>
    </rPh>
    <rPh sb="87" eb="89">
      <t>ジギョウ</t>
    </rPh>
    <rPh sb="89" eb="91">
      <t>キボ</t>
    </rPh>
    <rPh sb="91" eb="93">
      <t>ヒリツ</t>
    </rPh>
    <rPh sb="94" eb="96">
      <t>ルイジ</t>
    </rPh>
    <rPh sb="96" eb="98">
      <t>ダンタイ</t>
    </rPh>
    <rPh sb="99" eb="101">
      <t>ヒカク</t>
    </rPh>
    <rPh sb="103" eb="106">
      <t>ドウテイド</t>
    </rPh>
    <rPh sb="111" eb="113">
      <t>ゲンショウ</t>
    </rPh>
    <rPh sb="113" eb="115">
      <t>ケイコウ</t>
    </rPh>
    <rPh sb="116" eb="118">
      <t>スイイ</t>
    </rPh>
    <rPh sb="123" eb="125">
      <t>テキセツ</t>
    </rPh>
    <rPh sb="126" eb="128">
      <t>ジキ</t>
    </rPh>
    <rPh sb="129" eb="131">
      <t>ミキワ</t>
    </rPh>
    <rPh sb="135" eb="138">
      <t>ケイカクテキ</t>
    </rPh>
    <rPh sb="139" eb="141">
      <t>シセツ</t>
    </rPh>
    <rPh sb="142" eb="144">
      <t>コウシン</t>
    </rPh>
    <rPh sb="145" eb="146">
      <t>オコナ</t>
    </rPh>
    <rPh sb="150" eb="152">
      <t>ヒツヨウ</t>
    </rPh>
    <rPh sb="159" eb="161">
      <t>ケイヒ</t>
    </rPh>
    <rPh sb="161" eb="164">
      <t>カイシュウリツ</t>
    </rPh>
    <rPh sb="173" eb="174">
      <t>タカ</t>
    </rPh>
    <rPh sb="175" eb="177">
      <t>スイイ</t>
    </rPh>
    <rPh sb="183" eb="185">
      <t>ジンコウ</t>
    </rPh>
    <rPh sb="185" eb="187">
      <t>ゲンショウ</t>
    </rPh>
    <rPh sb="188" eb="191">
      <t>コウレイシャ</t>
    </rPh>
    <rPh sb="191" eb="193">
      <t>セタイ</t>
    </rPh>
    <rPh sb="194" eb="196">
      <t>ゾウカ</t>
    </rPh>
    <rPh sb="197" eb="199">
      <t>ゲンショウ</t>
    </rPh>
    <rPh sb="206" eb="208">
      <t>ヨソウ</t>
    </rPh>
    <rPh sb="214" eb="215">
      <t>ヒ</t>
    </rPh>
    <rPh sb="216" eb="217">
      <t>ツヅ</t>
    </rPh>
    <rPh sb="218" eb="220">
      <t>イジ</t>
    </rPh>
    <rPh sb="220" eb="222">
      <t>カンリ</t>
    </rPh>
    <rPh sb="222" eb="223">
      <t>ヒ</t>
    </rPh>
    <rPh sb="223" eb="224">
      <t>トウ</t>
    </rPh>
    <rPh sb="225" eb="227">
      <t>サクゲン</t>
    </rPh>
    <rPh sb="228" eb="229">
      <t>ト</t>
    </rPh>
    <rPh sb="230" eb="231">
      <t>ク</t>
    </rPh>
    <rPh sb="235" eb="237">
      <t>ヒツヨウ</t>
    </rPh>
    <rPh sb="244" eb="246">
      <t>オスイ</t>
    </rPh>
    <rPh sb="246" eb="248">
      <t>ショリ</t>
    </rPh>
    <rPh sb="248" eb="250">
      <t>ゲンカ</t>
    </rPh>
    <rPh sb="251" eb="253">
      <t>ルイジ</t>
    </rPh>
    <rPh sb="253" eb="255">
      <t>ダンタイ</t>
    </rPh>
    <rPh sb="256" eb="258">
      <t>ヒカク</t>
    </rPh>
    <rPh sb="261" eb="262">
      <t>ヒク</t>
    </rPh>
    <rPh sb="263" eb="265">
      <t>スウチ</t>
    </rPh>
    <rPh sb="266" eb="268">
      <t>スイイ</t>
    </rPh>
    <rPh sb="273" eb="275">
      <t>コンゴ</t>
    </rPh>
    <rPh sb="276" eb="277">
      <t>ユウ</t>
    </rPh>
    <rPh sb="277" eb="279">
      <t>シュウスイ</t>
    </rPh>
    <rPh sb="279" eb="280">
      <t>リョウ</t>
    </rPh>
    <rPh sb="281" eb="283">
      <t>ゾウカ</t>
    </rPh>
    <rPh sb="284" eb="286">
      <t>ミコ</t>
    </rPh>
    <rPh sb="294" eb="296">
      <t>オスイ</t>
    </rPh>
    <rPh sb="296" eb="299">
      <t>ショリヒ</t>
    </rPh>
    <rPh sb="300" eb="302">
      <t>サクゲン</t>
    </rPh>
    <rPh sb="303" eb="304">
      <t>ツト</t>
    </rPh>
    <rPh sb="320" eb="322">
      <t>シセツ</t>
    </rPh>
    <rPh sb="322" eb="325">
      <t>リヨウリツ</t>
    </rPh>
    <rPh sb="326" eb="328">
      <t>ルイジ</t>
    </rPh>
    <rPh sb="328" eb="330">
      <t>ダンタイ</t>
    </rPh>
    <rPh sb="331" eb="333">
      <t>ヒカク</t>
    </rPh>
    <rPh sb="335" eb="336">
      <t>タカ</t>
    </rPh>
    <rPh sb="337" eb="339">
      <t>スウチ</t>
    </rPh>
    <rPh sb="340" eb="342">
      <t>スイイ</t>
    </rPh>
    <rPh sb="348" eb="350">
      <t>ジンコウ</t>
    </rPh>
    <rPh sb="350" eb="352">
      <t>ゲンショウ</t>
    </rPh>
    <rPh sb="353" eb="354">
      <t>ススム</t>
    </rPh>
    <rPh sb="358" eb="360">
      <t>カクジツ</t>
    </rPh>
    <rPh sb="366" eb="368">
      <t>テキセツ</t>
    </rPh>
    <rPh sb="369" eb="371">
      <t>シセツ</t>
    </rPh>
    <rPh sb="371" eb="373">
      <t>キボ</t>
    </rPh>
    <rPh sb="374" eb="376">
      <t>イジ</t>
    </rPh>
    <rPh sb="392" eb="395">
      <t>スイセンカ</t>
    </rPh>
    <rPh sb="395" eb="396">
      <t>リツ</t>
    </rPh>
    <rPh sb="404" eb="406">
      <t>コウジョウ</t>
    </rPh>
    <rPh sb="411" eb="412">
      <t>サラ</t>
    </rPh>
    <rPh sb="418" eb="420">
      <t>メザ</t>
    </rPh>
    <rPh sb="422" eb="423">
      <t>ト</t>
    </rPh>
    <rPh sb="424" eb="425">
      <t>ク</t>
    </rPh>
    <phoneticPr fontId="1"/>
  </si>
  <si>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</si>
  <si>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</si>
  <si>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</si>
  <si>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</si>
  <si>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</si>
  <si>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</si>
  <si>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</si>
  <si>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</si>
  <si>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</si>
  <si>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</si>
  <si>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</si>
  <si>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</si>
  <si>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</si>
  <si>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</si>
  <si>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</si>
  <si>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</si>
  <si>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</si>
  <si>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</si>
  <si>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</si>
  <si>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</si>
  <si>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</si>
  <si>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</si>
  <si>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</si>
  <si>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</si>
  <si>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</si>
  <si>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</si>
  <si>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</si>
  <si>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</si>
  <si>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</si>
  <si>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</si>
  <si>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</si>
  <si>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</si>
  <si>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</si>
  <si>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</si>
  <si>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</si>
  <si>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</si>
  <si>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</si>
  <si>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</si>
  <si>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</si>
  <si>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</si>
  <si>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</si>
  <si>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</si>
  <si>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</si>
  <si>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</si>
  <si>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</si>
  <si>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</si>
  <si>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</si>
  <si>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</si>
  <si>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</si>
  <si>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</si>
  <si>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</si>
  <si>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</si>
  <si>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美郷町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</si>
  <si>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</si>
  <si>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</si>
  <si>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</si>
  <si>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</si>
  <si>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</si>
  <si>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</si>
  <si>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</si>
  <si>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</si>
  <si>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</si>
  <si>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</si>
  <si>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</si>
  <si>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</si>
  <si>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</si>
  <si>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</si>
  <si>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</si>
  <si>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</si>
  <si>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令和６年度からの公営企業会計法適用化を目指しているため、固定資産整理等も行っていく。これらを基に施設の適切な機能保全を行い、健全な経営を行っていく必要がある。</t>
    <rPh sb="1" eb="3">
      <t>レイワ</t>
    </rPh>
    <rPh sb="4" eb="6">
      <t>ネンド</t>
    </rPh>
    <rPh sb="9" eb="11">
      <t>コウエイ</t>
    </rPh>
    <rPh sb="11" eb="13">
      <t>キギョウ</t>
    </rPh>
    <rPh sb="13" eb="15">
      <t>カイケイ</t>
    </rPh>
    <rPh sb="15" eb="18">
      <t>ホウテキヨウ</t>
    </rPh>
    <rPh sb="18" eb="19">
      <t>カ</t>
    </rPh>
    <rPh sb="20" eb="22">
      <t>メザ</t>
    </rPh>
    <rPh sb="29" eb="33">
      <t>コテイシサン</t>
    </rPh>
    <rPh sb="33" eb="35">
      <t>セイリ</t>
    </rPh>
    <rPh sb="35" eb="36">
      <t>トウ</t>
    </rPh>
    <rPh sb="37" eb="38">
      <t>オコナ</t>
    </rPh>
    <rPh sb="47" eb="48">
      <t>モト</t>
    </rPh>
    <rPh sb="49" eb="51">
      <t>シセツ</t>
    </rPh>
    <rPh sb="52" eb="54">
      <t>テキセツ</t>
    </rPh>
    <rPh sb="55" eb="57">
      <t>キノウ</t>
    </rPh>
    <rPh sb="57" eb="59">
      <t>ホゼン</t>
    </rPh>
    <rPh sb="60" eb="61">
      <t>オコナ</t>
    </rPh>
    <rPh sb="63" eb="65">
      <t>ケンゼン</t>
    </rPh>
    <rPh sb="66" eb="68">
      <t>ケイエイ</t>
    </rPh>
    <rPh sb="69" eb="70">
      <t>オコナ</t>
    </rPh>
    <rPh sb="74" eb="76">
      <t>ヒツヨウ</t>
    </rPh>
    <phoneticPr fontId="1"/>
  </si>
  <si>
    <t>　人口減少や高齢者世帯の増加による収入の減少は避けて通れない状況である。今後の維持管理費の削減も厳しい状況ではあるが、行っていかなければならない。また、老朽化した施設や管路も適切な時期に更新していかなければならない。公営企業会計法適化し、経営の見える化が可能となれば、健全な経営を目指して行く。
平成31年3月経営戦略策定済み。</t>
    <rPh sb="1" eb="3">
      <t>ジンコウ</t>
    </rPh>
    <rPh sb="3" eb="5">
      <t>ゲンショウ</t>
    </rPh>
    <rPh sb="6" eb="9">
      <t>コウレイシャ</t>
    </rPh>
    <rPh sb="9" eb="11">
      <t>セタイ</t>
    </rPh>
    <rPh sb="12" eb="14">
      <t>ゾウカ</t>
    </rPh>
    <rPh sb="17" eb="19">
      <t>シュウニュウ</t>
    </rPh>
    <rPh sb="20" eb="22">
      <t>ゲンショウ</t>
    </rPh>
    <rPh sb="23" eb="24">
      <t>サ</t>
    </rPh>
    <rPh sb="26" eb="27">
      <t>トオ</t>
    </rPh>
    <rPh sb="30" eb="32">
      <t>ジョウキョウ</t>
    </rPh>
    <rPh sb="36" eb="38">
      <t>コンゴ</t>
    </rPh>
    <rPh sb="39" eb="41">
      <t>イジ</t>
    </rPh>
    <rPh sb="41" eb="44">
      <t>カンリヒ</t>
    </rPh>
    <rPh sb="45" eb="47">
      <t>サクゲン</t>
    </rPh>
    <rPh sb="48" eb="49">
      <t>キビ</t>
    </rPh>
    <rPh sb="51" eb="53">
      <t>ジョウキョウ</t>
    </rPh>
    <rPh sb="59" eb="60">
      <t>オコナ</t>
    </rPh>
    <rPh sb="76" eb="79">
      <t>ロウキュウカ</t>
    </rPh>
    <rPh sb="81" eb="83">
      <t>シセツ</t>
    </rPh>
    <rPh sb="84" eb="86">
      <t>カンロ</t>
    </rPh>
    <rPh sb="87" eb="89">
      <t>テキセツ</t>
    </rPh>
    <rPh sb="90" eb="92">
      <t>ジキ</t>
    </rPh>
    <rPh sb="93" eb="9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</si>
</sst>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0-4C0F-B4F5-B673E85B04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0.04</c:v>
                </c:pt>
                <c:pt idx="2">
                  <c:v>0.02</c:v>
                </c:pt>
                <c:pt idx="3">
                  <c:v>0.02</c:v>
                </c:pt>
                <c:pt idx="4">
                  <c:v>0.01</c:v>
                </c:pt>
              </c:numCache>
            </c:numRef>
          </c:val>
          <c:smooth val="0"/>
          <c:extLst>
            <c:ext xmlns:c16="http://schemas.microsoft.com/office/drawing/2014/chart" uri="{C3380CC4-5D6E-409C-BE32-E72D297353CC}">
              <c16:uniqueId val="{00000001-6960-4C0F-B4F5-B673E85B04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2CAD-4F20-B272-B3E9C3049A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56.72</c:v>
                </c:pt>
                <c:pt idx="2">
                  <c:v>54.06</c:v>
                </c:pt>
                <c:pt idx="3">
                  <c:v>55.26</c:v>
                </c:pt>
                <c:pt idx="4">
                  <c:v>54.54</c:v>
                </c:pt>
              </c:numCache>
            </c:numRef>
          </c:val>
          <c:smooth val="0"/>
          <c:extLst>
            <c:ext xmlns:c16="http://schemas.microsoft.com/office/drawing/2014/chart" uri="{C3380CC4-5D6E-409C-BE32-E72D297353CC}">
              <c16:uniqueId val="{00000001-2CAD-4F20-B272-B3E9C3049A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97.71</c:v>
                </c:pt>
                <c:pt idx="1">
                  <c:v>85.68</c:v>
                </c:pt>
                <c:pt idx="2">
                  <c:v>90.91</c:v>
                </c:pt>
                <c:pt idx="3">
                  <c:v>97.9</c:v>
                </c:pt>
                <c:pt idx="4">
                  <c:v>98.25</c:v>
                </c:pt>
              </c:numCache>
            </c:numRef>
          </c:val>
          <c:extLst>
            <c:ext xmlns:c16="http://schemas.microsoft.com/office/drawing/2014/chart" uri="{C3380CC4-5D6E-409C-BE32-E72D297353CC}">
              <c16:uniqueId val="{00000000-87C2-4AF6-9EB1-B3A36808BF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90.04</c:v>
                </c:pt>
                <c:pt idx="2">
                  <c:v>90.11</c:v>
                </c:pt>
                <c:pt idx="3">
                  <c:v>90.52</c:v>
                </c:pt>
                <c:pt idx="4">
                  <c:v>90.3</c:v>
                </c:pt>
              </c:numCache>
            </c:numRef>
          </c:val>
          <c:smooth val="0"/>
          <c:extLst>
            <c:ext xmlns:c16="http://schemas.microsoft.com/office/drawing/2014/chart" uri="{C3380CC4-5D6E-409C-BE32-E72D297353CC}">
              <c16:uniqueId val="{00000001-87C2-4AF6-9EB1-B3A36808BF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47.47</c:v>
                </c:pt>
                <c:pt idx="1">
                  <c:v>49.81</c:v>
                </c:pt>
                <c:pt idx="2">
                  <c:v>48.22</c:v>
                </c:pt>
                <c:pt idx="3">
                  <c:v>48.38</c:v>
                </c:pt>
                <c:pt idx="4">
                  <c:v>45.89</c:v>
                </c:pt>
              </c:numCache>
            </c:numRef>
          </c:val>
          <c:extLst>
            <c:ext xmlns:c16="http://schemas.microsoft.com/office/drawing/2014/chart" uri="{C3380CC4-5D6E-409C-BE32-E72D297353CC}">
              <c16:uniqueId val="{00000000-58E3-443B-AA37-A477A0273B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3-443B-AA37-A477A0273B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0-424E-90E4-CF307F85EF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0-424E-90E4-CF307F85EF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5-4AD5-9B54-95E33C4C6C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5-4AD5-9B54-95E33C4C6C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E-4FDB-999C-3D5886A1F1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E-4FDB-999C-3D5886A1F1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A0-422D-8FEA-36A36AF650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0-422D-8FEA-36A36AF650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1215.2</c:v>
                </c:pt>
                <c:pt idx="1">
                  <c:v>1117.06</c:v>
                </c:pt>
                <c:pt idx="2">
                  <c:v>1023.77</c:v>
                </c:pt>
                <c:pt idx="3">
                  <c:v>897.94</c:v>
                </c:pt>
                <c:pt idx="4">
                  <c:v>809.54</c:v>
                </c:pt>
              </c:numCache>
            </c:numRef>
          </c:val>
          <c:extLst>
            <c:ext xmlns:c16="http://schemas.microsoft.com/office/drawing/2014/chart" uri="{C3380CC4-5D6E-409C-BE32-E72D297353CC}">
              <c16:uniqueId val="{00000000-2C96-4F31-BE92-5A20F18D9E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654.91999999999996</c:v>
                </c:pt>
                <c:pt idx="2">
                  <c:v>654.71</c:v>
                </c:pt>
                <c:pt idx="3">
                  <c:v>783.8</c:v>
                </c:pt>
                <c:pt idx="4">
                  <c:v>778.81</c:v>
                </c:pt>
              </c:numCache>
            </c:numRef>
          </c:val>
          <c:smooth val="0"/>
          <c:extLst>
            <c:ext xmlns:c16="http://schemas.microsoft.com/office/drawing/2014/chart" uri="{C3380CC4-5D6E-409C-BE32-E72D297353CC}">
              <c16:uniqueId val="{00000001-2C96-4F31-BE92-5A20F18D9E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91.93</c:v>
                </c:pt>
                <c:pt idx="1">
                  <c:v>98.54</c:v>
                </c:pt>
                <c:pt idx="2">
                  <c:v>108.7</c:v>
                </c:pt>
                <c:pt idx="3">
                  <c:v>122.47</c:v>
                </c:pt>
                <c:pt idx="4">
                  <c:v>111.46</c:v>
                </c:pt>
              </c:numCache>
            </c:numRef>
          </c:val>
          <c:extLst>
            <c:ext xmlns:c16="http://schemas.microsoft.com/office/drawing/2014/chart" uri="{C3380CC4-5D6E-409C-BE32-E72D297353CC}">
              <c16:uniqueId val="{00000000-A349-482C-AD20-04C20EC220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65.39</c:v>
                </c:pt>
                <c:pt idx="2">
                  <c:v>65.37</c:v>
                </c:pt>
                <c:pt idx="3">
                  <c:v>68.11</c:v>
                </c:pt>
                <c:pt idx="4">
                  <c:v>67.23</c:v>
                </c:pt>
              </c:numCache>
            </c:numRef>
          </c:val>
          <c:smooth val="0"/>
          <c:extLst>
            <c:ext xmlns:c16="http://schemas.microsoft.com/office/drawing/2014/chart" uri="{C3380CC4-5D6E-409C-BE32-E72D297353CC}">
              <c16:uniqueId val="{00000001-A349-482C-AD20-04C20EC220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153.31</c:v>
                </c:pt>
                <c:pt idx="1">
                  <c:v>143.53</c:v>
                </c:pt>
                <c:pt idx="2">
                  <c:v>131.59</c:v>
                </c:pt>
                <c:pt idx="3">
                  <c:v>120.63</c:v>
                </c:pt>
                <c:pt idx="4">
                  <c:v>131.53</c:v>
                </c:pt>
              </c:numCache>
            </c:numRef>
          </c:val>
          <c:extLst>
            <c:ext xmlns:c16="http://schemas.microsoft.com/office/drawing/2014/chart" uri="{C3380CC4-5D6E-409C-BE32-E72D297353CC}">
              <c16:uniqueId val="{00000000-24A7-4379-AED5-CD1808BEC1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230.88</c:v>
                </c:pt>
                <c:pt idx="2">
                  <c:v>228.99</c:v>
                </c:pt>
                <c:pt idx="3">
                  <c:v>222.41</c:v>
                </c:pt>
                <c:pt idx="4">
                  <c:v>228.21</c:v>
                </c:pt>
              </c:numCache>
            </c:numRef>
          </c:val>
          <c:smooth val="0"/>
          <c:extLst>
            <c:ext xmlns:c16="http://schemas.microsoft.com/office/drawing/2014/chart" uri="{C3380CC4-5D6E-409C-BE32-E72D297353CC}">
              <c16:uniqueId val="{00000001-24A7-4379-AED5-CD1808BEC1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美郷町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4994</v>
      </c>
      <c r="AM8" s="36"/>
      <c r="AN8" s="36"/>
      <c r="AO8" s="36"/>
      <c r="AP8" s="36"/>
      <c r="AQ8" s="36"/>
      <c r="AR8" s="36"/>
      <c r="AS8" s="36"/>
      <c r="AT8" s="37">
        <f>データ!T6</f>
        <v>448.84</v>
      </c>
      <c r="AU8" s="37"/>
      <c r="AV8" s="37"/>
      <c r="AW8" s="37"/>
      <c r="AX8" s="37"/>
      <c r="AY8" s="37"/>
      <c r="AZ8" s="37"/>
      <c r="BA8" s="37"/>
      <c r="BB8" s="37">
        <f>データ!U6</f>
        <v>11.13</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42.91</v>
      </c>
      <c r="Q10" s="37"/>
      <c r="R10" s="37"/>
      <c r="S10" s="37"/>
      <c r="T10" s="37"/>
      <c r="U10" s="37"/>
      <c r="V10" s="37"/>
      <c r="W10" s="37">
        <f>データ!Q6</f>
        <v>100</v>
      </c>
      <c r="X10" s="37"/>
      <c r="Y10" s="37"/>
      <c r="Z10" s="37"/>
      <c r="AA10" s="37"/>
      <c r="AB10" s="37"/>
      <c r="AC10" s="37"/>
      <c r="AD10" s="36">
        <f>データ!R6</f>
        <v>2680</v>
      </c>
      <c r="AE10" s="36"/>
      <c r="AF10" s="36"/>
      <c r="AG10" s="36"/>
      <c r="AH10" s="36"/>
      <c r="AI10" s="36"/>
      <c r="AJ10" s="36"/>
      <c r="AK10" s="2"/>
      <c r="AL10" s="36">
        <f>データ!V6</f>
        <v>2112</v>
      </c>
      <c r="AM10" s="36"/>
      <c r="AN10" s="36"/>
      <c r="AO10" s="36"/>
      <c r="AP10" s="36"/>
      <c r="AQ10" s="36"/>
      <c r="AR10" s="36"/>
      <c r="AS10" s="36"/>
      <c r="AT10" s="37">
        <f>データ!W6</f>
        <v>1.8199999999999998</v>
      </c>
      <c r="AU10" s="37"/>
      <c r="AV10" s="37"/>
      <c r="AW10" s="37"/>
      <c r="AX10" s="37"/>
      <c r="AY10" s="37"/>
      <c r="AZ10" s="37"/>
      <c r="BA10" s="37"/>
      <c r="BB10" s="37">
        <f>データ!X6</f>
        <v>1160.44</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44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45</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114</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115</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47</v>
      </c>
      <c r="C85" s="6"/>
      <c r="D85" s="6"/>
      <c r="E85" s="6" t="s">
        <v>49</v>
      </c>
      <c r="F85" s="6" t="s">
        <v>50</v>
      </c>
      <c r="G85" s="6" t="s">
        <v>51</v>
      </c>
      <c r="H85" s="6" t="s">
        <v>43</v>
      </c>
      <c r="I85" s="6" t="s">
        <v>9</v>
      </c>
      <c r="J85" s="6" t="s">
        <v>52</v>
      </c>
      <c r="K85" s="6" t="s">
        <v>53</v>
      </c>
      <c r="L85" s="6" t="s">
        <v>34</v>
      </c>
      <c r="M85" s="6" t="s">
        <v>37</v>
      </c>
      <c r="N85" s="6" t="s">
        <v>54</v>
      </c>
      <c r="O85" s="6" t="s">
        <v>56</v>
      </c>
    </row>
    <row r="86" spans="1:78" hidden="1" x14ac:dyDescent="0.2">
      <c r="B86" s="6"/>
      <c r="C86" s="6"/>
      <c r="D86" s="6"/>
      <c r="E86" s="6" t="str">
        <f>データ!AI6</f>
        <v/>
      </c>
      <c r="F86" s="6" t="s">
        <v>40</v>
      </c>
      <c r="G86" s="6" t="s">
        <v>40</v>
      </c>
      <c r="H86" s="6" t="str">
        <f>データ!BP6</f>
        <v>【786.37】</v>
      </c>
      <c r="I86" s="6" t="str">
        <f>データ!CA6</f>
        <v>【60.65】</v>
      </c>
      <c r="J86" s="6" t="str">
        <f>データ!CL6</f>
        <v>【256.97】</v>
      </c>
      <c r="K86" s="6" t="str">
        <f>データ!CW6</f>
        <v>【61.14】</v>
      </c>
      <c r="L86" s="6" t="str">
        <f>データ!DH6</f>
        <v>【86.91】</v>
      </c>
      <c r="M86" s="6" t="s">
        <v>40</v>
      </c>
      <c r="N86" s="6" t="s">
        <v>40</v>
      </c>
      <c r="O86" s="6" t="str">
        <f>データ!EO6</f>
        <v>【0.03】</v>
      </c>
    </row>
  </sheetData>
  <sheetProtection algorithmName="SHA-512" hashValue="7IUB7US1UHNYwS9CLoHh3TuSRwo9YhGLZ7ZkfAUe/FijRBToiOiBnkZI9ASEdjQNtEabYwL0wuuCh1UAbaL8oQ==" saltValue="tU5pMsueJvr21r6nxMTRh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2" x14ac:dyDescent="0.2"/>
  <cols>
    <col min="2" max="144" width="11.88671875" customWidth="1"/>
  </cols>
  <sheetData>
    <row r="1" spans="1:145" x14ac:dyDescent="0.2">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33</v>
      </c>
      <c r="C3" s="16" t="s">
        <v>61</v>
      </c>
      <c r="D3" s="16" t="s">
        <v>62</v>
      </c>
      <c r="E3" s="16" t="s">
        <v>4</v>
      </c>
      <c r="F3" s="16" t="s">
        <v>3</v>
      </c>
      <c r="G3" s="16" t="s">
        <v>27</v>
      </c>
      <c r="H3" s="74" t="s">
        <v>58</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63</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48</v>
      </c>
      <c r="AK4" s="73"/>
      <c r="AL4" s="73"/>
      <c r="AM4" s="73"/>
      <c r="AN4" s="73"/>
      <c r="AO4" s="73"/>
      <c r="AP4" s="73"/>
      <c r="AQ4" s="73"/>
      <c r="AR4" s="73"/>
      <c r="AS4" s="73"/>
      <c r="AT4" s="73"/>
      <c r="AU4" s="73" t="s">
        <v>29</v>
      </c>
      <c r="AV4" s="73"/>
      <c r="AW4" s="73"/>
      <c r="AX4" s="73"/>
      <c r="AY4" s="73"/>
      <c r="AZ4" s="73"/>
      <c r="BA4" s="73"/>
      <c r="BB4" s="73"/>
      <c r="BC4" s="73"/>
      <c r="BD4" s="73"/>
      <c r="BE4" s="73"/>
      <c r="BF4" s="73" t="s">
        <v>65</v>
      </c>
      <c r="BG4" s="73"/>
      <c r="BH4" s="73"/>
      <c r="BI4" s="73"/>
      <c r="BJ4" s="73"/>
      <c r="BK4" s="73"/>
      <c r="BL4" s="73"/>
      <c r="BM4" s="73"/>
      <c r="BN4" s="73"/>
      <c r="BO4" s="73"/>
      <c r="BP4" s="73"/>
      <c r="BQ4" s="73" t="s">
        <v>15</v>
      </c>
      <c r="BR4" s="73"/>
      <c r="BS4" s="73"/>
      <c r="BT4" s="73"/>
      <c r="BU4" s="73"/>
      <c r="BV4" s="73"/>
      <c r="BW4" s="73"/>
      <c r="BX4" s="73"/>
      <c r="BY4" s="73"/>
      <c r="BZ4" s="73"/>
      <c r="CA4" s="73"/>
      <c r="CB4" s="73" t="s">
        <v>64</v>
      </c>
      <c r="CC4" s="73"/>
      <c r="CD4" s="73"/>
      <c r="CE4" s="73"/>
      <c r="CF4" s="73"/>
      <c r="CG4" s="73"/>
      <c r="CH4" s="73"/>
      <c r="CI4" s="73"/>
      <c r="CJ4" s="73"/>
      <c r="CK4" s="73"/>
      <c r="CL4" s="73"/>
      <c r="CM4" s="73" t="s">
        <v>1</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2">
      <c r="A5" s="14" t="s">
        <v>70</v>
      </c>
      <c r="B5" s="18"/>
      <c r="C5" s="18"/>
      <c r="D5" s="18"/>
      <c r="E5" s="18"/>
      <c r="F5" s="18"/>
      <c r="G5" s="18"/>
      <c r="H5" s="23" t="s">
        <v>60</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47</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2021</v>
      </c>
      <c r="C6" s="19">
        <f t="shared" si="1"/>
        <v>454311</v>
      </c>
      <c r="D6" s="19">
        <f t="shared" si="1"/>
        <v>47</v>
      </c>
      <c r="E6" s="19">
        <f t="shared" si="1"/>
        <v>17</v>
      </c>
      <c r="F6" s="19">
        <f t="shared" si="1"/>
        <v>5</v>
      </c>
      <c r="G6" s="19">
        <f t="shared" si="1"/>
        <v>0</v>
      </c>
      <c r="H6" s="19" t="str">
        <f t="shared" si="1"/>
        <v>宮崎県　美郷町</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42.91</v>
      </c>
      <c r="Q6" s="24">
        <f t="shared" si="1"/>
        <v>100</v>
      </c>
      <c r="R6" s="24">
        <f t="shared" si="1"/>
        <v>2680</v>
      </c>
      <c r="S6" s="24">
        <f t="shared" si="1"/>
        <v>4994</v>
      </c>
      <c r="T6" s="24">
        <f t="shared" si="1"/>
        <v>448.84</v>
      </c>
      <c r="U6" s="24">
        <f t="shared" si="1"/>
        <v>11.13</v>
      </c>
      <c r="V6" s="24">
        <f t="shared" si="1"/>
        <v>2112</v>
      </c>
      <c r="W6" s="24">
        <f t="shared" si="1"/>
        <v>1.8199999999999998</v>
      </c>
      <c r="X6" s="24">
        <f t="shared" si="1"/>
        <v>1160.44</v>
      </c>
      <c r="Y6" s="28">
        <f t="shared" ref="Y6:AH6" si="2">IF(Y7="",NA(),Y7)</f>
        <v>47.47</v>
      </c>
      <c r="Z6" s="28">
        <f t="shared" si="2"/>
        <v>49.81</v>
      </c>
      <c r="AA6" s="28">
        <f t="shared" si="2"/>
        <v>48.22</v>
      </c>
      <c r="AB6" s="28">
        <f t="shared" si="2"/>
        <v>48.38</v>
      </c>
      <c r="AC6" s="28">
        <f t="shared" si="2"/>
        <v>45.89</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1215.2</v>
      </c>
      <c r="BG6" s="28">
        <f t="shared" si="5"/>
        <v>1117.06</v>
      </c>
      <c r="BH6" s="28">
        <f t="shared" si="5"/>
        <v>1023.77</v>
      </c>
      <c r="BI6" s="28">
        <f t="shared" si="5"/>
        <v>897.94</v>
      </c>
      <c r="BJ6" s="28">
        <f t="shared" si="5"/>
        <v>809.54</v>
      </c>
      <c r="BK6" s="28">
        <f t="shared" si="5"/>
        <v>855.8</v>
      </c>
      <c r="BL6" s="28">
        <f t="shared" si="5"/>
        <v>654.91999999999996</v>
      </c>
      <c r="BM6" s="28">
        <f t="shared" si="5"/>
        <v>654.71</v>
      </c>
      <c r="BN6" s="28">
        <f t="shared" si="5"/>
        <v>783.8</v>
      </c>
      <c r="BO6" s="28">
        <f t="shared" si="5"/>
        <v>778.81</v>
      </c>
      <c r="BP6" s="24" t="str">
        <f>IF(BP7="","",IF(BP7="-","【-】","【"&amp;SUBSTITUTE(TEXT(BP7,"#,##0.00"),"-","△")&amp;"】"))</f>
        <v>【786.37】</v>
      </c>
      <c r="BQ6" s="28">
        <f t="shared" ref="BQ6:BZ6" si="6">IF(BQ7="",NA(),BQ7)</f>
        <v>91.93</v>
      </c>
      <c r="BR6" s="28">
        <f t="shared" si="6"/>
        <v>98.54</v>
      </c>
      <c r="BS6" s="28">
        <f t="shared" si="6"/>
        <v>108.7</v>
      </c>
      <c r="BT6" s="28">
        <f t="shared" si="6"/>
        <v>122.47</v>
      </c>
      <c r="BU6" s="28">
        <f t="shared" si="6"/>
        <v>111.46</v>
      </c>
      <c r="BV6" s="28">
        <f t="shared" si="6"/>
        <v>59.8</v>
      </c>
      <c r="BW6" s="28">
        <f t="shared" si="6"/>
        <v>65.39</v>
      </c>
      <c r="BX6" s="28">
        <f t="shared" si="6"/>
        <v>65.37</v>
      </c>
      <c r="BY6" s="28">
        <f t="shared" si="6"/>
        <v>68.11</v>
      </c>
      <c r="BZ6" s="28">
        <f t="shared" si="6"/>
        <v>67.23</v>
      </c>
      <c r="CA6" s="24" t="str">
        <f>IF(CA7="","",IF(CA7="-","【-】","【"&amp;SUBSTITUTE(TEXT(CA7,"#,##0.00"),"-","△")&amp;"】"))</f>
        <v>【60.65】</v>
      </c>
      <c r="CB6" s="28">
        <f t="shared" ref="CB6:CK6" si="7">IF(CB7="",NA(),CB7)</f>
        <v>153.31</v>
      </c>
      <c r="CC6" s="28">
        <f t="shared" si="7"/>
        <v>143.53</v>
      </c>
      <c r="CD6" s="28">
        <f t="shared" si="7"/>
        <v>131.59</v>
      </c>
      <c r="CE6" s="28">
        <f t="shared" si="7"/>
        <v>120.63</v>
      </c>
      <c r="CF6" s="28">
        <f t="shared" si="7"/>
        <v>131.53</v>
      </c>
      <c r="CG6" s="28">
        <f t="shared" si="7"/>
        <v>263.76</v>
      </c>
      <c r="CH6" s="28">
        <f t="shared" si="7"/>
        <v>230.88</v>
      </c>
      <c r="CI6" s="28">
        <f t="shared" si="7"/>
        <v>228.99</v>
      </c>
      <c r="CJ6" s="28">
        <f t="shared" si="7"/>
        <v>222.41</v>
      </c>
      <c r="CK6" s="28">
        <f t="shared" si="7"/>
        <v>228.21</v>
      </c>
      <c r="CL6" s="24" t="str">
        <f>IF(CL7="","",IF(CL7="-","【-】","【"&amp;SUBSTITUTE(TEXT(CL7,"#,##0.00"),"-","△")&amp;"】"))</f>
        <v>【256.97】</v>
      </c>
      <c r="CM6" s="28">
        <f t="shared" ref="CM6:CV6" si="8">IF(CM7="",NA(),CM7)</f>
        <v>70.569999999999993</v>
      </c>
      <c r="CN6" s="28">
        <f t="shared" si="8"/>
        <v>70.569999999999993</v>
      </c>
      <c r="CO6" s="28">
        <f t="shared" si="8"/>
        <v>70.569999999999993</v>
      </c>
      <c r="CP6" s="28">
        <f t="shared" si="8"/>
        <v>70.569999999999993</v>
      </c>
      <c r="CQ6" s="28">
        <f t="shared" si="8"/>
        <v>70.569999999999993</v>
      </c>
      <c r="CR6" s="28">
        <f t="shared" si="8"/>
        <v>51.75</v>
      </c>
      <c r="CS6" s="28">
        <f t="shared" si="8"/>
        <v>56.72</v>
      </c>
      <c r="CT6" s="28">
        <f t="shared" si="8"/>
        <v>54.06</v>
      </c>
      <c r="CU6" s="28">
        <f t="shared" si="8"/>
        <v>55.26</v>
      </c>
      <c r="CV6" s="28">
        <f t="shared" si="8"/>
        <v>54.54</v>
      </c>
      <c r="CW6" s="24" t="str">
        <f>IF(CW7="","",IF(CW7="-","【-】","【"&amp;SUBSTITUTE(TEXT(CW7,"#,##0.00"),"-","△")&amp;"】"))</f>
        <v>【61.14】</v>
      </c>
      <c r="CX6" s="28">
        <f t="shared" ref="CX6:DG6" si="9">IF(CX7="",NA(),CX7)</f>
        <v>97.71</v>
      </c>
      <c r="CY6" s="28">
        <f t="shared" si="9"/>
        <v>85.68</v>
      </c>
      <c r="CZ6" s="28">
        <f t="shared" si="9"/>
        <v>90.91</v>
      </c>
      <c r="DA6" s="28">
        <f t="shared" si="9"/>
        <v>97.9</v>
      </c>
      <c r="DB6" s="28">
        <f t="shared" si="9"/>
        <v>98.25</v>
      </c>
      <c r="DC6" s="28">
        <f t="shared" si="9"/>
        <v>84.84</v>
      </c>
      <c r="DD6" s="28">
        <f t="shared" si="9"/>
        <v>90.04</v>
      </c>
      <c r="DE6" s="28">
        <f t="shared" si="9"/>
        <v>90.11</v>
      </c>
      <c r="DF6" s="28">
        <f t="shared" si="9"/>
        <v>90.52</v>
      </c>
      <c r="DG6" s="28">
        <f t="shared" si="9"/>
        <v>90.3</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0.04</v>
      </c>
      <c r="EL6" s="28">
        <f t="shared" si="12"/>
        <v>0.02</v>
      </c>
      <c r="EM6" s="28">
        <f t="shared" si="12"/>
        <v>0.02</v>
      </c>
      <c r="EN6" s="28">
        <f t="shared" si="12"/>
        <v>0.01</v>
      </c>
      <c r="EO6" s="24" t="str">
        <f>IF(EO7="","",IF(EO7="-","【-】","【"&amp;SUBSTITUTE(TEXT(EO7,"#,##0.00"),"-","△")&amp;"】"))</f>
        <v>【0.03】</v>
      </c>
    </row>
    <row r="7" spans="1:145" s="13" customFormat="1" x14ac:dyDescent="0.2">
      <c r="A7" s="14"/>
      <c r="B7" s="20">
        <v>2021</v>
      </c>
      <c r="C7" s="20">
        <v>454311</v>
      </c>
      <c r="D7" s="20">
        <v>47</v>
      </c>
      <c r="E7" s="20">
        <v>17</v>
      </c>
      <c r="F7" s="20">
        <v>5</v>
      </c>
      <c r="G7" s="20">
        <v>0</v>
      </c>
      <c r="H7" s="20" t="s">
        <v>97</v>
      </c>
      <c r="I7" s="20" t="s">
        <v>98</v>
      </c>
      <c r="J7" s="20" t="s">
        <v>99</v>
      </c>
      <c r="K7" s="20" t="s">
        <v>100</v>
      </c>
      <c r="L7" s="20" t="s">
        <v>101</v>
      </c>
      <c r="M7" s="20" t="s">
        <v>102</v>
      </c>
      <c r="N7" s="25" t="s">
        <v>40</v>
      </c>
      <c r="O7" s="25" t="s">
        <v>103</v>
      </c>
      <c r="P7" s="25">
        <v>42.91</v>
      </c>
      <c r="Q7" s="25">
        <v>100</v>
      </c>
      <c r="R7" s="25">
        <v>2680</v>
      </c>
      <c r="S7" s="25">
        <v>4994</v>
      </c>
      <c r="T7" s="25">
        <v>448.84</v>
      </c>
      <c r="U7" s="25">
        <v>11.13</v>
      </c>
      <c r="V7" s="25">
        <v>2112</v>
      </c>
      <c r="W7" s="25">
        <v>1.8199999999999998</v>
      </c>
      <c r="X7" s="25">
        <v>1160.44</v>
      </c>
      <c r="Y7" s="25">
        <v>47.47</v>
      </c>
      <c r="Z7" s="25">
        <v>49.81</v>
      </c>
      <c r="AA7" s="25">
        <v>48.22</v>
      </c>
      <c r="AB7" s="25">
        <v>48.38</v>
      </c>
      <c r="AC7" s="25">
        <v>45.89</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1215.2</v>
      </c>
      <c r="BG7" s="25">
        <v>1117.06</v>
      </c>
      <c r="BH7" s="25">
        <v>1023.77</v>
      </c>
      <c r="BI7" s="25">
        <v>897.94</v>
      </c>
      <c r="BJ7" s="25">
        <v>809.54</v>
      </c>
      <c r="BK7" s="25">
        <v>855.8</v>
      </c>
      <c r="BL7" s="25">
        <v>654.91999999999996</v>
      </c>
      <c r="BM7" s="25">
        <v>654.71</v>
      </c>
      <c r="BN7" s="25">
        <v>783.8</v>
      </c>
      <c r="BO7" s="25">
        <v>778.81</v>
      </c>
      <c r="BP7" s="25">
        <v>786.37</v>
      </c>
      <c r="BQ7" s="25">
        <v>91.93</v>
      </c>
      <c r="BR7" s="25">
        <v>98.54</v>
      </c>
      <c r="BS7" s="25">
        <v>108.7</v>
      </c>
      <c r="BT7" s="25">
        <v>122.47</v>
      </c>
      <c r="BU7" s="25">
        <v>111.46</v>
      </c>
      <c r="BV7" s="25">
        <v>59.8</v>
      </c>
      <c r="BW7" s="25">
        <v>65.39</v>
      </c>
      <c r="BX7" s="25">
        <v>65.37</v>
      </c>
      <c r="BY7" s="25">
        <v>68.11</v>
      </c>
      <c r="BZ7" s="25">
        <v>67.23</v>
      </c>
      <c r="CA7" s="25">
        <v>60.65</v>
      </c>
      <c r="CB7" s="25">
        <v>153.31</v>
      </c>
      <c r="CC7" s="25">
        <v>143.53</v>
      </c>
      <c r="CD7" s="25">
        <v>131.59</v>
      </c>
      <c r="CE7" s="25">
        <v>120.63</v>
      </c>
      <c r="CF7" s="25">
        <v>131.53</v>
      </c>
      <c r="CG7" s="25">
        <v>263.76</v>
      </c>
      <c r="CH7" s="25">
        <v>230.88</v>
      </c>
      <c r="CI7" s="25">
        <v>228.99</v>
      </c>
      <c r="CJ7" s="25">
        <v>222.41</v>
      </c>
      <c r="CK7" s="25">
        <v>228.21</v>
      </c>
      <c r="CL7" s="25">
        <v>256.97000000000003</v>
      </c>
      <c r="CM7" s="25">
        <v>70.569999999999993</v>
      </c>
      <c r="CN7" s="25">
        <v>70.569999999999993</v>
      </c>
      <c r="CO7" s="25">
        <v>70.569999999999993</v>
      </c>
      <c r="CP7" s="25">
        <v>70.569999999999993</v>
      </c>
      <c r="CQ7" s="25">
        <v>70.569999999999993</v>
      </c>
      <c r="CR7" s="25">
        <v>51.75</v>
      </c>
      <c r="CS7" s="25">
        <v>56.72</v>
      </c>
      <c r="CT7" s="25">
        <v>54.06</v>
      </c>
      <c r="CU7" s="25">
        <v>55.26</v>
      </c>
      <c r="CV7" s="25">
        <v>54.54</v>
      </c>
      <c r="CW7" s="25">
        <v>61.14</v>
      </c>
      <c r="CX7" s="25">
        <v>97.71</v>
      </c>
      <c r="CY7" s="25">
        <v>85.68</v>
      </c>
      <c r="CZ7" s="25">
        <v>90.91</v>
      </c>
      <c r="DA7" s="25">
        <v>97.9</v>
      </c>
      <c r="DB7" s="25">
        <v>98.25</v>
      </c>
      <c r="DC7" s="25">
        <v>84.84</v>
      </c>
      <c r="DD7" s="25">
        <v>90.04</v>
      </c>
      <c r="DE7" s="25">
        <v>90.11</v>
      </c>
      <c r="DF7" s="25">
        <v>90.52</v>
      </c>
      <c r="DG7" s="25">
        <v>90.3</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0.04</v>
      </c>
      <c r="EL7" s="25">
        <v>0.02</v>
      </c>
      <c r="EM7" s="25">
        <v>0.02</v>
      </c>
      <c r="EN7" s="25">
        <v>0.01</v>
      </c>
      <c r="EO7" s="25">
        <v>0.03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2023-01-27T07:44:50Z</cp:lastPrinted>
  <dcterms:created xsi:type="dcterms:W3CDTF">2023-01-13T00:04:46Z</dcterms:created>
  <dcterms:modified xsi:type="dcterms:W3CDTF">2023-02-21T08:59:56Z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2023-02-10T01:08:53Z</vt:filetime>
  </property>
</Properties>
</file>