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下水\【法非適】農集排\"/>
    </mc:Choice>
  </mc:AlternateContent>
  <xr:revisionPtr revIDLastSave="0" documentId="13_ncr:1_{6C70B03A-7822-4C04-BC72-8BCAE0E9D46E}" xr6:coauthVersionLast="47" xr6:coauthVersionMax="47" xr10:uidLastSave="{00000000-0000-0000-0000-000000000000}"/>
  <workbookProtection workbookAlgorithmName="SHA-512" workbookHashValue="SOurPkHP+V/N/1Jfxcihb6ZOEHgqf8xft1qMy2T6J5+qMqGpzyCa7Tmy4IoKymXI5pGtS4cvmKe8N2Lx+JThqQ==" workbookSaltValue="vKuTPzBGSfmRaaUB1AHpF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W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<sst xmlns="http://schemas.openxmlformats.org/spreadsheetml/2006/main" count="236" uniqueCount="120">
  <si>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</si>
  <si>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</si>
  <si>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</si>
  <si>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</si>
  <si>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</si>
  <si>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</si>
  <si>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</si>
  <si>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</si>
  <si>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</si>
  <si>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</si>
  <si>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</si>
  <si>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</si>
  <si>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</si>
  <si>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</si>
  <si>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</si>
  <si>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</si>
  <si>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</si>
  <si>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</si>
  <si>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</si>
  <si>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</si>
  <si>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</si>
  <si>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</si>
  <si>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</si>
  <si>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</si>
  <si>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</si>
  <si>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</si>
  <si>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</si>
  <si>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</si>
  <si>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</si>
  <si>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</si>
  <si>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</si>
  <si>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</si>
  <si>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</si>
  <si>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</si>
  <si>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</si>
  <si>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</si>
  <si>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</si>
  <si>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</si>
  <si>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</si>
  <si>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</si>
  <si>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</si>
  <si>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</si>
  <si>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</si>
  <si>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</si>
  <si>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</si>
  <si>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</si>
  <si>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</si>
  <si>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</si>
  <si>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</si>
  <si>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</si>
  <si>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</si>
  <si>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</si>
  <si>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</si>
  <si>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</si>
  <si>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</si>
  <si>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</si>
  <si>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</si>
  <si>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</si>
  <si>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</si>
  <si>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</si>
  <si>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</si>
  <si>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</si>
  <si>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</si>
  <si>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</si>
  <si>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</si>
  <si>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</si>
  <si>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</si>
  <si>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</si>
  <si>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</si>
  <si>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</si>
  <si>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</si>
  <si>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</si>
  <si>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</si>
  <si>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</si>
  <si>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</si>
  <si>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</si>
  <si>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</si>
  <si>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</si>
  <si>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</si>
  <si>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</si>
  <si>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</si>
  <si>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</si>
  <si>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</si>
  <si>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</si>
  <si>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</si>
  <si>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</si>
  <si>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</si>
  <si>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</si>
  <si>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</si>
  <si>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</si>
  <si>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</si>
  <si>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</si>
  <si>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</si>
  <si>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</si>
  <si>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</si>
  <si>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</si>
  <si>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</si>
  <si>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</si>
  <si>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</si>
  <si>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日之影町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</si>
  <si>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</si>
  <si>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</si>
  <si>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</si>
  <si>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</si>
  <si>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</si>
  <si>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</si>
  <si>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</si>
  <si>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</si>
  <si>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</si>
  <si>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</si>
  <si>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</si>
  <si>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</si>
  <si>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</si>
  <si>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</si>
  <si>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</si>
  <si>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</si>
  <si>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</si>
  <si>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地形的要因などにより中継ポンプ等の設備投資が多い施設であるが、これからも経営の健全性を保つためには、これまでに策定した経営戦略の改訂を併せながら、今後の処理区域内人口の減少を見据え、維持管理費に見合った料金改定や最良な設備規模及び処理方法を検討していきたい。</t>
    <rPh sb="81" eb="82">
      <t>ナイ</t>
    </rPh>
    <phoneticPr fontId="4"/>
  </si>
  <si>
    <t>　本町の農業集落排水事業は、比較的小規模な施設のため、少数の利用者の増減、維持費の増減が各比率に大きく反映される。収益的収支比率は１００％前後の水準で推移し、経費回収率は減少傾向だが、経営の健全性は概ね確保できている。
　企業債残高対事業規模比率は、全国平均や類似団体と比べ低率だが、企業債残高を全て一般会計に依存していることから、自立性の高い経営見直しが求められる。　
　経費回収率は１００％を下回ったものの、施設の維持費用については概ね料金収入で賄えている状況だが、企業債償還については一般会計からの繰入による事業運営となっている。
　施設利用率については、平均値を下回る状況が続き、さらに前年度よりも低下しているが、過疎化等による人口減少のためと予想される。
　水洗化率は全国平均を上回り、類似団体と比べても高い水準にあり、今後も普及促進等を行い、水洗化率の向上を図りたい。
　料金については、水道使用料と併せて将来的には改定を検討する必要があると思われる。</t>
    <rPh sb="85" eb="87">
      <t>ゲンショウ</t>
    </rPh>
    <rPh sb="87" eb="89">
      <t>ケイコウ</t>
    </rPh>
    <rPh sb="142" eb="145">
      <t>キギョウサイ</t>
    </rPh>
    <rPh sb="145" eb="147">
      <t>ザンダカ</t>
    </rPh>
    <rPh sb="148" eb="149">
      <t>スベ</t>
    </rPh>
    <rPh sb="297" eb="300">
      <t>ゼンネンド</t>
    </rPh>
    <rPh sb="303" eb="305">
      <t>テイカ</t>
    </rPh>
    <phoneticPr fontId="4"/>
  </si>
  <si>
    <t>　施設運用開始から２０年以上が経過し、中継ポンプや計装盤等の設備更新の時期が近くなっている。
　中継ポンプについては予備のポンプを準備し、故障した際の対応準備は整えているが、その他の故障等についてはその都度修繕の対応をしている。
　今後各設備の更新時期を迎えてくるが、平成３０年から令和元年にかけて行った機能診断による最適化構想を元に事業計画等を策定し、それに併せて施設の更新整備を行っていく必要がある。</t>
    <rPh sb="12" eb="14">
      <t>イジョウ</t>
    </rPh>
    <rPh sb="118" eb="119">
      <t>カク</t>
    </rPh>
    <rPh sb="119" eb="121">
      <t>セツビ</t>
    </rPh>
    <rPh sb="122" eb="124">
      <t>コウシン</t>
    </rPh>
    <rPh sb="124" eb="126">
      <t>ジキ</t>
    </rPh>
    <rPh sb="127" eb="128">
      <t>ムカ</t>
    </rPh>
    <rPh sb="134" eb="136">
      <t>ヘイセイ</t>
    </rPh>
    <rPh sb="138" eb="139">
      <t>ネン</t>
    </rPh>
    <rPh sb="141" eb="143">
      <t>レイワ</t>
    </rPh>
    <rPh sb="143" eb="145">
      <t>ガンネン</t>
    </rPh>
    <rPh sb="149" eb="150">
      <t>オコナ</t>
    </rPh>
    <rPh sb="152" eb="154">
      <t>キノウ</t>
    </rPh>
    <rPh sb="154" eb="156">
      <t>シンダン</t>
    </rPh>
    <rPh sb="159" eb="162">
      <t>サイテキカ</t>
    </rPh>
    <rPh sb="162" eb="164">
      <t>コウソウ</t>
    </rPh>
    <rPh sb="165" eb="166">
      <t>モト</t>
    </rPh>
    <rPh sb="167" eb="169">
      <t>ジギョウ</t>
    </rPh>
    <rPh sb="169" eb="171">
      <t>ケイカク</t>
    </rPh>
    <rPh sb="171" eb="172">
      <t>トウ</t>
    </rPh>
    <rPh sb="173" eb="175">
      <t>サクテイ</t>
    </rPh>
    <rPh sb="180" eb="181">
      <t>アワ</t>
    </rPh>
    <rPh sb="183" eb="185">
      <t>シセツ</t>
    </rPh>
    <rPh sb="186" eb="188">
      <t>コウシン</t>
    </rPh>
    <rPh sb="188" eb="190">
      <t>セイビ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</si>
</sst>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B7-4261-81EE-236C1EAA671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23B7-4261-81EE-236C1EAA671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47.18</c:v>
                </c:pt>
                <c:pt idx="1">
                  <c:v>45.77</c:v>
                </c:pt>
                <c:pt idx="2">
                  <c:v>46.48</c:v>
                </c:pt>
                <c:pt idx="3">
                  <c:v>47.18</c:v>
                </c:pt>
                <c:pt idx="4">
                  <c:v>44.37</c:v>
                </c:pt>
              </c:numCache>
            </c:numRef>
          </c:val>
          <c:extLst>
            <c:ext xmlns:c16="http://schemas.microsoft.com/office/drawing/2014/chart" uri="{C3380CC4-5D6E-409C-BE32-E72D297353CC}">
              <c16:uniqueId val="{00000000-856B-4BE9-918E-D5C5FF1E841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856B-4BE9-918E-D5C5FF1E841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96.08</c:v>
                </c:pt>
                <c:pt idx="1">
                  <c:v>96.14</c:v>
                </c:pt>
                <c:pt idx="2">
                  <c:v>96.02</c:v>
                </c:pt>
                <c:pt idx="3">
                  <c:v>98.35</c:v>
                </c:pt>
                <c:pt idx="4">
                  <c:v>98.26</c:v>
                </c:pt>
              </c:numCache>
            </c:numRef>
          </c:val>
          <c:extLst>
            <c:ext xmlns:c16="http://schemas.microsoft.com/office/drawing/2014/chart" uri="{C3380CC4-5D6E-409C-BE32-E72D297353CC}">
              <c16:uniqueId val="{00000000-5A0C-4466-A96D-894E4ADAE0C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5A0C-4466-A96D-894E4ADAE0C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99.61</c:v>
                </c:pt>
                <c:pt idx="1">
                  <c:v>98.18</c:v>
                </c:pt>
                <c:pt idx="2">
                  <c:v>100.69</c:v>
                </c:pt>
                <c:pt idx="3">
                  <c:v>100.45</c:v>
                </c:pt>
                <c:pt idx="4">
                  <c:v>101.54</c:v>
                </c:pt>
              </c:numCache>
            </c:numRef>
          </c:val>
          <c:extLst>
            <c:ext xmlns:c16="http://schemas.microsoft.com/office/drawing/2014/chart" uri="{C3380CC4-5D6E-409C-BE32-E72D297353CC}">
              <c16:uniqueId val="{00000000-F4FF-4B55-AF67-0D747CD3CBE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FF-4B55-AF67-0D747CD3CBE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FE-4AF0-AA9D-620C6534268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FE-4AF0-AA9D-620C6534268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53-4B33-BB05-A386E5F4332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53-4B33-BB05-A386E5F4332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23-4BE6-B9C9-CD81B5F4A07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23-4BE6-B9C9-CD81B5F4A07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3A-4440-A950-05E6C0282AA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3A-4440-A950-05E6C0282AA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273.81</c:v>
                </c:pt>
                <c:pt idx="1">
                  <c:v>221.35</c:v>
                </c:pt>
                <c:pt idx="2">
                  <c:v>82.92</c:v>
                </c:pt>
                <c:pt idx="3" formatCode="#,##0.00;&quot;△&quot;#,##0.00">
                  <c:v>0</c:v>
                </c:pt>
                <c:pt idx="4" formatCode="#,##0.00;&quot;△&quot;#,##0.00">
                  <c:v>0</c:v>
                </c:pt>
              </c:numCache>
            </c:numRef>
          </c:val>
          <c:extLst>
            <c:ext xmlns:c16="http://schemas.microsoft.com/office/drawing/2014/chart" uri="{C3380CC4-5D6E-409C-BE32-E72D297353CC}">
              <c16:uniqueId val="{00000000-0079-400D-8F79-DD97BADC203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0079-400D-8F79-DD97BADC203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100.08</c:v>
                </c:pt>
                <c:pt idx="3">
                  <c:v>93.5</c:v>
                </c:pt>
                <c:pt idx="4">
                  <c:v>88.83</c:v>
                </c:pt>
              </c:numCache>
            </c:numRef>
          </c:val>
          <c:extLst>
            <c:ext xmlns:c16="http://schemas.microsoft.com/office/drawing/2014/chart" uri="{C3380CC4-5D6E-409C-BE32-E72D297353CC}">
              <c16:uniqueId val="{00000000-622B-4443-8356-2A9CD449A9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622B-4443-8356-2A9CD449A9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243.84</c:v>
                </c:pt>
                <c:pt idx="1">
                  <c:v>255.03</c:v>
                </c:pt>
                <c:pt idx="2">
                  <c:v>249.6</c:v>
                </c:pt>
                <c:pt idx="3">
                  <c:v>273.07</c:v>
                </c:pt>
                <c:pt idx="4">
                  <c:v>301.94</c:v>
                </c:pt>
              </c:numCache>
            </c:numRef>
          </c:val>
          <c:extLst>
            <c:ext xmlns:c16="http://schemas.microsoft.com/office/drawing/2014/chart" uri="{C3380CC4-5D6E-409C-BE32-E72D297353CC}">
              <c16:uniqueId val="{00000000-6241-447D-A08C-D39A5EE899D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6241-447D-A08C-D39A5EE899D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宮崎県　日之影町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3726</v>
      </c>
      <c r="AM8" s="45"/>
      <c r="AN8" s="45"/>
      <c r="AO8" s="45"/>
      <c r="AP8" s="45"/>
      <c r="AQ8" s="45"/>
      <c r="AR8" s="45"/>
      <c r="AS8" s="45"/>
      <c r="AT8" s="46">
        <f>データ!T6</f>
        <v>277.67</v>
      </c>
      <c r="AU8" s="46"/>
      <c r="AV8" s="46"/>
      <c r="AW8" s="46"/>
      <c r="AX8" s="46"/>
      <c r="AY8" s="46"/>
      <c r="AZ8" s="46"/>
      <c r="BA8" s="46"/>
      <c r="BB8" s="46">
        <f>データ!U6</f>
        <v>13.42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6.08</v>
      </c>
      <c r="Q10" s="46"/>
      <c r="R10" s="46"/>
      <c r="S10" s="46"/>
      <c r="T10" s="46"/>
      <c r="U10" s="46"/>
      <c r="V10" s="46"/>
      <c r="W10" s="46">
        <f>データ!Q6</f>
        <v>100</v>
      </c>
      <c r="X10" s="46"/>
      <c r="Y10" s="46"/>
      <c r="Z10" s="46"/>
      <c r="AA10" s="46"/>
      <c r="AB10" s="46"/>
      <c r="AC10" s="46"/>
      <c r="AD10" s="45">
        <f>データ!R6</f>
        <v>3352</v>
      </c>
      <c r="AE10" s="45"/>
      <c r="AF10" s="45"/>
      <c r="AG10" s="45"/>
      <c r="AH10" s="45"/>
      <c r="AI10" s="45"/>
      <c r="AJ10" s="45"/>
      <c r="AK10" s="2"/>
      <c r="AL10" s="45">
        <f>データ!V6</f>
        <v>230</v>
      </c>
      <c r="AM10" s="45"/>
      <c r="AN10" s="45"/>
      <c r="AO10" s="45"/>
      <c r="AP10" s="45"/>
      <c r="AQ10" s="45"/>
      <c r="AR10" s="45"/>
      <c r="AS10" s="45"/>
      <c r="AT10" s="46">
        <f>データ!W6</f>
        <v>0.12</v>
      </c>
      <c r="AU10" s="46"/>
      <c r="AV10" s="46"/>
      <c r="AW10" s="46"/>
      <c r="AX10" s="46"/>
      <c r="AY10" s="46"/>
      <c r="AZ10" s="46"/>
      <c r="BA10" s="46"/>
      <c r="BB10" s="46">
        <f>データ!X6</f>
        <v>1916.67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45</v>
      </c>
      <c r="N86" s="12" t="s">
        <v>43</v>
      </c>
      <c r="O86" s="12" t="str">
        <f>データ!EO6</f>
        <v>【0.03】</v>
      </c>
    </row>
  </sheetData>
  <sheetProtection algorithmName="SHA-512" hashValue="5DTrFIQi1DanW2BY2i3WgIZIEfTug0LBy3dpf+zDE6rfupRFXuhAgVork1dGEdh2OoL7f/cazETKN0rmt2Zzfg==" saltValue="ISF+fALHstDkUB3okaFdS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2021</v>
      </c>
      <c r="C6" s="19">
        <f t="shared" ref="C6:X6" si="3">C7</f>
        <v>454427</v>
      </c>
      <c r="D6" s="19">
        <f t="shared" si="3"/>
        <v>47</v>
      </c>
      <c r="E6" s="19">
        <f t="shared" si="3"/>
        <v>17</v>
      </c>
      <c r="F6" s="19">
        <f t="shared" si="3"/>
        <v>5</v>
      </c>
      <c r="G6" s="19">
        <f t="shared" si="3"/>
        <v>0</v>
      </c>
      <c r="H6" s="19" t="str">
        <f t="shared" si="3"/>
        <v>宮崎県　日之影町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6.08</v>
      </c>
      <c r="Q6" s="20">
        <f t="shared" si="3"/>
        <v>100</v>
      </c>
      <c r="R6" s="20">
        <f t="shared" si="3"/>
        <v>3352</v>
      </c>
      <c r="S6" s="20">
        <f t="shared" si="3"/>
        <v>3726</v>
      </c>
      <c r="T6" s="20">
        <f t="shared" si="3"/>
        <v>277.67</v>
      </c>
      <c r="U6" s="20">
        <f t="shared" si="3"/>
        <v>13.42</v>
      </c>
      <c r="V6" s="20">
        <f t="shared" si="3"/>
        <v>230</v>
      </c>
      <c r="W6" s="20">
        <f t="shared" si="3"/>
        <v>0.12</v>
      </c>
      <c r="X6" s="20">
        <f t="shared" si="3"/>
        <v>1916.67</v>
      </c>
      <c r="Y6" s="21">
        <f>IF(Y7="",NA(),Y7)</f>
        <v>99.61</v>
      </c>
      <c r="Z6" s="21">
        <f t="shared" ref="Z6:AH6" si="4">IF(Z7="",NA(),Z7)</f>
        <v>98.18</v>
      </c>
      <c r="AA6" s="21">
        <f t="shared" si="4"/>
        <v>100.69</v>
      </c>
      <c r="AB6" s="21">
        <f t="shared" si="4"/>
        <v>100.45</v>
      </c>
      <c r="AC6" s="21">
        <f t="shared" si="4"/>
        <v>101.54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273.81</v>
      </c>
      <c r="BG6" s="21">
        <f t="shared" ref="BG6:BO6" si="7">IF(BG7="",NA(),BG7)</f>
        <v>221.35</v>
      </c>
      <c r="BH6" s="21">
        <f t="shared" si="7"/>
        <v>82.92</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100</v>
      </c>
      <c r="BR6" s="21">
        <f t="shared" ref="BR6:BZ6" si="8">IF(BR7="",NA(),BR7)</f>
        <v>100</v>
      </c>
      <c r="BS6" s="21">
        <f t="shared" si="8"/>
        <v>100.08</v>
      </c>
      <c r="BT6" s="21">
        <f t="shared" si="8"/>
        <v>93.5</v>
      </c>
      <c r="BU6" s="21">
        <f t="shared" si="8"/>
        <v>88.83</v>
      </c>
      <c r="BV6" s="21">
        <f t="shared" si="8"/>
        <v>59.8</v>
      </c>
      <c r="BW6" s="21">
        <f t="shared" si="8"/>
        <v>57.77</v>
      </c>
      <c r="BX6" s="21">
        <f t="shared" si="8"/>
        <v>57.31</v>
      </c>
      <c r="BY6" s="21">
        <f t="shared" si="8"/>
        <v>57.08</v>
      </c>
      <c r="BZ6" s="21">
        <f t="shared" si="8"/>
        <v>56.26</v>
      </c>
      <c r="CA6" s="20" t="str">
        <f>IF(CA7="","",IF(CA7="-","【-】","【"&amp;SUBSTITUTE(TEXT(CA7,"#,##0.00"),"-","△")&amp;"】"))</f>
        <v>【60.65】</v>
      </c>
      <c r="CB6" s="21">
        <f>IF(CB7="",NA(),CB7)</f>
        <v>243.84</v>
      </c>
      <c r="CC6" s="21">
        <f t="shared" ref="CC6:CK6" si="9">IF(CC7="",NA(),CC7)</f>
        <v>255.03</v>
      </c>
      <c r="CD6" s="21">
        <f t="shared" si="9"/>
        <v>249.6</v>
      </c>
      <c r="CE6" s="21">
        <f t="shared" si="9"/>
        <v>273.07</v>
      </c>
      <c r="CF6" s="21">
        <f t="shared" si="9"/>
        <v>301.94</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47.18</v>
      </c>
      <c r="CN6" s="21">
        <f t="shared" ref="CN6:CV6" si="10">IF(CN7="",NA(),CN7)</f>
        <v>45.77</v>
      </c>
      <c r="CO6" s="21">
        <f t="shared" si="10"/>
        <v>46.48</v>
      </c>
      <c r="CP6" s="21">
        <f t="shared" si="10"/>
        <v>47.18</v>
      </c>
      <c r="CQ6" s="21">
        <f t="shared" si="10"/>
        <v>44.37</v>
      </c>
      <c r="CR6" s="21">
        <f t="shared" si="10"/>
        <v>51.75</v>
      </c>
      <c r="CS6" s="21">
        <f t="shared" si="10"/>
        <v>50.68</v>
      </c>
      <c r="CT6" s="21">
        <f t="shared" si="10"/>
        <v>50.14</v>
      </c>
      <c r="CU6" s="21">
        <f t="shared" si="10"/>
        <v>54.83</v>
      </c>
      <c r="CV6" s="21">
        <f t="shared" si="10"/>
        <v>66.53</v>
      </c>
      <c r="CW6" s="20" t="str">
        <f>IF(CW7="","",IF(CW7="-","【-】","【"&amp;SUBSTITUTE(TEXT(CW7,"#,##0.00"),"-","△")&amp;"】"))</f>
        <v>【61.14】</v>
      </c>
      <c r="CX6" s="21">
        <f>IF(CX7="",NA(),CX7)</f>
        <v>96.08</v>
      </c>
      <c r="CY6" s="21">
        <f t="shared" ref="CY6:DG6" si="11">IF(CY7="",NA(),CY7)</f>
        <v>96.14</v>
      </c>
      <c r="CZ6" s="21">
        <f t="shared" si="11"/>
        <v>96.02</v>
      </c>
      <c r="DA6" s="21">
        <f t="shared" si="11"/>
        <v>98.35</v>
      </c>
      <c r="DB6" s="21">
        <f t="shared" si="11"/>
        <v>98.26</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454427</v>
      </c>
      <c r="D7" s="23">
        <v>47</v>
      </c>
      <c r="E7" s="23">
        <v>17</v>
      </c>
      <c r="F7" s="23">
        <v>5</v>
      </c>
      <c r="G7" s="23">
        <v>0</v>
      </c>
      <c r="H7" s="23" t="s">
        <v>99</v>
      </c>
      <c r="I7" s="23" t="s">
        <v>100</v>
      </c>
      <c r="J7" s="23" t="s">
        <v>101</v>
      </c>
      <c r="K7" s="23" t="s">
        <v>102</v>
      </c>
      <c r="L7" s="23" t="s">
        <v>103</v>
      </c>
      <c r="M7" s="23" t="s">
        <v>104</v>
      </c>
      <c r="N7" s="24" t="s">
        <v>105</v>
      </c>
      <c r="O7" s="24" t="s">
        <v>106</v>
      </c>
      <c r="P7" s="24">
        <v>6.08</v>
      </c>
      <c r="Q7" s="24">
        <v>100</v>
      </c>
      <c r="R7" s="24">
        <v>3352</v>
      </c>
      <c r="S7" s="24">
        <v>3726</v>
      </c>
      <c r="T7" s="24">
        <v>277.67</v>
      </c>
      <c r="U7" s="24">
        <v>13.42</v>
      </c>
      <c r="V7" s="24">
        <v>230</v>
      </c>
      <c r="W7" s="24">
        <v>0.12</v>
      </c>
      <c r="X7" s="24">
        <v>1916.67</v>
      </c>
      <c r="Y7" s="24">
        <v>99.61</v>
      </c>
      <c r="Z7" s="24">
        <v>98.18</v>
      </c>
      <c r="AA7" s="24">
        <v>100.69</v>
      </c>
      <c r="AB7" s="24">
        <v>100.45</v>
      </c>
      <c r="AC7" s="24">
        <v>101.54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273.81</v>
      </c>
      <c r="BG7" s="24">
        <v>221.35</v>
      </c>
      <c r="BH7" s="24">
        <v>82.92</v>
      </c>
      <c r="BI7" s="24">
        <v>0</v>
      </c>
      <c r="BJ7" s="24">
        <v>0</v>
      </c>
      <c r="BK7" s="24">
        <v>855.8</v>
      </c>
      <c r="BL7" s="24">
        <v>789.46</v>
      </c>
      <c r="BM7" s="24">
        <v>826.83</v>
      </c>
      <c r="BN7" s="24">
        <v>867.83</v>
      </c>
      <c r="BO7" s="24">
        <v>791.76</v>
      </c>
      <c r="BP7" s="24">
        <v>786.37</v>
      </c>
      <c r="BQ7" s="24">
        <v>100</v>
      </c>
      <c r="BR7" s="24">
        <v>100</v>
      </c>
      <c r="BS7" s="24">
        <v>100.08</v>
      </c>
      <c r="BT7" s="24">
        <v>93.5</v>
      </c>
      <c r="BU7" s="24">
        <v>88.83</v>
      </c>
      <c r="BV7" s="24">
        <v>59.8</v>
      </c>
      <c r="BW7" s="24">
        <v>57.77</v>
      </c>
      <c r="BX7" s="24">
        <v>57.31</v>
      </c>
      <c r="BY7" s="24">
        <v>57.08</v>
      </c>
      <c r="BZ7" s="24">
        <v>56.26</v>
      </c>
      <c r="CA7" s="24">
        <v>60.65</v>
      </c>
      <c r="CB7" s="24">
        <v>243.84</v>
      </c>
      <c r="CC7" s="24">
        <v>255.03</v>
      </c>
      <c r="CD7" s="24">
        <v>249.6</v>
      </c>
      <c r="CE7" s="24">
        <v>273.07</v>
      </c>
      <c r="CF7" s="24">
        <v>301.94</v>
      </c>
      <c r="CG7" s="24">
        <v>263.76</v>
      </c>
      <c r="CH7" s="24">
        <v>274.35000000000002</v>
      </c>
      <c r="CI7" s="24">
        <v>273.52</v>
      </c>
      <c r="CJ7" s="24">
        <v>274.99</v>
      </c>
      <c r="CK7" s="24">
        <v>282.08999999999997</v>
      </c>
      <c r="CL7" s="24">
        <v>256.97000000000003</v>
      </c>
      <c r="CM7" s="24">
        <v>47.18</v>
      </c>
      <c r="CN7" s="24">
        <v>45.77</v>
      </c>
      <c r="CO7" s="24">
        <v>46.48</v>
      </c>
      <c r="CP7" s="24">
        <v>47.18</v>
      </c>
      <c r="CQ7" s="24">
        <v>44.37</v>
      </c>
      <c r="CR7" s="24">
        <v>51.75</v>
      </c>
      <c r="CS7" s="24">
        <v>50.68</v>
      </c>
      <c r="CT7" s="24">
        <v>50.14</v>
      </c>
      <c r="CU7" s="24">
        <v>54.83</v>
      </c>
      <c r="CV7" s="24">
        <v>66.53</v>
      </c>
      <c r="CW7" s="24">
        <v>61.14</v>
      </c>
      <c r="CX7" s="24">
        <v>96.08</v>
      </c>
      <c r="CY7" s="24">
        <v>96.14</v>
      </c>
      <c r="CZ7" s="24">
        <v>96.02</v>
      </c>
      <c r="DA7" s="24">
        <v>98.35</v>
      </c>
      <c r="DB7" s="24">
        <v>98.26</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112</v>
      </c>
    </row>
    <row r="12" spans="1:145" x14ac:dyDescent="0.2">
      <c r="B12">
        <v>1</v>
      </c>
      <c r="C12">
        <v>1</v>
      </c>
      <c r="D12">
        <v>1</v>
      </c>
      <c r="E12">
        <v>2</v>
      </c>
      <c r="F12">
        <v>3</v>
      </c>
      <c r="G12" t="s">
        <v>113</v>
      </c>
    </row>
    <row r="13" spans="1:145" x14ac:dyDescent="0.2">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2023-02-09T04:11:17Z</cp:lastPrinted>
  <dcterms:created xsi:type="dcterms:W3CDTF">2022-12-01T02:01:37Z</dcterms:created>
  <dcterms:modified xsi:type="dcterms:W3CDTF">2023-02-21T09:00:16Z</dcterms:modified>
  <cp:category/>
</cp:coreProperties>
</file>