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漁集排\"/>
    </mc:Choice>
  </mc:AlternateContent>
  <xr:revisionPtr revIDLastSave="0" documentId="13_ncr:1_{1AF5A476-BF55-48A3-8EB6-7C96CC966DDF}" xr6:coauthVersionLast="47" xr6:coauthVersionMax="47" xr10:uidLastSave="{00000000-0000-0000-0000-000000000000}"/>
  <workbookProtection workbookAlgorithmName="SHA-512" workbookHashValue="SqTQUNlyQgTipH4ps8r+c3nhA7V8rnY8XLEvoudOk1ADPEd8NfXTRXBVzsWFM5OKybEq9TZBV2n3dNCCyDeshQ==" workbookSaltValue="SreIGKdIvmixzJbkO4LYr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10" i="4"/>
  <c r="AT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<sst xmlns="http://schemas.openxmlformats.org/spreadsheetml/2006/main" count="236" uniqueCount="122">
  <si>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</si>
  <si>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</si>
  <si>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</si>
  <si>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</si>
  <si>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</si>
  <si>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</si>
  <si>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</si>
  <si>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</si>
  <si>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</si>
  <si>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</si>
  <si>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</si>
  <si>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</si>
  <si>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</si>
  <si>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</si>
  <si>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</si>
  <si>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</si>
  <si>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</si>
  <si>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</si>
  <si>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</si>
  <si>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</si>
  <si>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</si>
  <si>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</si>
  <si>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</si>
  <si>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</si>
  <si>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</si>
  <si>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</si>
  <si>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</si>
  <si>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</si>
  <si>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</si>
  <si>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</si>
  <si>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</si>
  <si>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</si>
  <si>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</si>
  <si>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</si>
  <si>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</si>
  <si>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</si>
  <si>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</si>
  <si>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</si>
  <si>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</si>
  <si>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</si>
  <si>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</si>
  <si>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</si>
  <si>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</si>
  <si>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</si>
  <si>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</si>
  <si>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</si>
  <si>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</si>
  <si>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</si>
  <si>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</si>
  <si>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</si>
  <si>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</si>
  <si>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</si>
  <si>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</si>
  <si>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</si>
  <si>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</si>
  <si>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</si>
  <si>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</si>
  <si>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</si>
  <si>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</si>
  <si>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</si>
  <si>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</si>
  <si>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</si>
  <si>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</si>
  <si>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</si>
  <si>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</si>
  <si>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</si>
  <si>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</si>
  <si>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</si>
  <si>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</si>
  <si>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</si>
  <si>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</si>
  <si>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</si>
  <si>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</si>
  <si>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</si>
  <si>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</si>
  <si>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</si>
  <si>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</si>
  <si>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</si>
  <si>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</si>
  <si>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</si>
  <si>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</si>
  <si>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</si>
  <si>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</si>
  <si>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</si>
  <si>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</si>
  <si>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</si>
  <si>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</si>
  <si>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</si>
  <si>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</si>
  <si>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</si>
  <si>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</si>
  <si>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</si>
  <si>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</si>
  <si>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</si>
  <si>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</si>
  <si>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</si>
  <si>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</si>
  <si>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</si>
  <si>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</si>
  <si>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</si>
  <si>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</si>
  <si>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</si>
  <si>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</si>
  <si>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</si>
  <si>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</si>
  <si>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</si>
  <si>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</si>
  <si>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</si>
  <si>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</si>
  <si>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</si>
  <si>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</si>
  <si>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</si>
  <si>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</si>
  <si>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</si>
  <si>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</si>
  <si>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</si>
  <si>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</si>
  <si>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</si>
  <si>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</si>
  <si>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③管渠改善率は０％で推移していますが、夫婦浦地区が平成12年度、富土地区が平成15年度に供用開始しており、今後は経年劣化による管路施設の改築更新が必要となる見込みです。
　また、処理施設の電気・機械設備については、耐用年数を超過しているため、改築更新計画に基づき更新工事を行い、施設の延命化を図っていきます。</t>
    <phoneticPr fontId="4"/>
  </si>
  <si>
    <t>　当該事業は一般会計からの繰入金を充当することで経営を維持しています。
　将来的には、処理区域内の人口減少による収入の減少と施設の老朽化に対する工事請負費の増加が予測されることから、一般会計からの繰入や地方債の借入への依存度がさらに増えることが予測されます。
　令和４年度に公営企業会計へ移行したことから、経営の健全性や効率性がより明確になりました。今後は令和３年度に策定した経営戦略に基づき、計画的かつ合理的な経営管理に努めます。</t>
    <rPh sb="131" eb="133">
      <t>レイワ</t>
    </rPh>
    <rPh sb="134" eb="136">
      <t>ネンド</t>
    </rPh>
    <rPh sb="137" eb="139">
      <t>コウエイ</t>
    </rPh>
    <rPh sb="139" eb="141">
      <t>キギョウ</t>
    </rPh>
    <rPh sb="141" eb="143">
      <t>カイケイ</t>
    </rPh>
    <rPh sb="144" eb="146">
      <t>イコウ</t>
    </rPh>
    <rPh sb="153" eb="155">
      <t>ケイエイ</t>
    </rPh>
    <rPh sb="156" eb="158">
      <t>ケンゼン</t>
    </rPh>
    <rPh sb="158" eb="159">
      <t>セイ</t>
    </rPh>
    <rPh sb="160" eb="163">
      <t>コウリツセイ</t>
    </rPh>
    <rPh sb="166" eb="168">
      <t>メイカク</t>
    </rPh>
    <rPh sb="175" eb="177">
      <t>コンゴ</t>
    </rPh>
    <rPh sb="178" eb="180">
      <t>レイワ</t>
    </rPh>
    <rPh sb="181" eb="183">
      <t>ネンド</t>
    </rPh>
    <rPh sb="184" eb="186">
      <t>サクテイ</t>
    </rPh>
    <rPh sb="188" eb="190">
      <t>ケイエイ</t>
    </rPh>
    <rPh sb="190" eb="192">
      <t>センリャク</t>
    </rPh>
    <rPh sb="193" eb="194">
      <t>モト</t>
    </rPh>
    <rPh sb="197" eb="200">
      <t>ケイカクテキ</t>
    </rPh>
    <rPh sb="202" eb="205">
      <t>ゴウリテキ</t>
    </rPh>
    <rPh sb="206" eb="208">
      <t>ケイエイ</t>
    </rPh>
    <rPh sb="208" eb="210">
      <t>カンリ</t>
    </rPh>
    <rPh sb="211" eb="212">
      <t>ツト</t>
    </rPh>
    <phoneticPr fontId="4"/>
  </si>
  <si>
    <t>各項目について、以下の通り分析しました。
①収益的収支比率
　100％を上回っていますが、総収益の多くは一般会計からの繰入金により賄われている状況です。
④企業債残高対事業規模比率
　地方債償還金の財源を全て一般会計からの繰入金により賄っているため、０％で推移しています。
⑤経費回収率
　類似団体と比べ低くなっています。令和４年度に公営企業会計へ移行したことから、令和３年度は打ち切り決算となり、費用の未払いが発生したことから、対前年度比は増となっています。
⑥汚水処理原価
　⑤と同様に打ち切り決算を行ったことから、年間有収水量に対し、汚水処理費が下回り、対前年度比が減となりました。
⑦施設利用率
　処理区域内人口の減少に伴い処理水量が年々減少していることから、施設利用率が減少しています。
⑧水洗化率
　98％を超えており、今後も更なる普及促進に努めていきます。</t>
    <rPh sb="0" eb="3">
      <t>カクコウモク</t>
    </rPh>
    <rPh sb="8" eb="10">
      <t>イカ</t>
    </rPh>
    <rPh sb="11" eb="12">
      <t>トオ</t>
    </rPh>
    <rPh sb="13" eb="15">
      <t>ブンセキ</t>
    </rPh>
    <rPh sb="146" eb="148">
      <t>ルイジ</t>
    </rPh>
    <rPh sb="148" eb="150">
      <t>ダンタイ</t>
    </rPh>
    <rPh sb="151" eb="152">
      <t>クラ</t>
    </rPh>
    <rPh sb="153" eb="154">
      <t>ヒク</t>
    </rPh>
    <rPh sb="162" eb="164">
      <t>レイワ</t>
    </rPh>
    <rPh sb="165" eb="166">
      <t>ネン</t>
    </rPh>
    <rPh sb="166" eb="167">
      <t>ド</t>
    </rPh>
    <rPh sb="168" eb="170">
      <t>コウエイ</t>
    </rPh>
    <rPh sb="170" eb="172">
      <t>キギョウ</t>
    </rPh>
    <rPh sb="172" eb="174">
      <t>カイケイ</t>
    </rPh>
    <rPh sb="175" eb="177">
      <t>イコウ</t>
    </rPh>
    <rPh sb="184" eb="186">
      <t>レイワ</t>
    </rPh>
    <rPh sb="187" eb="189">
      <t>ネンド</t>
    </rPh>
    <rPh sb="190" eb="191">
      <t>ウ</t>
    </rPh>
    <rPh sb="192" eb="193">
      <t>キ</t>
    </rPh>
    <rPh sb="194" eb="196">
      <t>ケッサン</t>
    </rPh>
    <rPh sb="200" eb="202">
      <t>ヒヨウ</t>
    </rPh>
    <rPh sb="203" eb="205">
      <t>ミバラ</t>
    </rPh>
    <rPh sb="207" eb="209">
      <t>ハッセイ</t>
    </rPh>
    <rPh sb="216" eb="217">
      <t>タイ</t>
    </rPh>
    <rPh sb="217" eb="221">
      <t>ゼンネンドヒ</t>
    </rPh>
    <rPh sb="222" eb="223">
      <t>ゾウ</t>
    </rPh>
    <rPh sb="243" eb="245">
      <t>ドウヨウ</t>
    </rPh>
    <rPh sb="246" eb="247">
      <t>ウ</t>
    </rPh>
    <rPh sb="248" eb="249">
      <t>キ</t>
    </rPh>
    <rPh sb="250" eb="252">
      <t>ケッサン</t>
    </rPh>
    <rPh sb="253" eb="254">
      <t>オコナ</t>
    </rPh>
    <rPh sb="261" eb="263">
      <t>ネンカン</t>
    </rPh>
    <rPh sb="263" eb="267">
      <t>ユウシュウスイリョウ</t>
    </rPh>
    <rPh sb="268" eb="269">
      <t>タイ</t>
    </rPh>
    <rPh sb="271" eb="273">
      <t>オスイ</t>
    </rPh>
    <rPh sb="273" eb="275">
      <t>ショリ</t>
    </rPh>
    <rPh sb="275" eb="276">
      <t>ヒ</t>
    </rPh>
    <rPh sb="277" eb="279">
      <t>シタマワ</t>
    </rPh>
    <rPh sb="281" eb="282">
      <t>タイ</t>
    </rPh>
    <rPh sb="282" eb="286">
      <t>ゼンネンドヒ</t>
    </rPh>
    <rPh sb="287" eb="288">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</si>
</sst>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F-4812-9BFC-6F179EB25D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3EDF-4812-9BFC-6F179EB25D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32.880000000000003</c:v>
                </c:pt>
                <c:pt idx="1">
                  <c:v>32.43</c:v>
                </c:pt>
                <c:pt idx="2">
                  <c:v>30.18</c:v>
                </c:pt>
                <c:pt idx="3">
                  <c:v>30.18</c:v>
                </c:pt>
                <c:pt idx="4">
                  <c:v>29.28</c:v>
                </c:pt>
              </c:numCache>
            </c:numRef>
          </c:val>
          <c:extLst>
            <c:ext xmlns:c16="http://schemas.microsoft.com/office/drawing/2014/chart" uri="{C3380CC4-5D6E-409C-BE32-E72D297353CC}">
              <c16:uniqueId val="{00000000-8805-4728-970D-D3414BC5F9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8805-4728-970D-D3414BC5F9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97.66</c:v>
                </c:pt>
                <c:pt idx="1">
                  <c:v>97.58</c:v>
                </c:pt>
                <c:pt idx="2">
                  <c:v>97.8</c:v>
                </c:pt>
                <c:pt idx="3">
                  <c:v>98.06</c:v>
                </c:pt>
                <c:pt idx="4">
                  <c:v>98.36</c:v>
                </c:pt>
              </c:numCache>
            </c:numRef>
          </c:val>
          <c:extLst>
            <c:ext xmlns:c16="http://schemas.microsoft.com/office/drawing/2014/chart" uri="{C3380CC4-5D6E-409C-BE32-E72D297353CC}">
              <c16:uniqueId val="{00000000-41ED-429E-BD95-4155291D9A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41ED-429E-BD95-4155291D9A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104.87</c:v>
                </c:pt>
                <c:pt idx="1">
                  <c:v>119.78</c:v>
                </c:pt>
                <c:pt idx="2">
                  <c:v>108.95</c:v>
                </c:pt>
                <c:pt idx="3">
                  <c:v>104.72</c:v>
                </c:pt>
                <c:pt idx="4">
                  <c:v>109.16</c:v>
                </c:pt>
              </c:numCache>
            </c:numRef>
          </c:val>
          <c:extLst>
            <c:ext xmlns:c16="http://schemas.microsoft.com/office/drawing/2014/chart" uri="{C3380CC4-5D6E-409C-BE32-E72D297353CC}">
              <c16:uniqueId val="{00000000-D6C7-4CD0-BA28-97283ABAF9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C7-4CD0-BA28-97283ABAF9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F-442D-A183-879E5981E6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F-442D-A183-879E5981E6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6-43A1-9CB0-D9D7734597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6-43A1-9CB0-D9D7734597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3D-4300-A843-A25E9A5F66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D-4300-A843-A25E9A5F66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6-42D1-86B2-8393B13743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6-42D1-86B2-8393B13743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2E-4480-8FE7-B644C0581A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112E-4480-8FE7-B644C0581A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38.14</c:v>
                </c:pt>
                <c:pt idx="1">
                  <c:v>34.46</c:v>
                </c:pt>
                <c:pt idx="2">
                  <c:v>22.69</c:v>
                </c:pt>
                <c:pt idx="3">
                  <c:v>34.57</c:v>
                </c:pt>
                <c:pt idx="4">
                  <c:v>38.47</c:v>
                </c:pt>
              </c:numCache>
            </c:numRef>
          </c:val>
          <c:extLst>
            <c:ext xmlns:c16="http://schemas.microsoft.com/office/drawing/2014/chart" uri="{C3380CC4-5D6E-409C-BE32-E72D297353CC}">
              <c16:uniqueId val="{00000000-3768-499B-A6A5-39B0CF6AC0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3768-499B-A6A5-39B0CF6AC0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393.7</c:v>
                </c:pt>
                <c:pt idx="1">
                  <c:v>438.17</c:v>
                </c:pt>
                <c:pt idx="2">
                  <c:v>695.89</c:v>
                </c:pt>
                <c:pt idx="3">
                  <c:v>479.78</c:v>
                </c:pt>
                <c:pt idx="4">
                  <c:v>398.86</c:v>
                </c:pt>
              </c:numCache>
            </c:numRef>
          </c:val>
          <c:extLst>
            <c:ext xmlns:c16="http://schemas.microsoft.com/office/drawing/2014/chart" uri="{C3380CC4-5D6E-409C-BE32-E72D297353CC}">
              <c16:uniqueId val="{00000000-28E9-4C16-A344-89EEBC24C9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28E9-4C16-A344-89EEBC24C9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B1" zoomScale="85" zoomScaleNormal="100" zoomScaleSheetLayoutView="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6">
        <f>データ!S6</f>
        <v>50958</v>
      </c>
      <c r="AM8" s="46"/>
      <c r="AN8" s="46"/>
      <c r="AO8" s="46"/>
      <c r="AP8" s="46"/>
      <c r="AQ8" s="46"/>
      <c r="AR8" s="46"/>
      <c r="AS8" s="46"/>
      <c r="AT8" s="45">
        <f>データ!T6</f>
        <v>535.59</v>
      </c>
      <c r="AU8" s="45"/>
      <c r="AV8" s="45"/>
      <c r="AW8" s="45"/>
      <c r="AX8" s="45"/>
      <c r="AY8" s="45"/>
      <c r="AZ8" s="45"/>
      <c r="BA8" s="45"/>
      <c r="BB8" s="45">
        <f>データ!U6</f>
        <v>95.14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0.48</v>
      </c>
      <c r="Q10" s="45"/>
      <c r="R10" s="45"/>
      <c r="S10" s="45"/>
      <c r="T10" s="45"/>
      <c r="U10" s="45"/>
      <c r="V10" s="45"/>
      <c r="W10" s="45">
        <f>データ!Q6</f>
        <v>83.42</v>
      </c>
      <c r="X10" s="45"/>
      <c r="Y10" s="45"/>
      <c r="Z10" s="45"/>
      <c r="AA10" s="45"/>
      <c r="AB10" s="45"/>
      <c r="AC10" s="45"/>
      <c r="AD10" s="46">
        <f>データ!R6</f>
        <v>3025</v>
      </c>
      <c r="AE10" s="46"/>
      <c r="AF10" s="46"/>
      <c r="AG10" s="46"/>
      <c r="AH10" s="46"/>
      <c r="AI10" s="46"/>
      <c r="AJ10" s="46"/>
      <c r="AK10" s="2"/>
      <c r="AL10" s="46">
        <f>データ!V6</f>
        <v>244</v>
      </c>
      <c r="AM10" s="46"/>
      <c r="AN10" s="46"/>
      <c r="AO10" s="46"/>
      <c r="AP10" s="46"/>
      <c r="AQ10" s="46"/>
      <c r="AR10" s="46"/>
      <c r="AS10" s="46"/>
      <c r="AT10" s="45">
        <f>データ!W6</f>
        <v>0.18</v>
      </c>
      <c r="AU10" s="45"/>
      <c r="AV10" s="45"/>
      <c r="AW10" s="45"/>
      <c r="AX10" s="45"/>
      <c r="AY10" s="45"/>
      <c r="AZ10" s="45"/>
      <c r="BA10" s="45"/>
      <c r="BB10" s="45">
        <f>データ!X6</f>
        <v>1355.56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45</v>
      </c>
      <c r="O86" s="12" t="str">
        <f>データ!EO6</f>
        <v>【0.01】</v>
      </c>
    </row>
  </sheetData>
  <sheetProtection algorithmName="SHA-512" hashValue="ormoLZgSAhb1Au6II1p0LMVpTf/ZCthmyOjasQVOiYYPyj6VbFXewJ6u11gHhj/93SCvCXxNIeIvTGmLxdOfBg==" saltValue="/JyqvdCT0zhussKQTevy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452041</v>
      </c>
      <c r="D6" s="19">
        <f t="shared" si="3"/>
        <v>47</v>
      </c>
      <c r="E6" s="19">
        <f t="shared" si="3"/>
        <v>17</v>
      </c>
      <c r="F6" s="19">
        <f t="shared" si="3"/>
        <v>6</v>
      </c>
      <c r="G6" s="19">
        <f t="shared" si="3"/>
        <v>0</v>
      </c>
      <c r="H6" s="19" t="str">
        <f t="shared" si="3"/>
        <v>宮崎県　日南市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0.48</v>
      </c>
      <c r="Q6" s="20">
        <f t="shared" si="3"/>
        <v>83.42</v>
      </c>
      <c r="R6" s="20">
        <f t="shared" si="3"/>
        <v>3025</v>
      </c>
      <c r="S6" s="20">
        <f t="shared" si="3"/>
        <v>50958</v>
      </c>
      <c r="T6" s="20">
        <f t="shared" si="3"/>
        <v>535.59</v>
      </c>
      <c r="U6" s="20">
        <f t="shared" si="3"/>
        <v>95.14</v>
      </c>
      <c r="V6" s="20">
        <f t="shared" si="3"/>
        <v>244</v>
      </c>
      <c r="W6" s="20">
        <f t="shared" si="3"/>
        <v>0.18</v>
      </c>
      <c r="X6" s="20">
        <f t="shared" si="3"/>
        <v>1355.56</v>
      </c>
      <c r="Y6" s="21">
        <f>IF(Y7="",NA(),Y7)</f>
        <v>104.87</v>
      </c>
      <c r="Z6" s="21">
        <f t="shared" ref="Z6:AH6" si="4">IF(Z7="",NA(),Z7)</f>
        <v>119.78</v>
      </c>
      <c r="AA6" s="21">
        <f t="shared" si="4"/>
        <v>108.95</v>
      </c>
      <c r="AB6" s="21">
        <f t="shared" si="4"/>
        <v>104.72</v>
      </c>
      <c r="AC6" s="21">
        <f t="shared" si="4"/>
        <v>109.16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38.14</v>
      </c>
      <c r="BR6" s="21">
        <f t="shared" ref="BR6:BZ6" si="8">IF(BR7="",NA(),BR7)</f>
        <v>34.46</v>
      </c>
      <c r="BS6" s="21">
        <f t="shared" si="8"/>
        <v>22.69</v>
      </c>
      <c r="BT6" s="21">
        <f t="shared" si="8"/>
        <v>34.57</v>
      </c>
      <c r="BU6" s="21">
        <f t="shared" si="8"/>
        <v>38.47</v>
      </c>
      <c r="BV6" s="21">
        <f t="shared" si="8"/>
        <v>45.81</v>
      </c>
      <c r="BW6" s="21">
        <f t="shared" si="8"/>
        <v>43.43</v>
      </c>
      <c r="BX6" s="21">
        <f t="shared" si="8"/>
        <v>41.41</v>
      </c>
      <c r="BY6" s="21">
        <f t="shared" si="8"/>
        <v>39.64</v>
      </c>
      <c r="BZ6" s="21">
        <f t="shared" si="8"/>
        <v>40</v>
      </c>
      <c r="CA6" s="20" t="str">
        <f>IF(CA7="","",IF(CA7="-","【-】","【"&amp;SUBSTITUTE(TEXT(CA7,"#,##0.00"),"-","△")&amp;"】"))</f>
        <v>【44.22】</v>
      </c>
      <c r="CB6" s="21">
        <f>IF(CB7="",NA(),CB7)</f>
        <v>393.7</v>
      </c>
      <c r="CC6" s="21">
        <f t="shared" ref="CC6:CK6" si="9">IF(CC7="",NA(),CC7)</f>
        <v>438.17</v>
      </c>
      <c r="CD6" s="21">
        <f t="shared" si="9"/>
        <v>695.89</v>
      </c>
      <c r="CE6" s="21">
        <f t="shared" si="9"/>
        <v>479.78</v>
      </c>
      <c r="CF6" s="21">
        <f t="shared" si="9"/>
        <v>398.86</v>
      </c>
      <c r="CG6" s="21">
        <f t="shared" si="9"/>
        <v>383.92</v>
      </c>
      <c r="CH6" s="21">
        <f t="shared" si="9"/>
        <v>400.44</v>
      </c>
      <c r="CI6" s="21">
        <f t="shared" si="9"/>
        <v>417.56</v>
      </c>
      <c r="CJ6" s="21">
        <f t="shared" si="9"/>
        <v>449.72</v>
      </c>
      <c r="CK6" s="21">
        <f t="shared" si="9"/>
        <v>437.27</v>
      </c>
      <c r="CL6" s="20" t="str">
        <f>IF(CL7="","",IF(CL7="-","【-】","【"&amp;SUBSTITUTE(TEXT(CL7,"#,##0.00"),"-","△")&amp;"】"))</f>
        <v>【392.85】</v>
      </c>
      <c r="CM6" s="21">
        <f>IF(CM7="",NA(),CM7)</f>
        <v>32.880000000000003</v>
      </c>
      <c r="CN6" s="21">
        <f t="shared" ref="CN6:CV6" si="10">IF(CN7="",NA(),CN7)</f>
        <v>32.43</v>
      </c>
      <c r="CO6" s="21">
        <f t="shared" si="10"/>
        <v>30.18</v>
      </c>
      <c r="CP6" s="21">
        <f t="shared" si="10"/>
        <v>30.18</v>
      </c>
      <c r="CQ6" s="21">
        <f t="shared" si="10"/>
        <v>29.28</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97.66</v>
      </c>
      <c r="CY6" s="21">
        <f t="shared" ref="CY6:DG6" si="11">IF(CY7="",NA(),CY7)</f>
        <v>97.58</v>
      </c>
      <c r="CZ6" s="21">
        <f t="shared" si="11"/>
        <v>97.8</v>
      </c>
      <c r="DA6" s="21">
        <f t="shared" si="11"/>
        <v>98.06</v>
      </c>
      <c r="DB6" s="21">
        <f t="shared" si="11"/>
        <v>98.36</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452041</v>
      </c>
      <c r="D7" s="23">
        <v>47</v>
      </c>
      <c r="E7" s="23">
        <v>17</v>
      </c>
      <c r="F7" s="23">
        <v>6</v>
      </c>
      <c r="G7" s="23">
        <v>0</v>
      </c>
      <c r="H7" s="23" t="s">
        <v>99</v>
      </c>
      <c r="I7" s="23" t="s">
        <v>100</v>
      </c>
      <c r="J7" s="23" t="s">
        <v>101</v>
      </c>
      <c r="K7" s="23" t="s">
        <v>102</v>
      </c>
      <c r="L7" s="23" t="s">
        <v>103</v>
      </c>
      <c r="M7" s="23" t="s">
        <v>104</v>
      </c>
      <c r="N7" s="24" t="s">
        <v>105</v>
      </c>
      <c r="O7" s="24" t="s">
        <v>106</v>
      </c>
      <c r="P7" s="24">
        <v>0.48</v>
      </c>
      <c r="Q7" s="24">
        <v>83.42</v>
      </c>
      <c r="R7" s="24">
        <v>3025</v>
      </c>
      <c r="S7" s="24">
        <v>50958</v>
      </c>
      <c r="T7" s="24">
        <v>535.59</v>
      </c>
      <c r="U7" s="24">
        <v>95.14</v>
      </c>
      <c r="V7" s="24">
        <v>244</v>
      </c>
      <c r="W7" s="24">
        <v>0.18</v>
      </c>
      <c r="X7" s="24">
        <v>1355.56</v>
      </c>
      <c r="Y7" s="24">
        <v>104.87</v>
      </c>
      <c r="Z7" s="24">
        <v>119.78</v>
      </c>
      <c r="AA7" s="24">
        <v>108.95</v>
      </c>
      <c r="AB7" s="24">
        <v>104.72</v>
      </c>
      <c r="AC7" s="24">
        <v>109.16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38.14</v>
      </c>
      <c r="BR7" s="24">
        <v>34.46</v>
      </c>
      <c r="BS7" s="24">
        <v>22.69</v>
      </c>
      <c r="BT7" s="24">
        <v>34.57</v>
      </c>
      <c r="BU7" s="24">
        <v>38.47</v>
      </c>
      <c r="BV7" s="24">
        <v>45.81</v>
      </c>
      <c r="BW7" s="24">
        <v>43.43</v>
      </c>
      <c r="BX7" s="24">
        <v>41.41</v>
      </c>
      <c r="BY7" s="24">
        <v>39.64</v>
      </c>
      <c r="BZ7" s="24">
        <v>40</v>
      </c>
      <c r="CA7" s="24">
        <v>44.22</v>
      </c>
      <c r="CB7" s="24">
        <v>393.7</v>
      </c>
      <c r="CC7" s="24">
        <v>438.17</v>
      </c>
      <c r="CD7" s="24">
        <v>695.89</v>
      </c>
      <c r="CE7" s="24">
        <v>479.78</v>
      </c>
      <c r="CF7" s="24">
        <v>398.86</v>
      </c>
      <c r="CG7" s="24">
        <v>383.92</v>
      </c>
      <c r="CH7" s="24">
        <v>400.44</v>
      </c>
      <c r="CI7" s="24">
        <v>417.56</v>
      </c>
      <c r="CJ7" s="24">
        <v>449.72</v>
      </c>
      <c r="CK7" s="24">
        <v>437.27</v>
      </c>
      <c r="CL7" s="24">
        <v>392.85</v>
      </c>
      <c r="CM7" s="24">
        <v>32.880000000000003</v>
      </c>
      <c r="CN7" s="24">
        <v>32.43</v>
      </c>
      <c r="CO7" s="24">
        <v>30.18</v>
      </c>
      <c r="CP7" s="24">
        <v>30.18</v>
      </c>
      <c r="CQ7" s="24">
        <v>29.28</v>
      </c>
      <c r="CR7" s="24">
        <v>33.21</v>
      </c>
      <c r="CS7" s="24">
        <v>32.229999999999997</v>
      </c>
      <c r="CT7" s="24">
        <v>32.479999999999997</v>
      </c>
      <c r="CU7" s="24">
        <v>30.19</v>
      </c>
      <c r="CV7" s="24">
        <v>28.77</v>
      </c>
      <c r="CW7" s="24">
        <v>32.229999999999997</v>
      </c>
      <c r="CX7" s="24">
        <v>97.66</v>
      </c>
      <c r="CY7" s="24">
        <v>97.58</v>
      </c>
      <c r="CZ7" s="24">
        <v>97.8</v>
      </c>
      <c r="DA7" s="24">
        <v>98.06</v>
      </c>
      <c r="DB7" s="24">
        <v>98.36</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2023-01-19T02:25:12Z</cp:lastPrinted>
  <dcterms:created xsi:type="dcterms:W3CDTF">2022-12-01T02:04:04Z</dcterms:created>
  <dcterms:modified xsi:type="dcterms:W3CDTF">2023-02-21T08:54:33Z</dcterms:modified>
  <cp:category/>
</cp:coreProperties>
</file>