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漁集排\"/>
    </mc:Choice>
  </mc:AlternateContent>
  <xr:revisionPtr revIDLastSave="0" documentId="13_ncr:1_{C08383FE-D0D3-4E32-BA07-507D40E09985}" xr6:coauthVersionLast="47" xr6:coauthVersionMax="47" xr10:uidLastSave="{00000000-0000-0000-0000-000000000000}"/>
  <workbookProtection workbookAlgorithmName="SHA-512" workbookHashValue="wi5R8hTnJKcIisDDf5YuZqFVYwO3rbfnN5PEzjwFUGoeXb8URNdI0H4+uzgRvth/6GTKhQZsV2Xx1XxkZ4uaLA==" workbookSaltValue="EQX7mpxdAN2m0iMSfHun8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R6" i="5"/>
  <c r="AD10" i="4" s="1"/>
  <c r="Q6" i="5"/>
  <c r="P6" i="5"/>
  <c r="O6" i="5"/>
  <c r="I10" i="4" s="1"/>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W10" i="4"/>
  <c r="P10" i="4"/>
  <c r="BB8" i="4"/>
  <c r="AT8" i="4"/>
  <c r="AL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<sst xmlns="http://schemas.openxmlformats.org/spreadsheetml/2006/main" count="236" uniqueCount="121">
  <si>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</si>
  <si>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</si>
  <si>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</si>
  <si>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</si>
  <si>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</si>
  <si>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</si>
  <si>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</si>
  <si>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</si>
  <si>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</si>
  <si>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</si>
  <si>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</si>
  <si>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</si>
  <si>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</si>
  <si>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</si>
  <si>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</si>
  <si>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</si>
  <si>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</si>
  <si>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</si>
  <si>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</si>
  <si>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</si>
  <si>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</si>
  <si>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</si>
  <si>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</si>
  <si>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</si>
  <si>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</si>
  <si>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</si>
  <si>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</si>
  <si>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</si>
  <si>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</si>
  <si>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</si>
  <si>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</si>
  <si>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</si>
  <si>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</si>
  <si>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</si>
  <si>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</si>
  <si>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</si>
  <si>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</si>
  <si>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</si>
  <si>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</si>
  <si>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</si>
  <si>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</si>
  <si>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</si>
  <si>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</si>
  <si>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</si>
  <si>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</si>
  <si>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</si>
  <si>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</si>
  <si>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</si>
  <si>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</si>
  <si>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</si>
  <si>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</si>
  <si>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</si>
  <si>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</si>
  <si>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</si>
  <si>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</si>
  <si>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</si>
  <si>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</si>
  <si>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</si>
  <si>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</si>
  <si>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</si>
  <si>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</si>
  <si>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</si>
  <si>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</si>
  <si>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</si>
  <si>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</si>
  <si>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</si>
  <si>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</si>
  <si>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</si>
  <si>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</si>
  <si>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</si>
  <si>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</si>
  <si>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</si>
  <si>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</si>
  <si>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</si>
  <si>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</si>
  <si>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</si>
  <si>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</si>
  <si>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</si>
  <si>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</si>
  <si>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</si>
  <si>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</si>
  <si>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</si>
  <si>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</si>
  <si>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</si>
  <si>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</si>
  <si>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</si>
  <si>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</si>
  <si>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</si>
  <si>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</si>
  <si>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</si>
  <si>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</si>
  <si>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</si>
  <si>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</si>
  <si>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</si>
  <si>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</si>
  <si>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</si>
  <si>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</si>
  <si>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</si>
  <si>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</si>
  <si>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</si>
  <si>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</si>
  <si>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</si>
  <si>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</si>
  <si>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</si>
  <si>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</si>
  <si>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</si>
  <si>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</si>
  <si>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</si>
  <si>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</si>
  <si>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</si>
  <si>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</si>
  <si>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</si>
  <si>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</si>
  <si>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</si>
  <si>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</si>
  <si>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</si>
  <si>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</si>
  <si>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</si>
  <si>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漁業集落排水は、平成12年に供用を開始した施設であるため、老朽化の状況については、現状では問題はありませんが、適切に資産管理を行いながら施設の長寿命化を図っていく必要があります。</t>
    <rPh sb="69" eb="71">
      <t>シセツ</t>
    </rPh>
    <rPh sb="72" eb="75">
      <t>チョウジュミョウ</t>
    </rPh>
    <rPh sb="75" eb="76">
      <t>カ</t>
    </rPh>
    <rPh sb="77" eb="78">
      <t>ハカ</t>
    </rPh>
    <phoneticPr fontId="16"/>
  </si>
  <si>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t>
  </si>
  <si>
    <t>　串間市の漁業集落排水は、築島地区（離島）の汚水処理を行っており、規模も小さく、有収水量のわずかな変動が大きく指標に影響するのが特徴です。
「①収益的収支比率」については、100％を下回っているため費用を抑制し、100％を常に超えるようにする必要があります。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「⑤経費回収率」「⑥汚水処理原価」については、有収水量が少ないため汚水処理原価が高くなり、経費回収率が低い状況が続いています。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</si>
</sst>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AE-40C6-9FC3-7113CDC2E3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F2AE-40C6-9FC3-7113CDC2E3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9.09</c:v>
                </c:pt>
                <c:pt idx="1">
                  <c:v>9.09</c:v>
                </c:pt>
                <c:pt idx="2">
                  <c:v>9.09</c:v>
                </c:pt>
                <c:pt idx="3">
                  <c:v>9.09</c:v>
                </c:pt>
                <c:pt idx="4">
                  <c:v>9.09</c:v>
                </c:pt>
              </c:numCache>
            </c:numRef>
          </c:val>
          <c:extLst>
            <c:ext xmlns:c16="http://schemas.microsoft.com/office/drawing/2014/chart" uri="{C3380CC4-5D6E-409C-BE32-E72D297353CC}">
              <c16:uniqueId val="{00000000-A359-4CCD-BC62-680857F8E6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A359-4CCD-BC62-680857F8E6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05-4191-AE68-E46FFE7F51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EA05-4191-AE68-E46FFE7F51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64.41</c:v>
                </c:pt>
                <c:pt idx="1">
                  <c:v>61.72</c:v>
                </c:pt>
                <c:pt idx="2">
                  <c:v>62.18</c:v>
                </c:pt>
                <c:pt idx="3">
                  <c:v>57.08</c:v>
                </c:pt>
                <c:pt idx="4">
                  <c:v>61.38</c:v>
                </c:pt>
              </c:numCache>
            </c:numRef>
          </c:val>
          <c:extLst>
            <c:ext xmlns:c16="http://schemas.microsoft.com/office/drawing/2014/chart" uri="{C3380CC4-5D6E-409C-BE32-E72D297353CC}">
              <c16:uniqueId val="{00000000-E371-4E8B-B79A-7F035DA308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1-4E8B-B79A-7F035DA308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D-4C67-A907-7B81BD914D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D-4C67-A907-7B81BD914D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D-49BF-84E4-96ADAA9F43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D-49BF-84E4-96ADAA9F43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DC-47E5-88D7-4466A41826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DC-47E5-88D7-4466A41826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8-4BCD-ADD6-F1214308D2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8-4BCD-ADD6-F1214308D2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420.32</c:v>
                </c:pt>
                <c:pt idx="4" formatCode="#,##0.00;&quot;△&quot;#,##0.00;&quot;-&quot;">
                  <c:v>186.49</c:v>
                </c:pt>
              </c:numCache>
            </c:numRef>
          </c:val>
          <c:extLst>
            <c:ext xmlns:c16="http://schemas.microsoft.com/office/drawing/2014/chart" uri="{C3380CC4-5D6E-409C-BE32-E72D297353CC}">
              <c16:uniqueId val="{00000000-12DE-405E-8BF4-D3C5F86009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12DE-405E-8BF4-D3C5F86009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24.67</c:v>
                </c:pt>
                <c:pt idx="1">
                  <c:v>23.02</c:v>
                </c:pt>
                <c:pt idx="2">
                  <c:v>21.88</c:v>
                </c:pt>
                <c:pt idx="3">
                  <c:v>17.05</c:v>
                </c:pt>
                <c:pt idx="4">
                  <c:v>13.81</c:v>
                </c:pt>
              </c:numCache>
            </c:numRef>
          </c:val>
          <c:extLst>
            <c:ext xmlns:c16="http://schemas.microsoft.com/office/drawing/2014/chart" uri="{C3380CC4-5D6E-409C-BE32-E72D297353CC}">
              <c16:uniqueId val="{00000000-27A1-45AE-8BC0-7809CEF407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27A1-45AE-8BC0-7809CEF407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946.28</c:v>
                </c:pt>
                <c:pt idx="1">
                  <c:v>1106.01</c:v>
                </c:pt>
                <c:pt idx="2">
                  <c:v>1338.91</c:v>
                </c:pt>
                <c:pt idx="3">
                  <c:v>1859.32</c:v>
                </c:pt>
                <c:pt idx="4">
                  <c:v>2403.59</c:v>
                </c:pt>
              </c:numCache>
            </c:numRef>
          </c:val>
          <c:extLst>
            <c:ext xmlns:c16="http://schemas.microsoft.com/office/drawing/2014/chart" uri="{C3380CC4-5D6E-409C-BE32-E72D297353CC}">
              <c16:uniqueId val="{00000000-058B-497D-AF11-6357876806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058B-497D-AF11-6357876806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串間市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17394</v>
      </c>
      <c r="AM8" s="46"/>
      <c r="AN8" s="46"/>
      <c r="AO8" s="46"/>
      <c r="AP8" s="46"/>
      <c r="AQ8" s="46"/>
      <c r="AR8" s="46"/>
      <c r="AS8" s="46"/>
      <c r="AT8" s="45">
        <f>データ!T6</f>
        <v>294.92</v>
      </c>
      <c r="AU8" s="45"/>
      <c r="AV8" s="45"/>
      <c r="AW8" s="45"/>
      <c r="AX8" s="45"/>
      <c r="AY8" s="45"/>
      <c r="AZ8" s="45"/>
      <c r="BA8" s="45"/>
      <c r="BB8" s="45">
        <f>データ!U6</f>
        <v>58.98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46">
        <f>データ!R6</f>
        <v>2530</v>
      </c>
      <c r="AE10" s="46"/>
      <c r="AF10" s="46"/>
      <c r="AG10" s="46"/>
      <c r="AH10" s="46"/>
      <c r="AI10" s="46"/>
      <c r="AJ10" s="46"/>
      <c r="AK10" s="2"/>
      <c r="AL10" s="46">
        <f>データ!V6</f>
        <v>7</v>
      </c>
      <c r="AM10" s="46"/>
      <c r="AN10" s="46"/>
      <c r="AO10" s="46"/>
      <c r="AP10" s="46"/>
      <c r="AQ10" s="46"/>
      <c r="AR10" s="46"/>
      <c r="AS10" s="46"/>
      <c r="AT10" s="45">
        <f>データ!W6</f>
        <v>0.04</v>
      </c>
      <c r="AU10" s="45"/>
      <c r="AV10" s="45"/>
      <c r="AW10" s="45"/>
      <c r="AX10" s="45"/>
      <c r="AY10" s="45"/>
      <c r="AZ10" s="45"/>
      <c r="BA10" s="45"/>
      <c r="BB10" s="45">
        <f>データ!X6</f>
        <v>175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3PomjaBflmDsAQvzXcZ+WrFLx1OqqVjVPjiWKX5yLIshxbbWzStbSgIKt/K2MpPVmE1bMmrRLoAE4HdKPpvd7A==" saltValue="9yiUQIb6MC/FJRBC+OU2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452076</v>
      </c>
      <c r="D6" s="19">
        <f t="shared" si="3"/>
        <v>47</v>
      </c>
      <c r="E6" s="19">
        <f t="shared" si="3"/>
        <v>17</v>
      </c>
      <c r="F6" s="19">
        <f t="shared" si="3"/>
        <v>6</v>
      </c>
      <c r="G6" s="19">
        <f t="shared" si="3"/>
        <v>0</v>
      </c>
      <c r="H6" s="19" t="str">
        <f t="shared" si="3"/>
        <v>宮崎県　串間市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0.04</v>
      </c>
      <c r="Q6" s="20">
        <f t="shared" si="3"/>
        <v>100</v>
      </c>
      <c r="R6" s="20">
        <f t="shared" si="3"/>
        <v>2530</v>
      </c>
      <c r="S6" s="20">
        <f t="shared" si="3"/>
        <v>17394</v>
      </c>
      <c r="T6" s="20">
        <f t="shared" si="3"/>
        <v>294.92</v>
      </c>
      <c r="U6" s="20">
        <f t="shared" si="3"/>
        <v>58.98</v>
      </c>
      <c r="V6" s="20">
        <f t="shared" si="3"/>
        <v>7</v>
      </c>
      <c r="W6" s="20">
        <f t="shared" si="3"/>
        <v>0.04</v>
      </c>
      <c r="X6" s="20">
        <f t="shared" si="3"/>
        <v>175</v>
      </c>
      <c r="Y6" s="21">
        <f>IF(Y7="",NA(),Y7)</f>
        <v>64.41</v>
      </c>
      <c r="Z6" s="21">
        <f t="shared" ref="Z6:AH6" si="4">IF(Z7="",NA(),Z7)</f>
        <v>61.72</v>
      </c>
      <c r="AA6" s="21">
        <f t="shared" si="4"/>
        <v>62.18</v>
      </c>
      <c r="AB6" s="21">
        <f t="shared" si="4"/>
        <v>57.08</v>
      </c>
      <c r="AC6" s="21">
        <f t="shared" si="4"/>
        <v>61.38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420.32</v>
      </c>
      <c r="BJ6" s="21">
        <f t="shared" si="7"/>
        <v>186.49</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24.67</v>
      </c>
      <c r="BR6" s="21">
        <f t="shared" ref="BR6:BZ6" si="8">IF(BR7="",NA(),BR7)</f>
        <v>23.02</v>
      </c>
      <c r="BS6" s="21">
        <f t="shared" si="8"/>
        <v>21.88</v>
      </c>
      <c r="BT6" s="21">
        <f t="shared" si="8"/>
        <v>17.05</v>
      </c>
      <c r="BU6" s="21">
        <f t="shared" si="8"/>
        <v>13.81</v>
      </c>
      <c r="BV6" s="21">
        <f t="shared" si="8"/>
        <v>45.81</v>
      </c>
      <c r="BW6" s="21">
        <f t="shared" si="8"/>
        <v>43.43</v>
      </c>
      <c r="BX6" s="21">
        <f t="shared" si="8"/>
        <v>41.41</v>
      </c>
      <c r="BY6" s="21">
        <f t="shared" si="8"/>
        <v>39.64</v>
      </c>
      <c r="BZ6" s="21">
        <f t="shared" si="8"/>
        <v>40</v>
      </c>
      <c r="CA6" s="20" t="str">
        <f>IF(CA7="","",IF(CA7="-","【-】","【"&amp;SUBSTITUTE(TEXT(CA7,"#,##0.00"),"-","△")&amp;"】"))</f>
        <v>【44.22】</v>
      </c>
      <c r="CB6" s="21">
        <f>IF(CB7="",NA(),CB7)</f>
        <v>946.28</v>
      </c>
      <c r="CC6" s="21">
        <f t="shared" ref="CC6:CK6" si="9">IF(CC7="",NA(),CC7)</f>
        <v>1106.01</v>
      </c>
      <c r="CD6" s="21">
        <f t="shared" si="9"/>
        <v>1338.91</v>
      </c>
      <c r="CE6" s="21">
        <f t="shared" si="9"/>
        <v>1859.32</v>
      </c>
      <c r="CF6" s="21">
        <f t="shared" si="9"/>
        <v>2403.59</v>
      </c>
      <c r="CG6" s="21">
        <f t="shared" si="9"/>
        <v>383.92</v>
      </c>
      <c r="CH6" s="21">
        <f t="shared" si="9"/>
        <v>400.44</v>
      </c>
      <c r="CI6" s="21">
        <f t="shared" si="9"/>
        <v>417.56</v>
      </c>
      <c r="CJ6" s="21">
        <f t="shared" si="9"/>
        <v>449.72</v>
      </c>
      <c r="CK6" s="21">
        <f t="shared" si="9"/>
        <v>437.27</v>
      </c>
      <c r="CL6" s="20" t="str">
        <f>IF(CL7="","",IF(CL7="-","【-】","【"&amp;SUBSTITUTE(TEXT(CL7,"#,##0.00"),"-","△")&amp;"】"))</f>
        <v>【392.85】</v>
      </c>
      <c r="CM6" s="21">
        <f>IF(CM7="",NA(),CM7)</f>
        <v>9.09</v>
      </c>
      <c r="CN6" s="21">
        <f t="shared" ref="CN6:CV6" si="10">IF(CN7="",NA(),CN7)</f>
        <v>9.09</v>
      </c>
      <c r="CO6" s="21">
        <f t="shared" si="10"/>
        <v>9.09</v>
      </c>
      <c r="CP6" s="21">
        <f t="shared" si="10"/>
        <v>9.09</v>
      </c>
      <c r="CQ6" s="21">
        <f t="shared" si="10"/>
        <v>9.09</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100</v>
      </c>
      <c r="CY6" s="21">
        <f t="shared" ref="CY6:DG6" si="11">IF(CY7="",NA(),CY7)</f>
        <v>100</v>
      </c>
      <c r="CZ6" s="21">
        <f t="shared" si="11"/>
        <v>100</v>
      </c>
      <c r="DA6" s="21">
        <f t="shared" si="11"/>
        <v>100</v>
      </c>
      <c r="DB6" s="21">
        <f t="shared" si="11"/>
        <v>100</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452076</v>
      </c>
      <c r="D7" s="23">
        <v>47</v>
      </c>
      <c r="E7" s="23">
        <v>17</v>
      </c>
      <c r="F7" s="23">
        <v>6</v>
      </c>
      <c r="G7" s="23">
        <v>0</v>
      </c>
      <c r="H7" s="23" t="s">
        <v>98</v>
      </c>
      <c r="I7" s="23" t="s">
        <v>99</v>
      </c>
      <c r="J7" s="23" t="s">
        <v>100</v>
      </c>
      <c r="K7" s="23" t="s">
        <v>101</v>
      </c>
      <c r="L7" s="23" t="s">
        <v>102</v>
      </c>
      <c r="M7" s="23" t="s">
        <v>103</v>
      </c>
      <c r="N7" s="24" t="s">
        <v>104</v>
      </c>
      <c r="O7" s="24" t="s">
        <v>105</v>
      </c>
      <c r="P7" s="24">
        <v>0.04</v>
      </c>
      <c r="Q7" s="24">
        <v>100</v>
      </c>
      <c r="R7" s="24">
        <v>2530</v>
      </c>
      <c r="S7" s="24">
        <v>17394</v>
      </c>
      <c r="T7" s="24">
        <v>294.92</v>
      </c>
      <c r="U7" s="24">
        <v>58.98</v>
      </c>
      <c r="V7" s="24">
        <v>7</v>
      </c>
      <c r="W7" s="24">
        <v>0.04</v>
      </c>
      <c r="X7" s="24">
        <v>175</v>
      </c>
      <c r="Y7" s="24">
        <v>64.41</v>
      </c>
      <c r="Z7" s="24">
        <v>61.72</v>
      </c>
      <c r="AA7" s="24">
        <v>62.18</v>
      </c>
      <c r="AB7" s="24">
        <v>57.08</v>
      </c>
      <c r="AC7" s="24">
        <v>61.38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420.32</v>
      </c>
      <c r="BJ7" s="24">
        <v>186.49</v>
      </c>
      <c r="BK7" s="24">
        <v>1060.8599999999999</v>
      </c>
      <c r="BL7" s="24">
        <v>1006.65</v>
      </c>
      <c r="BM7" s="24">
        <v>998.42</v>
      </c>
      <c r="BN7" s="24">
        <v>1095.52</v>
      </c>
      <c r="BO7" s="24">
        <v>1056.55</v>
      </c>
      <c r="BP7" s="24">
        <v>974.72</v>
      </c>
      <c r="BQ7" s="24">
        <v>24.67</v>
      </c>
      <c r="BR7" s="24">
        <v>23.02</v>
      </c>
      <c r="BS7" s="24">
        <v>21.88</v>
      </c>
      <c r="BT7" s="24">
        <v>17.05</v>
      </c>
      <c r="BU7" s="24">
        <v>13.81</v>
      </c>
      <c r="BV7" s="24">
        <v>45.81</v>
      </c>
      <c r="BW7" s="24">
        <v>43.43</v>
      </c>
      <c r="BX7" s="24">
        <v>41.41</v>
      </c>
      <c r="BY7" s="24">
        <v>39.64</v>
      </c>
      <c r="BZ7" s="24">
        <v>40</v>
      </c>
      <c r="CA7" s="24">
        <v>44.22</v>
      </c>
      <c r="CB7" s="24">
        <v>946.28</v>
      </c>
      <c r="CC7" s="24">
        <v>1106.01</v>
      </c>
      <c r="CD7" s="24">
        <v>1338.91</v>
      </c>
      <c r="CE7" s="24">
        <v>1859.32</v>
      </c>
      <c r="CF7" s="24">
        <v>2403.59</v>
      </c>
      <c r="CG7" s="24">
        <v>383.92</v>
      </c>
      <c r="CH7" s="24">
        <v>400.44</v>
      </c>
      <c r="CI7" s="24">
        <v>417.56</v>
      </c>
      <c r="CJ7" s="24">
        <v>449.72</v>
      </c>
      <c r="CK7" s="24">
        <v>437.27</v>
      </c>
      <c r="CL7" s="24">
        <v>392.85</v>
      </c>
      <c r="CM7" s="24">
        <v>9.09</v>
      </c>
      <c r="CN7" s="24">
        <v>9.09</v>
      </c>
      <c r="CO7" s="24">
        <v>9.09</v>
      </c>
      <c r="CP7" s="24">
        <v>9.09</v>
      </c>
      <c r="CQ7" s="24">
        <v>9.09</v>
      </c>
      <c r="CR7" s="24">
        <v>33.21</v>
      </c>
      <c r="CS7" s="24">
        <v>32.229999999999997</v>
      </c>
      <c r="CT7" s="24">
        <v>32.479999999999997</v>
      </c>
      <c r="CU7" s="24">
        <v>30.19</v>
      </c>
      <c r="CV7" s="24">
        <v>28.77</v>
      </c>
      <c r="CW7" s="24">
        <v>32.229999999999997</v>
      </c>
      <c r="CX7" s="24">
        <v>100</v>
      </c>
      <c r="CY7" s="24">
        <v>100</v>
      </c>
      <c r="CZ7" s="24">
        <v>100</v>
      </c>
      <c r="DA7" s="24">
        <v>100</v>
      </c>
      <c r="DB7" s="24">
        <v>100</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2023-01-11T02:08:05Z</cp:lastPrinted>
  <dcterms:created xsi:type="dcterms:W3CDTF">2022-12-01T02:04:05Z</dcterms:created>
  <dcterms:modified xsi:type="dcterms:W3CDTF">2023-02-21T08:54:46Z</dcterms:modified>
  <cp:category/>
</cp:coreProperties>
</file>