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2法非適用\【法非適】下水\【法非適】特排下水\"/>
    </mc:Choice>
  </mc:AlternateContent>
  <xr:revisionPtr revIDLastSave="0" documentId="13_ncr:1_{F22BACEB-0B2A-4402-8C84-18C6B7C3E8AC}" xr6:coauthVersionLast="47" xr6:coauthVersionMax="47" xr10:uidLastSave="{00000000-0000-0000-0000-000000000000}"/>
  <workbookProtection workbookAlgorithmName="SHA-512" workbookHashValue="bcSQBd7pgOHWni7bkLZDvN481tMi1CP/mxOr4gskq21lN266o5iyDcrnH+JvM4P/JtBDnmHpke7CbOszL1BrLA==" workbookSaltValue="0BbdKeTAOPjRJxsLHAraUA=="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AT8" i="4" s="1"/>
  <c r="S6" i="5"/>
  <c r="AL8" i="4" s="1"/>
  <c r="R6" i="5"/>
  <c r="AD10" i="4" s="1"/>
  <c r="Q6" i="5"/>
  <c r="P6" i="5"/>
  <c r="P10" i="4" s="1"/>
  <c r="O6" i="5"/>
  <c r="I10" i="4" s="1"/>
  <c r="N6" i="5"/>
  <c r="M6" i="5"/>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W10" i="4"/>
  <c r="B10" i="4"/>
  <c r="BB8" i="4"/>
  <c r="AD8" i="4"/>
  <c r="B8" i="4"/>
</calcChain>
</file>

<file path=xl/sharedStrings.xml><?xml version="1.0" encoding="utf-8"?>
<sst xmlns="http://schemas.openxmlformats.org/spreadsheetml/2006/main" count="247" uniqueCount="119">
  <si>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</si>
  <si>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</si>
  <si>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</si>
  <si>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</si>
  <si>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</si>
  <si>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</si>
  <si>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</si>
  <si>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</si>
  <si>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</si>
  <si>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</si>
  <si>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</si>
  <si>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</si>
  <si>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</si>
  <si>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</si>
  <si>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</si>
  <si>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</si>
  <si>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</si>
  <si>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</si>
  <si>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</si>
  <si>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</si>
  <si>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</si>
  <si>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</si>
  <si>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</si>
  <si>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</si>
  <si>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</si>
  <si>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</si>
  <si>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</si>
  <si>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</si>
  <si>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</si>
  <si>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</si>
  <si>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</si>
  <si>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</si>
  <si>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</si>
  <si>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</si>
  <si>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</si>
  <si>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</si>
  <si>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</si>
  <si>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</si>
  <si>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</si>
  <si>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</si>
  <si>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</si>
  <si>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</si>
  <si>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</si>
  <si>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</si>
  <si>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</si>
  <si>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</si>
  <si>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</si>
  <si>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</si>
  <si>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</si>
  <si>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</si>
  <si>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</si>
  <si>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</si>
  <si>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</si>
  <si>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</si>
  <si>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</si>
  <si>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</si>
  <si>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</si>
  <si>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</si>
  <si>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</si>
  <si>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</si>
  <si>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</si>
  <si>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</si>
  <si>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</si>
  <si>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</si>
  <si>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</si>
  <si>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</si>
  <si>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</si>
  <si>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</si>
  <si>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</si>
  <si>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</si>
  <si>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</si>
  <si>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</si>
  <si>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</si>
  <si>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</si>
  <si>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</si>
  <si>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</si>
  <si>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</si>
  <si>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</si>
  <si>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</si>
  <si>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</si>
  <si>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</si>
  <si>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</si>
  <si>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</si>
  <si>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</si>
  <si>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</si>
  <si>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</si>
  <si>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</si>
  <si>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</si>
  <si>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</si>
  <si>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</si>
  <si>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</si>
  <si>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</si>
  <si>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</si>
  <si>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</si>
  <si>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</si>
  <si>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</si>
  <si>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</si>
  <si>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</si>
  <si>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日南市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</si>
  <si>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</si>
  <si>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</si>
  <si>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</si>
  <si>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</si>
  <si>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</si>
  <si>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</si>
  <si>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</si>
  <si>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</si>
  <si>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</si>
  <si>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</si>
  <si>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</si>
  <si>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</si>
  <si>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</si>
  <si>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</si>
  <si>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</si>
  <si>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</si>
  <si>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</si>
  <si>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本事業は、事業開始から９年経過しましたが、浄化槽本体の老朽化に関する大きな問題は発生していません。
　しかし、浄化槽に付属するブロワ（電気製品・空気ポンプ）は消耗品であり、耐用年数が８～15年とされているため、軽微な修繕が増加傾向にあります。
　事業開始からの経過年数を鑑みると、これらの修繕等が今後も増加することが見込まれるため、計画的なブロワ更新について検討します。</t>
    <rPh sb="22" eb="25">
      <t>ジョウカソウ</t>
    </rPh>
    <rPh sb="25" eb="27">
      <t>ホンタイ</t>
    </rPh>
    <rPh sb="112" eb="114">
      <t>ゾウカ</t>
    </rPh>
    <rPh sb="114" eb="116">
      <t>ケイコウ</t>
    </rPh>
    <rPh sb="149" eb="151">
      <t>コンゴ</t>
    </rPh>
    <rPh sb="159" eb="161">
      <t>ミコ</t>
    </rPh>
    <rPh sb="167" eb="170">
      <t>ケイカクテキ</t>
    </rPh>
    <rPh sb="174" eb="176">
      <t>コウシン</t>
    </rPh>
    <rPh sb="180" eb="182">
      <t>ケントウ</t>
    </rPh>
    <phoneticPr fontId="4"/>
  </si>
  <si>
    <t>各項目について、以下のとおり分析しました。
①収益的収支比率
　設置基数が増えたことにより使用料収入は増加したものの、地方債の償還額が増加したことから、前年度より減となっています。黒字を示す100％は超えているため、経営は概ね健全といえますが、依然として一般会計からの繰入金に依存している状況にあります。
④企業債残高対事業規模比率
　地方債償還金の財源を全て一般会計からの繰入金により賄っているため、０％で推移しています。
⑤経費回収率
　使用料は、浄化槽の点検、清掃、法定検査及びブロワの修理に係る維持管理経費を算出根拠としています。一方で、汚水処理費は、維持管理経費に加えて一般管理費が含まれることから、経費回収率は100%に達していない状況です。令和４年度に公営企業会計へ移行したことから、令和３年度は打ち切り決算となり、費用の未払いが発生したことから、対前年度比は増となっています。
⑥汚水処理原価
　⑤と同様、打ち切り決算を行ったことから、年間有収水量の伸び率に対し汚水処理費の伸び率が下回り、対前年度比も減となりました。
⑦施設利用率・⑧水洗化率
　当該事業は、市民からの申請により浄化槽を設置するものであり、経営の効率性に直接影響するものではないといえます。</t>
    <rPh sb="0" eb="3">
      <t>カクコウモク</t>
    </rPh>
    <rPh sb="8" eb="10">
      <t>イカ</t>
    </rPh>
    <rPh sb="14" eb="16">
      <t>ブンセキ</t>
    </rPh>
    <rPh sb="51" eb="53">
      <t>ゾウカ</t>
    </rPh>
    <rPh sb="63" eb="65">
      <t>ショウカン</t>
    </rPh>
    <rPh sb="65" eb="66">
      <t>ガク</t>
    </rPh>
    <rPh sb="67" eb="69">
      <t>ゾウカ</t>
    </rPh>
    <rPh sb="90" eb="91">
      <t>クロ</t>
    </rPh>
    <rPh sb="108" eb="110">
      <t>ケイエイ</t>
    </rPh>
    <rPh sb="249" eb="250">
      <t>カカ</t>
    </rPh>
    <rPh sb="251" eb="253">
      <t>イジ</t>
    </rPh>
    <rPh sb="253" eb="255">
      <t>カンリ</t>
    </rPh>
    <rPh sb="255" eb="257">
      <t>ケイヒ</t>
    </rPh>
    <rPh sb="258" eb="260">
      <t>サンシュツ</t>
    </rPh>
    <rPh sb="260" eb="262">
      <t>コンキョ</t>
    </rPh>
    <rPh sb="269" eb="271">
      <t>イッポウ</t>
    </rPh>
    <rPh sb="273" eb="275">
      <t>オスイ</t>
    </rPh>
    <rPh sb="275" eb="277">
      <t>ショリ</t>
    </rPh>
    <rPh sb="277" eb="278">
      <t>ヒ</t>
    </rPh>
    <rPh sb="280" eb="282">
      <t>イジ</t>
    </rPh>
    <rPh sb="282" eb="284">
      <t>カンリ</t>
    </rPh>
    <rPh sb="284" eb="286">
      <t>ケイヒ</t>
    </rPh>
    <rPh sb="287" eb="288">
      <t>クワ</t>
    </rPh>
    <rPh sb="292" eb="295">
      <t>カンリヒ</t>
    </rPh>
    <rPh sb="296" eb="297">
      <t>フク</t>
    </rPh>
    <rPh sb="305" eb="307">
      <t>ケイヒ</t>
    </rPh>
    <rPh sb="307" eb="309">
      <t>カイシュウ</t>
    </rPh>
    <rPh sb="309" eb="310">
      <t>リツ</t>
    </rPh>
    <rPh sb="327" eb="329">
      <t>レイワ</t>
    </rPh>
    <rPh sb="330" eb="332">
      <t>ネンド</t>
    </rPh>
    <rPh sb="333" eb="335">
      <t>コウエイ</t>
    </rPh>
    <rPh sb="335" eb="337">
      <t>キギョウ</t>
    </rPh>
    <rPh sb="337" eb="339">
      <t>カイケイ</t>
    </rPh>
    <rPh sb="340" eb="342">
      <t>イコウ</t>
    </rPh>
    <rPh sb="349" eb="351">
      <t>レイワ</t>
    </rPh>
    <rPh sb="352" eb="354">
      <t>ネンド</t>
    </rPh>
    <rPh sb="355" eb="356">
      <t>ウ</t>
    </rPh>
    <rPh sb="357" eb="358">
      <t>キ</t>
    </rPh>
    <rPh sb="359" eb="361">
      <t>ケッサン</t>
    </rPh>
    <rPh sb="368" eb="370">
      <t>ミハラ</t>
    </rPh>
    <rPh sb="372" eb="374">
      <t>ハッセイ</t>
    </rPh>
    <rPh sb="408" eb="410">
      <t>ドウヨウ</t>
    </rPh>
    <rPh sb="411" eb="412">
      <t>ウ</t>
    </rPh>
    <rPh sb="413" eb="414">
      <t>キ</t>
    </rPh>
    <rPh sb="415" eb="417">
      <t>ケッサン</t>
    </rPh>
    <rPh sb="418" eb="419">
      <t>オコナ</t>
    </rPh>
    <rPh sb="426" eb="428">
      <t>ネンカン</t>
    </rPh>
    <rPh sb="428" eb="430">
      <t>ユウシュウ</t>
    </rPh>
    <rPh sb="430" eb="432">
      <t>スイリョウ</t>
    </rPh>
    <rPh sb="433" eb="434">
      <t>ノ</t>
    </rPh>
    <rPh sb="435" eb="436">
      <t>リツ</t>
    </rPh>
    <rPh sb="437" eb="438">
      <t>タイ</t>
    </rPh>
    <rPh sb="449" eb="451">
      <t>シタマワ</t>
    </rPh>
    <rPh sb="453" eb="454">
      <t>タイ</t>
    </rPh>
    <rPh sb="454" eb="457">
      <t>ゼンネンド</t>
    </rPh>
    <rPh sb="457" eb="458">
      <t>ヒ</t>
    </rPh>
    <rPh sb="459" eb="460">
      <t>ゲン</t>
    </rPh>
    <phoneticPr fontId="4"/>
  </si>
  <si>
    <t>　本事業の主な収入源は、使用料収入と建設改良に係る国交付金及び地方債となっています。また、使用料収入のほとんどが維持管理経費に充てられるため、修繕費や建設改良費を含めて黒字経営するには、一般会計からの繰入が必至です。なお、使用料については、５年毎に見直しを検討することとしており、令和５年度に改定となります。
　令和４年度に公営企業会計へ移行したことから、経営の健全性や効率性がより明確になりました。今後は、令和３年度に策定した経営戦略に基づき、計画的かつ合理的な経営管理に努めます。</t>
    <rPh sb="5" eb="6">
      <t>オモ</t>
    </rPh>
    <rPh sb="7" eb="10">
      <t>シュウニュウゲン</t>
    </rPh>
    <rPh sb="12" eb="15">
      <t>シヨウリョウ</t>
    </rPh>
    <rPh sb="15" eb="17">
      <t>シュウニュウ</t>
    </rPh>
    <rPh sb="18" eb="20">
      <t>ケンセツ</t>
    </rPh>
    <rPh sb="20" eb="22">
      <t>カイリョウ</t>
    </rPh>
    <rPh sb="23" eb="24">
      <t>カカ</t>
    </rPh>
    <rPh sb="25" eb="26">
      <t>クニ</t>
    </rPh>
    <rPh sb="26" eb="29">
      <t>コウフキン</t>
    </rPh>
    <rPh sb="29" eb="30">
      <t>オヨ</t>
    </rPh>
    <rPh sb="31" eb="34">
      <t>チホウサイ</t>
    </rPh>
    <rPh sb="45" eb="48">
      <t>シヨウリョウ</t>
    </rPh>
    <rPh sb="48" eb="50">
      <t>シュウニュウ</t>
    </rPh>
    <rPh sb="60" eb="62">
      <t>ケイヒ</t>
    </rPh>
    <rPh sb="63" eb="64">
      <t>ア</t>
    </rPh>
    <rPh sb="71" eb="74">
      <t>シュウゼンヒ</t>
    </rPh>
    <rPh sb="75" eb="77">
      <t>ケンセツ</t>
    </rPh>
    <rPh sb="77" eb="79">
      <t>カイリョウ</t>
    </rPh>
    <rPh sb="79" eb="80">
      <t>ヒ</t>
    </rPh>
    <rPh sb="81" eb="82">
      <t>フク</t>
    </rPh>
    <rPh sb="84" eb="86">
      <t>クロジ</t>
    </rPh>
    <rPh sb="86" eb="88">
      <t>ケイエイ</t>
    </rPh>
    <rPh sb="93" eb="95">
      <t>イッパン</t>
    </rPh>
    <rPh sb="95" eb="97">
      <t>カイケイ</t>
    </rPh>
    <rPh sb="100" eb="102">
      <t>クリイレ</t>
    </rPh>
    <rPh sb="103" eb="105">
      <t>ヒッシ</t>
    </rPh>
    <rPh sb="111" eb="114">
      <t>シヨウリョウ</t>
    </rPh>
    <rPh sb="124" eb="126">
      <t>ミナオ</t>
    </rPh>
    <rPh sb="128" eb="130">
      <t>ケントウ</t>
    </rPh>
    <rPh sb="140" eb="142">
      <t>レイワ</t>
    </rPh>
    <rPh sb="143" eb="145">
      <t>ネンド</t>
    </rPh>
    <rPh sb="146" eb="148">
      <t>カイテイ</t>
    </rPh>
    <rPh sb="181" eb="184">
      <t>ケンゼンセイ</t>
    </rPh>
    <rPh sb="185" eb="188">
      <t>コウリツセイ</t>
    </rPh>
    <rPh sb="191" eb="193">
      <t>メイカク</t>
    </rPh>
    <rPh sb="200" eb="202">
      <t>コンゴ</t>
    </rPh>
    <rPh sb="204" eb="206">
      <t>レイワ</t>
    </rPh>
    <rPh sb="207" eb="209">
      <t>ネンド</t>
    </rPh>
    <rPh sb="210" eb="212">
      <t>サクテイ</t>
    </rPh>
    <rPh sb="214" eb="216">
      <t>ケイエイ</t>
    </rPh>
    <rPh sb="216" eb="218">
      <t>センリャク</t>
    </rPh>
    <rPh sb="219" eb="220">
      <t>モト</t>
    </rPh>
    <rPh sb="223" eb="226">
      <t>ケイカクテキ</t>
    </rPh>
    <rPh sb="228" eb="231">
      <t>ゴウリテキ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</si>
</sst>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8F-4041-9DD7-2B4E9FB6341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38F-4041-9DD7-2B4E9FB6341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0.18</c:v>
                </c:pt>
                <c:pt idx="1">
                  <c:v>0.15</c:v>
                </c:pt>
                <c:pt idx="2" formatCode="#,##0.00;&quot;△&quot;#,##0.00">
                  <c:v>0</c:v>
                </c:pt>
                <c:pt idx="3">
                  <c:v>0.11</c:v>
                </c:pt>
                <c:pt idx="4">
                  <c:v>0.1</c:v>
                </c:pt>
              </c:numCache>
            </c:numRef>
          </c:val>
          <c:extLst>
            <c:ext xmlns:c16="http://schemas.microsoft.com/office/drawing/2014/chart" uri="{C3380CC4-5D6E-409C-BE32-E72D297353CC}">
              <c16:uniqueId val="{00000000-EA06-48F9-BD7F-3D57B686295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55.96</c:v>
                </c:pt>
                <c:pt idx="3">
                  <c:v>56.45</c:v>
                </c:pt>
                <c:pt idx="4">
                  <c:v>58.26</c:v>
                </c:pt>
              </c:numCache>
            </c:numRef>
          </c:val>
          <c:smooth val="0"/>
          <c:extLst>
            <c:ext xmlns:c16="http://schemas.microsoft.com/office/drawing/2014/chart" uri="{C3380CC4-5D6E-409C-BE32-E72D297353CC}">
              <c16:uniqueId val="{00000001-EA06-48F9-BD7F-3D57B686295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6BE-44B5-B7E9-A9BE4B4A615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60.12</c:v>
                </c:pt>
                <c:pt idx="3">
                  <c:v>54.99</c:v>
                </c:pt>
                <c:pt idx="4">
                  <c:v>66.430000000000007</c:v>
                </c:pt>
              </c:numCache>
            </c:numRef>
          </c:val>
          <c:smooth val="0"/>
          <c:extLst>
            <c:ext xmlns:c16="http://schemas.microsoft.com/office/drawing/2014/chart" uri="{C3380CC4-5D6E-409C-BE32-E72D297353CC}">
              <c16:uniqueId val="{00000001-F6BE-44B5-B7E9-A9BE4B4A615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125.1</c:v>
                </c:pt>
                <c:pt idx="1">
                  <c:v>134.07</c:v>
                </c:pt>
                <c:pt idx="2">
                  <c:v>121.89</c:v>
                </c:pt>
                <c:pt idx="3">
                  <c:v>113.96</c:v>
                </c:pt>
                <c:pt idx="4">
                  <c:v>103.66</c:v>
                </c:pt>
              </c:numCache>
            </c:numRef>
          </c:val>
          <c:extLst>
            <c:ext xmlns:c16="http://schemas.microsoft.com/office/drawing/2014/chart" uri="{C3380CC4-5D6E-409C-BE32-E72D297353CC}">
              <c16:uniqueId val="{00000000-3362-4321-BEA8-1346BFEA7AE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62-4321-BEA8-1346BFEA7AE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34-4680-8D6B-6B82F428598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34-4680-8D6B-6B82F428598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1E-49FC-9C25-39E8DD80905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1E-49FC-9C25-39E8DD80905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C1-4F4A-A9D2-9C287052D40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C1-4F4A-A9D2-9C287052D40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C5-4B63-A7FC-F54FE7A5AE3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C5-4B63-A7FC-F54FE7A5AE3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CE-473D-AF4A-C70E21A0CEE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421.25</c:v>
                </c:pt>
                <c:pt idx="3">
                  <c:v>398.42</c:v>
                </c:pt>
                <c:pt idx="4">
                  <c:v>393.35</c:v>
                </c:pt>
              </c:numCache>
            </c:numRef>
          </c:val>
          <c:smooth val="0"/>
          <c:extLst>
            <c:ext xmlns:c16="http://schemas.microsoft.com/office/drawing/2014/chart" uri="{C3380CC4-5D6E-409C-BE32-E72D297353CC}">
              <c16:uniqueId val="{00000001-7BCE-473D-AF4A-C70E21A0CEE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59.35</c:v>
                </c:pt>
                <c:pt idx="1">
                  <c:v>66.58</c:v>
                </c:pt>
                <c:pt idx="2">
                  <c:v>72.78</c:v>
                </c:pt>
                <c:pt idx="3">
                  <c:v>75.81</c:v>
                </c:pt>
                <c:pt idx="4">
                  <c:v>92.76</c:v>
                </c:pt>
              </c:numCache>
            </c:numRef>
          </c:val>
          <c:extLst>
            <c:ext xmlns:c16="http://schemas.microsoft.com/office/drawing/2014/chart" uri="{C3380CC4-5D6E-409C-BE32-E72D297353CC}">
              <c16:uniqueId val="{00000000-7800-4F44-856A-C298B5CBA40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53.23</c:v>
                </c:pt>
                <c:pt idx="3">
                  <c:v>50.7</c:v>
                </c:pt>
                <c:pt idx="4">
                  <c:v>48.13</c:v>
                </c:pt>
              </c:numCache>
            </c:numRef>
          </c:val>
          <c:smooth val="0"/>
          <c:extLst>
            <c:ext xmlns:c16="http://schemas.microsoft.com/office/drawing/2014/chart" uri="{C3380CC4-5D6E-409C-BE32-E72D297353CC}">
              <c16:uniqueId val="{00000001-7800-4F44-856A-C298B5CBA40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285.44</c:v>
                </c:pt>
                <c:pt idx="1">
                  <c:v>253.01</c:v>
                </c:pt>
                <c:pt idx="2">
                  <c:v>241.4</c:v>
                </c:pt>
                <c:pt idx="3">
                  <c:v>235.36</c:v>
                </c:pt>
                <c:pt idx="4">
                  <c:v>193.52</c:v>
                </c:pt>
              </c:numCache>
            </c:numRef>
          </c:val>
          <c:extLst>
            <c:ext xmlns:c16="http://schemas.microsoft.com/office/drawing/2014/chart" uri="{C3380CC4-5D6E-409C-BE32-E72D297353CC}">
              <c16:uniqueId val="{00000000-AFAF-4253-90FB-0E406CAA684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283.3</c:v>
                </c:pt>
                <c:pt idx="3">
                  <c:v>289.81</c:v>
                </c:pt>
                <c:pt idx="4">
                  <c:v>301.54000000000002</c:v>
                </c:pt>
              </c:numCache>
            </c:numRef>
          </c:val>
          <c:smooth val="0"/>
          <c:extLst>
            <c:ext xmlns:c16="http://schemas.microsoft.com/office/drawing/2014/chart" uri="{C3380CC4-5D6E-409C-BE32-E72D297353CC}">
              <c16:uniqueId val="{00000001-AFAF-4253-90FB-0E406CAA684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6" sqref="B6:AC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宮崎県　日南市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K3</v>
      </c>
      <c r="X8" s="65"/>
      <c r="Y8" s="65"/>
      <c r="Z8" s="65"/>
      <c r="AA8" s="65"/>
      <c r="AB8" s="65"/>
      <c r="AC8" s="65"/>
      <c r="AD8" s="66" t="str">
        <f>データ!$M$6</f>
        <v>非設置</v>
      </c>
      <c r="AE8" s="66"/>
      <c r="AF8" s="66"/>
      <c r="AG8" s="66"/>
      <c r="AH8" s="66"/>
      <c r="AI8" s="66"/>
      <c r="AJ8" s="66"/>
      <c r="AK8" s="3"/>
      <c r="AL8" s="45">
        <f>データ!S6</f>
        <v>50958</v>
      </c>
      <c r="AM8" s="45"/>
      <c r="AN8" s="45"/>
      <c r="AO8" s="45"/>
      <c r="AP8" s="45"/>
      <c r="AQ8" s="45"/>
      <c r="AR8" s="45"/>
      <c r="AS8" s="45"/>
      <c r="AT8" s="46">
        <f>データ!T6</f>
        <v>535.59</v>
      </c>
      <c r="AU8" s="46"/>
      <c r="AV8" s="46"/>
      <c r="AW8" s="46"/>
      <c r="AX8" s="46"/>
      <c r="AY8" s="46"/>
      <c r="AZ8" s="46"/>
      <c r="BA8" s="46"/>
      <c r="BB8" s="46">
        <f>データ!U6</f>
        <v>95.14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5.48</v>
      </c>
      <c r="Q10" s="46"/>
      <c r="R10" s="46"/>
      <c r="S10" s="46"/>
      <c r="T10" s="46"/>
      <c r="U10" s="46"/>
      <c r="V10" s="46"/>
      <c r="W10" s="46">
        <f>データ!Q6</f>
        <v>100</v>
      </c>
      <c r="X10" s="46"/>
      <c r="Y10" s="46"/>
      <c r="Z10" s="46"/>
      <c r="AA10" s="46"/>
      <c r="AB10" s="46"/>
      <c r="AC10" s="46"/>
      <c r="AD10" s="45">
        <f>データ!R6</f>
        <v>3553</v>
      </c>
      <c r="AE10" s="45"/>
      <c r="AF10" s="45"/>
      <c r="AG10" s="45"/>
      <c r="AH10" s="45"/>
      <c r="AI10" s="45"/>
      <c r="AJ10" s="45"/>
      <c r="AK10" s="2"/>
      <c r="AL10" s="45">
        <f>データ!V6</f>
        <v>2766</v>
      </c>
      <c r="AM10" s="45"/>
      <c r="AN10" s="45"/>
      <c r="AO10" s="45"/>
      <c r="AP10" s="45"/>
      <c r="AQ10" s="45"/>
      <c r="AR10" s="45"/>
      <c r="AS10" s="45"/>
      <c r="AT10" s="46">
        <f>データ!W6</f>
        <v>0.01</v>
      </c>
      <c r="AU10" s="46"/>
      <c r="AV10" s="46"/>
      <c r="AW10" s="46"/>
      <c r="AX10" s="46"/>
      <c r="AY10" s="46"/>
      <c r="AZ10" s="46"/>
      <c r="BA10" s="46"/>
      <c r="BB10" s="46">
        <f>データ!X6</f>
        <v>276600</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22.9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22.9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22.9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22.9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22.9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【310.14】</v>
      </c>
      <c r="I86" s="12" t="str">
        <f>データ!CA6</f>
        <v>【57.71】</v>
      </c>
      <c r="J86" s="12" t="str">
        <f>データ!CL6</f>
        <v>【286.17】</v>
      </c>
      <c r="K86" s="12" t="str">
        <f>データ!CW6</f>
        <v>【56.80】</v>
      </c>
      <c r="L86" s="12" t="str">
        <f>データ!DH6</f>
        <v>【83.38】</v>
      </c>
      <c r="M86" s="12" t="s">
        <v>43</v>
      </c>
      <c r="N86" s="12" t="s">
        <v>44</v>
      </c>
      <c r="O86" s="12" t="str">
        <f>データ!EO6</f>
        <v>【-】</v>
      </c>
    </row>
  </sheetData>
  <sheetProtection algorithmName="SHA-512" hashValue="HFIf9DECpn5MEXiIjl0Vo1hV28g5yTY3tWvKxmGd+2ng43FrxXx7EAZTYyV2bkOEUHM5YnsqtUrBAjylhU5SHg==" saltValue="C/ja9WjdRTC0hlivZ61Xd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452041</v>
      </c>
      <c r="D6" s="19">
        <f t="shared" si="3"/>
        <v>47</v>
      </c>
      <c r="E6" s="19">
        <f t="shared" si="3"/>
        <v>18</v>
      </c>
      <c r="F6" s="19">
        <f t="shared" si="3"/>
        <v>0</v>
      </c>
      <c r="G6" s="19">
        <f t="shared" si="3"/>
        <v>0</v>
      </c>
      <c r="H6" s="19" t="str">
        <f t="shared" si="3"/>
        <v>宮崎県　日南市</v>
      </c>
      <c r="I6" s="19" t="str">
        <f t="shared" si="3"/>
        <v>法非適用</v>
      </c>
      <c r="J6" s="19" t="str">
        <f t="shared" si="3"/>
        <v>下水道事業</v>
      </c>
      <c r="K6" s="19" t="str">
        <f t="shared" si="3"/>
        <v>特定地域生活排水処理</v>
      </c>
      <c r="L6" s="19" t="str">
        <f t="shared" si="3"/>
        <v>K3</v>
      </c>
      <c r="M6" s="19" t="str">
        <f t="shared" si="3"/>
        <v>非設置</v>
      </c>
      <c r="N6" s="20" t="str">
        <f t="shared" si="3"/>
        <v>-</v>
      </c>
      <c r="O6" s="20" t="str">
        <f t="shared" si="3"/>
        <v>該当数値なし</v>
      </c>
      <c r="P6" s="20">
        <f t="shared" si="3"/>
        <v>5.48</v>
      </c>
      <c r="Q6" s="20">
        <f t="shared" si="3"/>
        <v>100</v>
      </c>
      <c r="R6" s="20">
        <f t="shared" si="3"/>
        <v>3553</v>
      </c>
      <c r="S6" s="20">
        <f t="shared" si="3"/>
        <v>50958</v>
      </c>
      <c r="T6" s="20">
        <f t="shared" si="3"/>
        <v>535.59</v>
      </c>
      <c r="U6" s="20">
        <f t="shared" si="3"/>
        <v>95.14</v>
      </c>
      <c r="V6" s="20">
        <f t="shared" si="3"/>
        <v>2766</v>
      </c>
      <c r="W6" s="20">
        <f t="shared" si="3"/>
        <v>0.01</v>
      </c>
      <c r="X6" s="20">
        <f t="shared" si="3"/>
        <v>276600</v>
      </c>
      <c r="Y6" s="21">
        <f>IF(Y7="",NA(),Y7)</f>
        <v>125.1</v>
      </c>
      <c r="Z6" s="21">
        <f t="shared" ref="Z6:AH6" si="4">IF(Z7="",NA(),Z7)</f>
        <v>134.07</v>
      </c>
      <c r="AA6" s="21">
        <f t="shared" si="4"/>
        <v>121.89</v>
      </c>
      <c r="AB6" s="21">
        <f t="shared" si="4"/>
        <v>113.96</v>
      </c>
      <c r="AC6" s="21">
        <f t="shared" si="4"/>
        <v>103.66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407.42</v>
      </c>
      <c r="BL6" s="21">
        <f t="shared" si="7"/>
        <v>386.46</v>
      </c>
      <c r="BM6" s="21">
        <f t="shared" si="7"/>
        <v>421.25</v>
      </c>
      <c r="BN6" s="21">
        <f t="shared" si="7"/>
        <v>398.42</v>
      </c>
      <c r="BO6" s="21">
        <f t="shared" si="7"/>
        <v>393.35</v>
      </c>
      <c r="BP6" s="20" t="str">
        <f>IF(BP7="","",IF(BP7="-","【-】","【"&amp;SUBSTITUTE(TEXT(BP7,"#,##0.00"),"-","△")&amp;"】"))</f>
        <v>【310.14】</v>
      </c>
      <c r="BQ6" s="21">
        <f>IF(BQ7="",NA(),BQ7)</f>
        <v>59.35</v>
      </c>
      <c r="BR6" s="21">
        <f t="shared" ref="BR6:BZ6" si="8">IF(BR7="",NA(),BR7)</f>
        <v>66.58</v>
      </c>
      <c r="BS6" s="21">
        <f t="shared" si="8"/>
        <v>72.78</v>
      </c>
      <c r="BT6" s="21">
        <f t="shared" si="8"/>
        <v>75.81</v>
      </c>
      <c r="BU6" s="21">
        <f t="shared" si="8"/>
        <v>92.76</v>
      </c>
      <c r="BV6" s="21">
        <f t="shared" si="8"/>
        <v>57.08</v>
      </c>
      <c r="BW6" s="21">
        <f t="shared" si="8"/>
        <v>55.85</v>
      </c>
      <c r="BX6" s="21">
        <f t="shared" si="8"/>
        <v>53.23</v>
      </c>
      <c r="BY6" s="21">
        <f t="shared" si="8"/>
        <v>50.7</v>
      </c>
      <c r="BZ6" s="21">
        <f t="shared" si="8"/>
        <v>48.13</v>
      </c>
      <c r="CA6" s="20" t="str">
        <f>IF(CA7="","",IF(CA7="-","【-】","【"&amp;SUBSTITUTE(TEXT(CA7,"#,##0.00"),"-","△")&amp;"】"))</f>
        <v>【57.71】</v>
      </c>
      <c r="CB6" s="21">
        <f>IF(CB7="",NA(),CB7)</f>
        <v>285.44</v>
      </c>
      <c r="CC6" s="21">
        <f t="shared" ref="CC6:CK6" si="9">IF(CC7="",NA(),CC7)</f>
        <v>253.01</v>
      </c>
      <c r="CD6" s="21">
        <f t="shared" si="9"/>
        <v>241.4</v>
      </c>
      <c r="CE6" s="21">
        <f t="shared" si="9"/>
        <v>235.36</v>
      </c>
      <c r="CF6" s="21">
        <f t="shared" si="9"/>
        <v>193.52</v>
      </c>
      <c r="CG6" s="21">
        <f t="shared" si="9"/>
        <v>286.86</v>
      </c>
      <c r="CH6" s="21">
        <f t="shared" si="9"/>
        <v>287.91000000000003</v>
      </c>
      <c r="CI6" s="21">
        <f t="shared" si="9"/>
        <v>283.3</v>
      </c>
      <c r="CJ6" s="21">
        <f t="shared" si="9"/>
        <v>289.81</v>
      </c>
      <c r="CK6" s="21">
        <f t="shared" si="9"/>
        <v>301.54000000000002</v>
      </c>
      <c r="CL6" s="20" t="str">
        <f>IF(CL7="","",IF(CL7="-","【-】","【"&amp;SUBSTITUTE(TEXT(CL7,"#,##0.00"),"-","△")&amp;"】"))</f>
        <v>【286.17】</v>
      </c>
      <c r="CM6" s="21">
        <f>IF(CM7="",NA(),CM7)</f>
        <v>0.18</v>
      </c>
      <c r="CN6" s="21">
        <f t="shared" ref="CN6:CV6" si="10">IF(CN7="",NA(),CN7)</f>
        <v>0.15</v>
      </c>
      <c r="CO6" s="20">
        <f t="shared" si="10"/>
        <v>0</v>
      </c>
      <c r="CP6" s="21">
        <f t="shared" si="10"/>
        <v>0.11</v>
      </c>
      <c r="CQ6" s="21">
        <f t="shared" si="10"/>
        <v>0.1</v>
      </c>
      <c r="CR6" s="21">
        <f t="shared" si="10"/>
        <v>57.22</v>
      </c>
      <c r="CS6" s="21">
        <f t="shared" si="10"/>
        <v>54.93</v>
      </c>
      <c r="CT6" s="21">
        <f t="shared" si="10"/>
        <v>55.96</v>
      </c>
      <c r="CU6" s="21">
        <f t="shared" si="10"/>
        <v>56.45</v>
      </c>
      <c r="CV6" s="21">
        <f t="shared" si="10"/>
        <v>58.26</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67.290000000000006</v>
      </c>
      <c r="DD6" s="21">
        <f t="shared" si="11"/>
        <v>65.569999999999993</v>
      </c>
      <c r="DE6" s="21">
        <f t="shared" si="11"/>
        <v>60.12</v>
      </c>
      <c r="DF6" s="21">
        <f t="shared" si="11"/>
        <v>54.99</v>
      </c>
      <c r="DG6" s="21">
        <f t="shared" si="11"/>
        <v>66.430000000000007</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2021</v>
      </c>
      <c r="C7" s="23">
        <v>452041</v>
      </c>
      <c r="D7" s="23">
        <v>47</v>
      </c>
      <c r="E7" s="23">
        <v>18</v>
      </c>
      <c r="F7" s="23">
        <v>0</v>
      </c>
      <c r="G7" s="23">
        <v>0</v>
      </c>
      <c r="H7" s="23" t="s">
        <v>98</v>
      </c>
      <c r="I7" s="23" t="s">
        <v>99</v>
      </c>
      <c r="J7" s="23" t="s">
        <v>100</v>
      </c>
      <c r="K7" s="23" t="s">
        <v>101</v>
      </c>
      <c r="L7" s="23" t="s">
        <v>102</v>
      </c>
      <c r="M7" s="23" t="s">
        <v>103</v>
      </c>
      <c r="N7" s="24" t="s">
        <v>104</v>
      </c>
      <c r="O7" s="24" t="s">
        <v>105</v>
      </c>
      <c r="P7" s="24">
        <v>5.48</v>
      </c>
      <c r="Q7" s="24">
        <v>100</v>
      </c>
      <c r="R7" s="24">
        <v>3553</v>
      </c>
      <c r="S7" s="24">
        <v>50958</v>
      </c>
      <c r="T7" s="24">
        <v>535.59</v>
      </c>
      <c r="U7" s="24">
        <v>95.14</v>
      </c>
      <c r="V7" s="24">
        <v>2766</v>
      </c>
      <c r="W7" s="24">
        <v>0.01</v>
      </c>
      <c r="X7" s="24">
        <v>276600</v>
      </c>
      <c r="Y7" s="24">
        <v>125.1</v>
      </c>
      <c r="Z7" s="24">
        <v>134.07</v>
      </c>
      <c r="AA7" s="24">
        <v>121.89</v>
      </c>
      <c r="AB7" s="24">
        <v>113.96</v>
      </c>
      <c r="AC7" s="24">
        <v>103.66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407.42</v>
      </c>
      <c r="BL7" s="24">
        <v>386.46</v>
      </c>
      <c r="BM7" s="24">
        <v>421.25</v>
      </c>
      <c r="BN7" s="24">
        <v>398.42</v>
      </c>
      <c r="BO7" s="24">
        <v>393.35</v>
      </c>
      <c r="BP7" s="24">
        <v>310.14</v>
      </c>
      <c r="BQ7" s="24">
        <v>59.35</v>
      </c>
      <c r="BR7" s="24">
        <v>66.58</v>
      </c>
      <c r="BS7" s="24">
        <v>72.78</v>
      </c>
      <c r="BT7" s="24">
        <v>75.81</v>
      </c>
      <c r="BU7" s="24">
        <v>92.76</v>
      </c>
      <c r="BV7" s="24">
        <v>57.08</v>
      </c>
      <c r="BW7" s="24">
        <v>55.85</v>
      </c>
      <c r="BX7" s="24">
        <v>53.23</v>
      </c>
      <c r="BY7" s="24">
        <v>50.7</v>
      </c>
      <c r="BZ7" s="24">
        <v>48.13</v>
      </c>
      <c r="CA7" s="24">
        <v>57.71</v>
      </c>
      <c r="CB7" s="24">
        <v>285.44</v>
      </c>
      <c r="CC7" s="24">
        <v>253.01</v>
      </c>
      <c r="CD7" s="24">
        <v>241.4</v>
      </c>
      <c r="CE7" s="24">
        <v>235.36</v>
      </c>
      <c r="CF7" s="24">
        <v>193.52</v>
      </c>
      <c r="CG7" s="24">
        <v>286.86</v>
      </c>
      <c r="CH7" s="24">
        <v>287.91000000000003</v>
      </c>
      <c r="CI7" s="24">
        <v>283.3</v>
      </c>
      <c r="CJ7" s="24">
        <v>289.81</v>
      </c>
      <c r="CK7" s="24">
        <v>301.54000000000002</v>
      </c>
      <c r="CL7" s="24">
        <v>286.17</v>
      </c>
      <c r="CM7" s="24">
        <v>0.18</v>
      </c>
      <c r="CN7" s="24">
        <v>0.15</v>
      </c>
      <c r="CO7" s="24">
        <v>0</v>
      </c>
      <c r="CP7" s="24">
        <v>0.11</v>
      </c>
      <c r="CQ7" s="24">
        <v>0.1</v>
      </c>
      <c r="CR7" s="24">
        <v>57.22</v>
      </c>
      <c r="CS7" s="24">
        <v>54.93</v>
      </c>
      <c r="CT7" s="24">
        <v>55.96</v>
      </c>
      <c r="CU7" s="24">
        <v>56.45</v>
      </c>
      <c r="CV7" s="24">
        <v>58.26</v>
      </c>
      <c r="CW7" s="24">
        <v>56.8</v>
      </c>
      <c r="CX7" s="24">
        <v>100</v>
      </c>
      <c r="CY7" s="24">
        <v>100</v>
      </c>
      <c r="CZ7" s="24">
        <v>100</v>
      </c>
      <c r="DA7" s="24">
        <v>100</v>
      </c>
      <c r="DB7" s="24">
        <v>100</v>
      </c>
      <c r="DC7" s="24">
        <v>67.290000000000006</v>
      </c>
      <c r="DD7" s="24">
        <v>65.569999999999993</v>
      </c>
      <c r="DE7" s="24">
        <v>60.12</v>
      </c>
      <c r="DF7" s="24">
        <v>54.99</v>
      </c>
      <c r="DG7" s="24">
        <v>66.430000000000007</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2023-01-19T02:26:25Z</cp:lastPrinted>
  <dcterms:created xsi:type="dcterms:W3CDTF">2022-12-01T02:09:01Z</dcterms:created>
  <dcterms:modified xsi:type="dcterms:W3CDTF">2023-02-21T08:58:13Z</dcterms:modified>
  <cp:category/>
</cp:coreProperties>
</file>