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BB0904E8-BB7F-4F12-BF40-61DD6B6F1BE0}" xr6:coauthVersionLast="47" xr6:coauthVersionMax="47" xr10:uidLastSave="{00000000-0000-0000-0000-000000000000}"/>
  <bookViews>
    <workbookView xWindow="-108" yWindow="-108" windowWidth="23256" windowHeight="12576" tabRatio="93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U38" i="10"/>
  <c r="C38" i="10"/>
  <c r="BE37" i="10"/>
  <c r="C37" i="10"/>
  <c r="C36" i="10"/>
  <c r="CO34" i="10"/>
  <c r="CO35" i="10" s="1"/>
  <c r="CO36" i="10" s="1"/>
  <c r="CO37" i="10" s="1"/>
  <c r="CO38" i="10" s="1"/>
  <c r="CO39" i="10" s="1"/>
  <c r="CO40" i="10" s="1"/>
  <c r="CO41" i="10" s="1"/>
  <c r="CO42" i="10" s="1"/>
  <c r="CO43" i="10" s="1"/>
  <c r="BW34" i="10"/>
  <c r="BW35" i="10" s="1"/>
  <c r="BW36" i="10" s="1"/>
  <c r="BW37" i="10" s="1"/>
  <c r="BW38" i="10" s="1"/>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s="1"/>
  <c r="BE36" i="10" s="1"/>
</calcChain>
</file>

<file path=xl/sharedStrings.xml><?xml version="1.0" encoding="utf-8"?>
<sst xmlns="http://schemas.openxmlformats.org/spreadsheetml/2006/main" count="1188" uniqueCount="597">
  <si>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</si>
  <si>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</si>
  <si>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</si>
  <si>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</si>
  <si>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</si>
  <si>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</si>
  <si>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</si>
  <si>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</si>
  <si>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</si>
  <si>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</si>
  <si>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</si>
  <si>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</si>
  <si>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</si>
  <si>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</si>
  <si>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</si>
  <si>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</si>
  <si>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</si>
  <si>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</si>
  <si>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</si>
  <si>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</si>
  <si>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</si>
  <si>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</si>
  <si>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</si>
  <si>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</si>
  <si>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</si>
  <si>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</si>
  <si>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</si>
  <si>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</si>
  <si>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</si>
  <si>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</si>
  <si>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</si>
  <si>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</si>
  <si>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</si>
  <si>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</si>
  <si>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</si>
  <si>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</si>
  <si>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</si>
  <si>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</si>
  <si>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</si>
  <si>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</si>
  <si>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</si>
  <si>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</si>
  <si>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</si>
  <si>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</si>
  <si>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</si>
  <si>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</si>
  <si>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</si>
  <si>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</si>
  <si>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</si>
  <si>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</si>
  <si>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</si>
  <si>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</si>
  <si>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</si>
  <si>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</si>
  <si>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</si>
  <si>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</si>
  <si>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</si>
  <si>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</si>
  <si>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</si>
  <si>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</si>
  <si>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</si>
  <si>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</si>
  <si>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</si>
  <si>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</si>
  <si>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</si>
  <si>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</si>
  <si>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</si>
  <si>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</si>
  <si>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</si>
  <si>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</si>
  <si>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</si>
  <si>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</si>
  <si>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</si>
  <si>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</si>
  <si>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</si>
  <si>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</si>
  <si>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</si>
  <si>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</si>
  <si>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</si>
  <si>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</si>
  <si>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</si>
  <si>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</si>
  <si>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</si>
  <si>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</si>
  <si>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</si>
  <si>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</si>
  <si>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</si>
  <si>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</si>
  <si>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</si>
  <si>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</si>
  <si>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</si>
  <si>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</si>
  <si>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</si>
  <si>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</si>
  <si>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</si>
  <si>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</si>
  <si>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</si>
  <si>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</si>
  <si>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</si>
  <si>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</si>
  <si>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</si>
  <si>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</si>
  <si>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</si>
  <si>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</si>
  <si>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</si>
  <si>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</si>
  <si>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</si>
  <si>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</si>
  <si>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</si>
  <si>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</si>
  <si>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</si>
  <si>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</si>
  <si>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</si>
  <si>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</si>
  <si>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</si>
  <si>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</si>
  <si>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</si>
  <si>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</si>
  <si>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</si>
  <si>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</si>
  <si>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</si>
  <si>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</si>
  <si>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</si>
  <si>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</si>
  <si>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</si>
  <si>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</si>
  <si>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</si>
  <si>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</si>
  <si>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</si>
  <si>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</si>
  <si>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</si>
  <si>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</si>
  <si>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</si>
  <si>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</si>
  <si>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</si>
  <si>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</si>
  <si>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</si>
  <si>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</si>
  <si>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</si>
  <si>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</si>
  <si>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</si>
  <si>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</si>
  <si>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</si>
  <si>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</si>
  <si>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</si>
  <si>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</si>
  <si>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</si>
  <si>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</si>
  <si>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</si>
  <si>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</si>
  <si>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</si>
  <si>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</si>
  <si>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</si>
  <si>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</si>
  <si>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</si>
  <si>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</si>
  <si>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</si>
  <si>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</si>
  <si>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</si>
  <si>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</si>
  <si>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</si>
  <si>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</si>
  <si>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</si>
  <si>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</si>
  <si>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</si>
  <si>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</si>
  <si>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</si>
  <si>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</si>
  <si>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</si>
  <si>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</si>
  <si>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</si>
  <si>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</si>
  <si>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</si>
  <si>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</si>
  <si>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</si>
  <si>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</si>
  <si>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</si>
  <si>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</si>
  <si>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</si>
  <si>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</si>
  <si>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</si>
  <si>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</si>
  <si>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</si>
  <si>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</si>
  <si>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</si>
  <si>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</si>
  <si>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</si>
  <si>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</si>
  <si>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</si>
  <si>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</si>
  <si>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</si>
  <si>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</si>
  <si>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</si>
  <si>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</si>
  <si>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</si>
  <si>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</si>
  <si>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</si>
  <si>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</si>
  <si>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</si>
  <si>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</si>
  <si>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</si>
  <si>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</si>
  <si>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</si>
  <si>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</si>
  <si>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</si>
  <si>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</si>
  <si>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</si>
  <si>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</si>
  <si>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</si>
  <si>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</si>
  <si>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</si>
  <si>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</si>
  <si>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</si>
  <si>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</si>
  <si>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</si>
  <si>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宮崎県都城市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</si>
  <si>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</si>
  <si>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</si>
  <si>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</si>
  <si>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</si>
  <si>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</si>
  <si>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</si>
  <si>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</si>
  <si>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</si>
  <si>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</si>
  <si>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</si>
  <si>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</si>
  <si>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</si>
  <si>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</si>
  <si>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</si>
  <si>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</si>
  <si>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</si>
  <si>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</si>
  <si>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</si>
  <si>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</si>
  <si>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</si>
  <si>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</si>
  <si>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</si>
  <si>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</si>
  <si>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</si>
  <si>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</si>
  <si>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</si>
  <si>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</si>
  <si>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</si>
  <si>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</si>
  <si>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</si>
  <si>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</si>
  <si>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</si>
  <si>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</si>
  <si>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</si>
  <si>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</si>
  <si>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</si>
  <si>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</si>
  <si>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</si>
  <si>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</si>
  <si>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</si>
  <si>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</si>
  <si>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</si>
  <si>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</si>
  <si>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</si>
  <si>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</si>
  <si>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</si>
  <si>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</si>
  <si>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</si>
  <si>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</si>
  <si>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</si>
  <si>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</si>
  <si>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</si>
  <si>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</si>
  <si>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</si>
  <si>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</si>
  <si>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</si>
  <si>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</si>
  <si>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</si>
  <si>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</si>
  <si>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</si>
  <si>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</si>
  <si>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</si>
  <si>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</si>
  <si>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</si>
  <si>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</si>
  <si>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</si>
  <si>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</si>
  <si>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</si>
  <si>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</si>
  <si>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</si>
  <si>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</si>
  <si>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</si>
  <si>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</si>
  <si>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</si>
  <si>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</si>
  <si>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</si>
  <si>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</si>
  <si>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</si>
  <si>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</si>
  <si>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</si>
  <si>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</si>
  <si>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</si>
  <si>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</si>
  <si>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</si>
  <si>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</si>
  <si>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</si>
  <si>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</si>
  <si>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</si>
  <si>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</si>
  <si>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</si>
  <si>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</si>
  <si>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</si>
  <si>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</si>
  <si>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</si>
  <si>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</si>
  <si>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</si>
  <si>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</si>
  <si>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</si>
  <si>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</si>
  <si>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</si>
  <si>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</si>
  <si>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</si>
  <si>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</si>
  <si>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</si>
  <si>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</si>
  <si>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</si>
  <si>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</si>
  <si>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</si>
  <si>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</si>
  <si>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</si>
  <si>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</si>
  <si>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</si>
  <si>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</si>
  <si>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</si>
  <si>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</si>
  <si>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</si>
  <si>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</si>
  <si>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</si>
  <si>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</si>
  <si>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</si>
  <si>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</si>
  <si>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</si>
  <si>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</si>
  <si>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</si>
  <si>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</si>
  <si>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</si>
  <si>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</si>
  <si>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</si>
  <si>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</si>
  <si>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</si>
  <si>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</si>
  <si>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</si>
  <si>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</si>
  <si>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</si>
  <si>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</si>
  <si>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</si>
  <si>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</si>
  <si>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</si>
  <si>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</si>
  <si>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</si>
  <si>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</si>
  <si>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</si>
  <si>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</si>
  <si>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</si>
  <si>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</si>
  <si>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</si>
  <si>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</si>
  <si>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</si>
  <si>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</si>
  <si>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</si>
  <si>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</si>
  <si>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</si>
  <si>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</si>
  <si>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宮崎県都城市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</si>
  <si>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</si>
  <si>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</si>
  <si>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</si>
  <si>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</si>
  <si>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</si>
  <si>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</si>
  <si>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</si>
  <si>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</si>
  <si>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</si>
  <si>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</si>
  <si>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</si>
  <si>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</si>
  <si>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</si>
  <si>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</si>
  <si>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</si>
  <si>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</si>
  <si>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</si>
  <si>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</si>
  <si>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</si>
  <si>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</si>
  <si>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</si>
  <si>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</si>
  <si>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</si>
  <si>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</si>
  <si>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</si>
  <si>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</si>
  <si>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</si>
  <si>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</si>
  <si>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</si>
  <si>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</si>
  <si>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</si>
  <si>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</si>
  <si>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</si>
  <si>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</si>
  <si>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</si>
  <si>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</si>
  <si>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</si>
  <si>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</si>
  <si>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</si>
  <si>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</si>
  <si>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都城市公共下水道事業会計</t>
    <phoneticPr fontId="5"/>
  </si>
  <si>
    <t>都城市農業集落排水事業会計</t>
    <phoneticPr fontId="5"/>
  </si>
  <si>
    <t>都城市御池簡易水道事業会計</t>
    <phoneticPr fontId="5"/>
  </si>
  <si>
    <t>都城市簡易水道事業会計</t>
    <phoneticPr fontId="5"/>
  </si>
  <si>
    <t>都城市公設地方卸売市場事業特別会計</t>
    <phoneticPr fontId="5"/>
  </si>
  <si>
    <t>法非適用企業</t>
    <phoneticPr fontId="5"/>
  </si>
  <si>
    <t>都城市電気事業特別会計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</si>
  <si>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</si>
  <si>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</si>
  <si>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</si>
  <si>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</si>
  <si>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</si>
  <si>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</si>
  <si>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</si>
  <si>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</si>
  <si>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</si>
  <si>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</si>
  <si>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</si>
  <si>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</si>
  <si>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</si>
  <si>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</si>
  <si>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</si>
  <si>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</si>
  <si>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</si>
  <si>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</si>
  <si>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</si>
  <si>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</si>
  <si>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</si>
  <si>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</si>
  <si>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</si>
  <si>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</si>
  <si>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</si>
  <si>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</si>
  <si>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</si>
  <si>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</si>
  <si>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</si>
  <si>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</si>
  <si>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</si>
  <si>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</si>
  <si>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</si>
  <si>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</si>
  <si>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</si>
  <si>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</si>
  <si>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</si>
  <si>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</si>
  <si>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</si>
  <si>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</si>
  <si>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</si>
  <si>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</si>
  <si>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</si>
  <si>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</si>
  <si>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</si>
  <si>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</si>
  <si>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</si>
  <si>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</si>
  <si>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</si>
  <si>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</si>
  <si>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</si>
  <si>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</si>
  <si>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</si>
  <si>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</si>
  <si>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</si>
  <si>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</si>
  <si>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</si>
  <si>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</si>
  <si>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都城市公設地方卸売市場事業特別会計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</si>
  <si>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</si>
  <si>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</si>
  <si>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</si>
  <si>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</si>
  <si>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</si>
  <si>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</si>
  <si>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</si>
  <si>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</si>
  <si>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</si>
  <si>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</si>
  <si>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</si>
  <si>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</si>
  <si>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</si>
  <si>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</si>
  <si>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</si>
  <si>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</si>
  <si>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</si>
  <si>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</si>
  <si>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</si>
  <si>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</si>
  <si>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</si>
  <si>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</si>
  <si>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</si>
  <si>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</si>
  <si>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</si>
  <si>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</si>
  <si>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</si>
  <si>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</si>
  <si>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</si>
  <si>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</si>
  <si>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</si>
  <si>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</si>
  <si>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</si>
  <si>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</si>
  <si>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</si>
  <si>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</si>
  <si>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</si>
  <si>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</si>
  <si>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</si>
  <si>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</si>
  <si>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</si>
  <si>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</si>
  <si>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</si>
  <si>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</si>
  <si>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</si>
  <si>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</si>
  <si>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</si>
  <si>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</si>
  <si>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</si>
  <si>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</si>
  <si>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</si>
  <si>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</si>
  <si>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</si>
  <si>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</si>
  <si>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</si>
  <si>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</si>
  <si>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</si>
  <si>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</si>
  <si>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</si>
  <si>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</si>
  <si>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</si>
  <si>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</si>
  <si>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</si>
  <si>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</si>
  <si>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</si>
  <si>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</si>
  <si>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</si>
  <si>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</si>
  <si>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</si>
  <si>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</si>
  <si>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</si>
  <si>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</si>
  <si>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</si>
  <si>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</si>
  <si>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</si>
  <si>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</si>
  <si>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</si>
  <si>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</si>
  <si>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</si>
  <si>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</si>
  <si>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</si>
  <si>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</si>
  <si>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</si>
  <si>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都城市水道事業会計</t>
  </si>
  <si>
    <t>一般会計</t>
  </si>
  <si>
    <t>都城市介護保険特別会計</t>
  </si>
  <si>
    <t>都城市簡易水道事業会計</t>
  </si>
  <si>
    <t>都城市公共下水道事業会計</t>
  </si>
  <si>
    <t>都城市国民健康保険特別会計（事業勘定）</t>
  </si>
  <si>
    <t>都城市農業集落排水事業会計</t>
  </si>
  <si>
    <t>都城市御池簡易水道事業会計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</si>
  <si>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</si>
  <si>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</si>
  <si>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</si>
  <si>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</si>
  <si>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</si>
  <si>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</si>
  <si>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</si>
  <si>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</si>
  <si>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宮崎県市町村総合事務組合　一般会計</t>
    <rPh sb="0" eb="3">
      <t>ミヤザキケン</t>
    </rPh>
    <rPh sb="3" eb="6">
      <t>シチョウソン</t>
    </rPh>
    <rPh sb="6" eb="12">
      <t>ソウゴウジムクミアイ</t>
    </rPh>
    <rPh sb="13" eb="17">
      <t>イッパンカイケイ</t>
    </rPh>
    <phoneticPr fontId="2"/>
  </si>
  <si>
    <t>宮崎県市町村総合事務組合　市町村交通災害共済事業特別会計</t>
    <rPh sb="0" eb="3">
      <t>ミヤザキケン</t>
    </rPh>
    <rPh sb="3" eb="6">
      <t>シチョウソン</t>
    </rPh>
    <rPh sb="6" eb="12">
      <t>ソウゴウジムクミアイ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</si>
  <si>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　自治会館管理運営特別会計</t>
    <rPh sb="0" eb="6">
      <t>ミヤザキケンシチョウソン</t>
    </rPh>
    <rPh sb="6" eb="12">
      <t>ソウゴウジムクミアイ</t>
    </rPh>
    <rPh sb="13" eb="17">
      <t>ジチカイカン</t>
    </rPh>
    <rPh sb="17" eb="19">
      <t>カンリ</t>
    </rPh>
    <rPh sb="19" eb="21">
      <t>ウンエイ</t>
    </rPh>
    <rPh sb="21" eb="23">
      <t>トクベツ</t>
    </rPh>
    <rPh sb="23" eb="25">
      <t>カイケイ</t>
    </rPh>
    <phoneticPr fontId="2"/>
  </si>
  <si>
    <t>宮崎県後期高齢者医療連合　一般会計</t>
    <rPh sb="0" eb="3">
      <t>ミヤザキケン</t>
    </rPh>
    <rPh sb="3" eb="8">
      <t>コウキコウレイシャ</t>
    </rPh>
    <rPh sb="8" eb="10">
      <t>イリョウ</t>
    </rPh>
    <rPh sb="10" eb="12">
      <t>レンゴウ</t>
    </rPh>
    <rPh sb="13" eb="17">
      <t>イッパンカイケイ</t>
    </rPh>
    <phoneticPr fontId="2"/>
  </si>
  <si>
    <t>宮崎県後期高齢者医療連合　後期高齢者医療特別会計</t>
    <rPh sb="0" eb="3">
      <t>ミヤザキケン</t>
    </rPh>
    <rPh sb="3" eb="8">
      <t>コウキコウレイシャ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</si>
  <si>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都城森林組合</t>
    <rPh sb="0" eb="2">
      <t>ミヤコノジョウ</t>
    </rPh>
    <rPh sb="2" eb="6">
      <t>シンリンクミアイ</t>
    </rPh>
    <phoneticPr fontId="2"/>
  </si>
  <si>
    <t>都城市土地開発公社</t>
    <rPh sb="0" eb="3">
      <t>ミヤコノジョウシ</t>
    </rPh>
    <rPh sb="3" eb="9">
      <t>トチカイハツコウシャ</t>
    </rPh>
    <phoneticPr fontId="2"/>
  </si>
  <si>
    <t>一般社団法人都城圏域地場産業センター</t>
    <rPh sb="0" eb="6">
      <t>イッパンシャダンホウジン</t>
    </rPh>
    <rPh sb="6" eb="8">
      <t>ミヤコノジョウ</t>
    </rPh>
    <rPh sb="8" eb="10">
      <t>ケンイキ</t>
    </rPh>
    <rPh sb="10" eb="14">
      <t>ジバサンギョウ</t>
    </rPh>
    <phoneticPr fontId="2"/>
  </si>
  <si>
    <t>公益財団法人都城市文化振興財団</t>
    <rPh sb="0" eb="6">
      <t>コウエキザイダンホウジン</t>
    </rPh>
    <rPh sb="6" eb="9">
      <t>ミヤコノジョウシ</t>
    </rPh>
    <rPh sb="9" eb="11">
      <t>ブンカ</t>
    </rPh>
    <rPh sb="11" eb="15">
      <t>シンコウザイダン</t>
    </rPh>
    <phoneticPr fontId="2"/>
  </si>
  <si>
    <t>都城まちづくり株式会社</t>
    <rPh sb="0" eb="2">
      <t>ミヤコノジョウ</t>
    </rPh>
    <rPh sb="7" eb="11">
      <t>カブシキカイシャ</t>
    </rPh>
    <phoneticPr fontId="2"/>
  </si>
  <si>
    <t>道の駅山之口株式会社</t>
    <rPh sb="0" eb="1">
      <t>ミチ</t>
    </rPh>
    <rPh sb="2" eb="3">
      <t>エキ</t>
    </rPh>
    <rPh sb="3" eb="10">
      <t>ヤマノクチカブシキカイシャ</t>
    </rPh>
    <phoneticPr fontId="2"/>
  </si>
  <si>
    <t>都城ぼんち地域振興株式会社</t>
    <rPh sb="0" eb="2">
      <t>ミヤコノジョウ</t>
    </rPh>
    <rPh sb="5" eb="7">
      <t>チイキ</t>
    </rPh>
    <rPh sb="7" eb="9">
      <t>シンコウ</t>
    </rPh>
    <rPh sb="9" eb="13">
      <t>カブシキガイシャ</t>
    </rPh>
    <phoneticPr fontId="2"/>
  </si>
  <si>
    <t>一般財団法人都城市スポーツ協会</t>
    <rPh sb="0" eb="2">
      <t>イッパン</t>
    </rPh>
    <rPh sb="2" eb="4">
      <t>ザイダン</t>
    </rPh>
    <rPh sb="4" eb="6">
      <t>ホウジン</t>
    </rPh>
    <rPh sb="6" eb="8">
      <t>ミヤコノジョウ</t>
    </rPh>
    <rPh sb="8" eb="9">
      <t>シ</t>
    </rPh>
    <rPh sb="13" eb="15">
      <t>キョウカイ</t>
    </rPh>
    <phoneticPr fontId="2"/>
  </si>
  <si>
    <t>株式会社ココニクル都城</t>
    <rPh sb="0" eb="4">
      <t>カブシキカイシャ</t>
    </rPh>
    <rPh sb="9" eb="11">
      <t>ミヤコノジョウ</t>
    </rPh>
    <phoneticPr fontId="2"/>
  </si>
  <si>
    <t>一般社団法人都城スポーツコミッション</t>
    <rPh sb="0" eb="6">
      <t>イッパンシャダンホウジン</t>
    </rPh>
    <rPh sb="6" eb="8">
      <t>ミヤコノジョウ</t>
    </rPh>
    <phoneticPr fontId="2"/>
  </si>
  <si>
    <t>-</t>
    <phoneticPr fontId="2"/>
  </si>
  <si>
    <t>ふるさと応援基金</t>
    <rPh sb="4" eb="8">
      <t>オウエンキキン</t>
    </rPh>
    <phoneticPr fontId="5"/>
  </si>
  <si>
    <t>公共施設整備等基金</t>
    <rPh sb="0" eb="2">
      <t>コウキョウ</t>
    </rPh>
    <rPh sb="2" eb="4">
      <t>シセツ</t>
    </rPh>
    <rPh sb="4" eb="6">
      <t>セイビ</t>
    </rPh>
    <rPh sb="6" eb="7">
      <t>トウ</t>
    </rPh>
    <rPh sb="7" eb="9">
      <t>キキン</t>
    </rPh>
    <phoneticPr fontId="2"/>
  </si>
  <si>
    <t>地方創生基金</t>
    <rPh sb="0" eb="6">
      <t>チホウソウセイキキン</t>
    </rPh>
    <phoneticPr fontId="2"/>
  </si>
  <si>
    <t>地域振興基金</t>
    <rPh sb="0" eb="6">
      <t>チイキシンコウキキン</t>
    </rPh>
    <phoneticPr fontId="2"/>
  </si>
  <si>
    <t>すこやか福祉基金</t>
    <rPh sb="4" eb="8">
      <t>フクシキキン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</si>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</sst>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44366</c:v>
                </c:pt>
                <c:pt idx="1">
                  <c:v>51043</c:v>
                </c:pt>
                <c:pt idx="2">
                  <c:v>42898</c:v>
                </c:pt>
                <c:pt idx="3">
                  <c:v>57604</c:v>
                </c:pt>
                <c:pt idx="4">
                  <c:v>58103</c:v>
                </c:pt>
              </c:numCache>
            </c:numRef>
          </c:val>
          <c:smooth val="0"/>
          <c:extLst>
            <c:ext xmlns:c16="http://schemas.microsoft.com/office/drawing/2014/chart" uri="{C3380CC4-5D6E-409C-BE32-E72D297353CC}">
              <c16:uniqueId val="{00000000-FEF6-4A25-952A-E439F221E7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57381</c:v>
                </c:pt>
                <c:pt idx="1">
                  <c:v>82685</c:v>
                </c:pt>
                <c:pt idx="2">
                  <c:v>74622</c:v>
                </c:pt>
                <c:pt idx="3">
                  <c:v>76444</c:v>
                </c:pt>
                <c:pt idx="4">
                  <c:v>99137</c:v>
                </c:pt>
              </c:numCache>
            </c:numRef>
          </c:val>
          <c:smooth val="0"/>
          <c:extLst>
            <c:ext xmlns:c16="http://schemas.microsoft.com/office/drawing/2014/chart" uri="{C3380CC4-5D6E-409C-BE32-E72D297353CC}">
              <c16:uniqueId val="{00000001-FEF6-4A25-952A-E439F221E7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3.29</c:v>
                </c:pt>
                <c:pt idx="1">
                  <c:v>3.48</c:v>
                </c:pt>
                <c:pt idx="2">
                  <c:v>3.55</c:v>
                </c:pt>
                <c:pt idx="3">
                  <c:v>3.53</c:v>
                </c:pt>
                <c:pt idx="4">
                  <c:v>3.66</c:v>
                </c:pt>
              </c:numCache>
            </c:numRef>
          </c:val>
          <c:extLst>
            <c:ext xmlns:c16="http://schemas.microsoft.com/office/drawing/2014/chart" uri="{C3380CC4-5D6E-409C-BE32-E72D297353CC}">
              <c16:uniqueId val="{00000000-1461-47A3-9B8A-F654100443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9.1300000000000008</c:v>
                </c:pt>
                <c:pt idx="1">
                  <c:v>9.18</c:v>
                </c:pt>
                <c:pt idx="2">
                  <c:v>9.14</c:v>
                </c:pt>
                <c:pt idx="3">
                  <c:v>10.38</c:v>
                </c:pt>
                <c:pt idx="4">
                  <c:v>12.51</c:v>
                </c:pt>
              </c:numCache>
            </c:numRef>
          </c:val>
          <c:extLst>
            <c:ext xmlns:c16="http://schemas.microsoft.com/office/drawing/2014/chart" uri="{C3380CC4-5D6E-409C-BE32-E72D297353CC}">
              <c16:uniqueId val="{00000001-1461-47A3-9B8A-F654100443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1.91</c:v>
                </c:pt>
                <c:pt idx="1">
                  <c:v>2.63</c:v>
                </c:pt>
                <c:pt idx="2">
                  <c:v>0.09</c:v>
                </c:pt>
                <c:pt idx="3">
                  <c:v>1.52</c:v>
                </c:pt>
                <c:pt idx="4">
                  <c:v>2</c:v>
                </c:pt>
              </c:numCache>
            </c:numRef>
          </c:val>
          <c:smooth val="0"/>
          <c:extLst>
            <c:ext xmlns:c16="http://schemas.microsoft.com/office/drawing/2014/chart" uri="{C3380CC4-5D6E-409C-BE32-E72D297353CC}">
              <c16:uniqueId val="{00000002-1461-47A3-9B8A-F654100443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0.05</c:v>
                </c:pt>
                <c:pt idx="8">
                  <c:v>#N/A</c:v>
                </c:pt>
                <c:pt idx="9">
                  <c:v>0.03</c:v>
                </c:pt>
              </c:numCache>
            </c:numRef>
          </c:val>
          <c:extLst>
            <c:ext xmlns:c16="http://schemas.microsoft.com/office/drawing/2014/chart" uri="{C3380CC4-5D6E-409C-BE32-E72D297353CC}">
              <c16:uniqueId val="{00000000-00AD-4546-BB0A-FA77A61DA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AD-4546-BB0A-FA77A61DA16C}"/>
            </c:ext>
          </c:extLst>
        </c:ser>
        <c:ser>
          <c:idx val="2"/>
          <c:order val="2"/>
          <c:tx>
            <c:strRef>
              <c:f>データシート!$A$29</c:f>
              <c:strCache>
                <c:ptCount val="1"/>
                <c:pt idx="0">
                  <c:v>都城市御池簡易水道事業会計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2-00AD-4546-BB0A-FA77A61DA16C}"/>
            </c:ext>
          </c:extLst>
        </c:ser>
        <c:ser>
          <c:idx val="3"/>
          <c:order val="3"/>
          <c:tx>
            <c:strRef>
              <c:f>データシート!$A$30</c:f>
              <c:strCache>
                <c:ptCount val="1"/>
                <c:pt idx="0">
                  <c:v>都城市農業集落排水事業会計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0.08</c:v>
                </c:pt>
                <c:pt idx="4">
                  <c:v>#N/A</c:v>
                </c:pt>
                <c:pt idx="5">
                  <c:v>7.0000000000000007E-2</c:v>
                </c:pt>
                <c:pt idx="6">
                  <c:v>#N/A</c:v>
                </c:pt>
                <c:pt idx="7">
                  <c:v>0.14000000000000001</c:v>
                </c:pt>
                <c:pt idx="8">
                  <c:v>#N/A</c:v>
                </c:pt>
                <c:pt idx="9">
                  <c:v>0.17</c:v>
                </c:pt>
              </c:numCache>
            </c:numRef>
          </c:val>
          <c:extLst>
            <c:ext xmlns:c16="http://schemas.microsoft.com/office/drawing/2014/chart" uri="{C3380CC4-5D6E-409C-BE32-E72D297353CC}">
              <c16:uniqueId val="{00000003-00AD-4546-BB0A-FA77A61DA16C}"/>
            </c:ext>
          </c:extLst>
        </c:ser>
        <c:ser>
          <c:idx val="4"/>
          <c:order val="4"/>
          <c:tx>
            <c:strRef>
              <c:f>データシート!$A$31</c:f>
              <c:strCache>
                <c:ptCount val="1"/>
                <c:pt idx="0">
                  <c:v>都城市国民健康保険特別会計（事業勘定）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0.02</c:v>
                </c:pt>
                <c:pt idx="4">
                  <c:v>#N/A</c:v>
                </c:pt>
                <c:pt idx="5">
                  <c:v>0.33</c:v>
                </c:pt>
                <c:pt idx="6">
                  <c:v>#N/A</c:v>
                </c:pt>
                <c:pt idx="7">
                  <c:v>0.93</c:v>
                </c:pt>
                <c:pt idx="8">
                  <c:v>#N/A</c:v>
                </c:pt>
                <c:pt idx="9">
                  <c:v>0.47</c:v>
                </c:pt>
              </c:numCache>
            </c:numRef>
          </c:val>
          <c:extLst>
            <c:ext xmlns:c16="http://schemas.microsoft.com/office/drawing/2014/chart" uri="{C3380CC4-5D6E-409C-BE32-E72D297353CC}">
              <c16:uniqueId val="{00000004-00AD-4546-BB0A-FA77A61DA16C}"/>
            </c:ext>
          </c:extLst>
        </c:ser>
        <c:ser>
          <c:idx val="5"/>
          <c:order val="5"/>
          <c:tx>
            <c:strRef>
              <c:f>データシート!$A$32</c:f>
              <c:strCache>
                <c:ptCount val="1"/>
                <c:pt idx="0">
                  <c:v>都城市公共下水道事業会計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0.56999999999999995</c:v>
                </c:pt>
                <c:pt idx="4">
                  <c:v>#N/A</c:v>
                </c:pt>
                <c:pt idx="5">
                  <c:v>0.59</c:v>
                </c:pt>
                <c:pt idx="6">
                  <c:v>#N/A</c:v>
                </c:pt>
                <c:pt idx="7">
                  <c:v>0.8</c:v>
                </c:pt>
                <c:pt idx="8">
                  <c:v>#N/A</c:v>
                </c:pt>
                <c:pt idx="9">
                  <c:v>0.96</c:v>
                </c:pt>
              </c:numCache>
            </c:numRef>
          </c:val>
          <c:extLst>
            <c:ext xmlns:c16="http://schemas.microsoft.com/office/drawing/2014/chart" uri="{C3380CC4-5D6E-409C-BE32-E72D297353CC}">
              <c16:uniqueId val="{00000005-00AD-4546-BB0A-FA77A61DA16C}"/>
            </c:ext>
          </c:extLst>
        </c:ser>
        <c:ser>
          <c:idx val="6"/>
          <c:order val="6"/>
          <c:tx>
            <c:strRef>
              <c:f>データシート!$A$33</c:f>
              <c:strCache>
                <c:ptCount val="1"/>
                <c:pt idx="0">
                  <c:v>都城市簡易水道事業会計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0.33</c:v>
                </c:pt>
                <c:pt idx="4">
                  <c:v>#N/A</c:v>
                </c:pt>
                <c:pt idx="5">
                  <c:v>0.64</c:v>
                </c:pt>
                <c:pt idx="6">
                  <c:v>#N/A</c:v>
                </c:pt>
                <c:pt idx="7">
                  <c:v>0.88</c:v>
                </c:pt>
                <c:pt idx="8">
                  <c:v>#N/A</c:v>
                </c:pt>
                <c:pt idx="9">
                  <c:v>1.2</c:v>
                </c:pt>
              </c:numCache>
            </c:numRef>
          </c:val>
          <c:extLst>
            <c:ext xmlns:c16="http://schemas.microsoft.com/office/drawing/2014/chart" uri="{C3380CC4-5D6E-409C-BE32-E72D297353CC}">
              <c16:uniqueId val="{00000006-00AD-4546-BB0A-FA77A61DA16C}"/>
            </c:ext>
          </c:extLst>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c:v>
                </c:pt>
                <c:pt idx="2">
                  <c:v>#N/A</c:v>
                </c:pt>
                <c:pt idx="3">
                  <c:v>0.54</c:v>
                </c:pt>
                <c:pt idx="4">
                  <c:v>#N/A</c:v>
                </c:pt>
                <c:pt idx="5">
                  <c:v>0.9</c:v>
                </c:pt>
                <c:pt idx="6">
                  <c:v>#N/A</c:v>
                </c:pt>
                <c:pt idx="7">
                  <c:v>1.29</c:v>
                </c:pt>
                <c:pt idx="8">
                  <c:v>#N/A</c:v>
                </c:pt>
                <c:pt idx="9">
                  <c:v>2.13</c:v>
                </c:pt>
              </c:numCache>
            </c:numRef>
          </c:val>
          <c:extLst>
            <c:ext xmlns:c16="http://schemas.microsoft.com/office/drawing/2014/chart" uri="{C3380CC4-5D6E-409C-BE32-E72D297353CC}">
              <c16:uniqueId val="{00000007-00AD-4546-BB0A-FA77A61DA1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3.29</c:v>
                </c:pt>
                <c:pt idx="2">
                  <c:v>#N/A</c:v>
                </c:pt>
                <c:pt idx="3">
                  <c:v>3.47</c:v>
                </c:pt>
                <c:pt idx="4">
                  <c:v>#N/A</c:v>
                </c:pt>
                <c:pt idx="5">
                  <c:v>3.54</c:v>
                </c:pt>
                <c:pt idx="6">
                  <c:v>#N/A</c:v>
                </c:pt>
                <c:pt idx="7">
                  <c:v>3.52</c:v>
                </c:pt>
                <c:pt idx="8">
                  <c:v>#N/A</c:v>
                </c:pt>
                <c:pt idx="9">
                  <c:v>3.65</c:v>
                </c:pt>
              </c:numCache>
            </c:numRef>
          </c:val>
          <c:extLst>
            <c:ext xmlns:c16="http://schemas.microsoft.com/office/drawing/2014/chart" uri="{C3380CC4-5D6E-409C-BE32-E72D297353CC}">
              <c16:uniqueId val="{00000008-00AD-4546-BB0A-FA77A61DA16C}"/>
            </c:ext>
          </c:extLst>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8.61</c:v>
                </c:pt>
                <c:pt idx="2">
                  <c:v>#N/A</c:v>
                </c:pt>
                <c:pt idx="3">
                  <c:v>6.66</c:v>
                </c:pt>
                <c:pt idx="4">
                  <c:v>#N/A</c:v>
                </c:pt>
                <c:pt idx="5">
                  <c:v>7.85</c:v>
                </c:pt>
                <c:pt idx="6">
                  <c:v>#N/A</c:v>
                </c:pt>
                <c:pt idx="7">
                  <c:v>7.45</c:v>
                </c:pt>
                <c:pt idx="8">
                  <c:v>#N/A</c:v>
                </c:pt>
                <c:pt idx="9">
                  <c:v>7.64</c:v>
                </c:pt>
              </c:numCache>
            </c:numRef>
          </c:val>
          <c:extLst>
            <c:ext xmlns:c16="http://schemas.microsoft.com/office/drawing/2014/chart" uri="{C3380CC4-5D6E-409C-BE32-E72D297353CC}">
              <c16:uniqueId val="{00000009-00AD-4546-BB0A-FA77A61DA1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7472</c:v>
                </c:pt>
                <c:pt idx="5">
                  <c:v>7145</c:v>
                </c:pt>
                <c:pt idx="8">
                  <c:v>7001</c:v>
                </c:pt>
                <c:pt idx="11">
                  <c:v>6656</c:v>
                </c:pt>
                <c:pt idx="14">
                  <c:v>6386</c:v>
                </c:pt>
              </c:numCache>
            </c:numRef>
          </c:val>
          <c:extLst>
            <c:ext xmlns:c16="http://schemas.microsoft.com/office/drawing/2014/chart" uri="{C3380CC4-5D6E-409C-BE32-E72D297353CC}">
              <c16:uniqueId val="{00000000-1042-4543-8786-22B6FC21F1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42-4543-8786-22B6FC21F1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133</c:v>
                </c:pt>
                <c:pt idx="3">
                  <c:v>1</c:v>
                </c:pt>
                <c:pt idx="6">
                  <c:v>0</c:v>
                </c:pt>
                <c:pt idx="9">
                  <c:v>0</c:v>
                </c:pt>
                <c:pt idx="12">
                  <c:v>0</c:v>
                </c:pt>
              </c:numCache>
            </c:numRef>
          </c:val>
          <c:extLst>
            <c:ext xmlns:c16="http://schemas.microsoft.com/office/drawing/2014/chart" uri="{C3380CC4-5D6E-409C-BE32-E72D297353CC}">
              <c16:uniqueId val="{00000002-1042-4543-8786-22B6FC21F1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42-4543-8786-22B6FC21F1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1304</c:v>
                </c:pt>
                <c:pt idx="3">
                  <c:v>1260</c:v>
                </c:pt>
                <c:pt idx="6">
                  <c:v>1136</c:v>
                </c:pt>
                <c:pt idx="9">
                  <c:v>1138</c:v>
                </c:pt>
                <c:pt idx="12">
                  <c:v>1152</c:v>
                </c:pt>
              </c:numCache>
            </c:numRef>
          </c:val>
          <c:extLst>
            <c:ext xmlns:c16="http://schemas.microsoft.com/office/drawing/2014/chart" uri="{C3380CC4-5D6E-409C-BE32-E72D297353CC}">
              <c16:uniqueId val="{00000004-1042-4543-8786-22B6FC21F1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42-4543-8786-22B6FC21F1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42-4543-8786-22B6FC21F1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7848</c:v>
                </c:pt>
                <c:pt idx="3">
                  <c:v>7696</c:v>
                </c:pt>
                <c:pt idx="6">
                  <c:v>7372</c:v>
                </c:pt>
                <c:pt idx="9">
                  <c:v>7324</c:v>
                </c:pt>
                <c:pt idx="12">
                  <c:v>7285</c:v>
                </c:pt>
              </c:numCache>
            </c:numRef>
          </c:val>
          <c:extLst>
            <c:ext xmlns:c16="http://schemas.microsoft.com/office/drawing/2014/chart" uri="{C3380CC4-5D6E-409C-BE32-E72D297353CC}">
              <c16:uniqueId val="{00000007-1042-4543-8786-22B6FC21F1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1813</c:v>
                </c:pt>
                <c:pt idx="2">
                  <c:v>#N/A</c:v>
                </c:pt>
                <c:pt idx="3">
                  <c:v>#N/A</c:v>
                </c:pt>
                <c:pt idx="4">
                  <c:v>1812</c:v>
                </c:pt>
                <c:pt idx="5">
                  <c:v>#N/A</c:v>
                </c:pt>
                <c:pt idx="6">
                  <c:v>#N/A</c:v>
                </c:pt>
                <c:pt idx="7">
                  <c:v>1507</c:v>
                </c:pt>
                <c:pt idx="8">
                  <c:v>#N/A</c:v>
                </c:pt>
                <c:pt idx="9">
                  <c:v>#N/A</c:v>
                </c:pt>
                <c:pt idx="10">
                  <c:v>1806</c:v>
                </c:pt>
                <c:pt idx="11">
                  <c:v>#N/A</c:v>
                </c:pt>
                <c:pt idx="12">
                  <c:v>#N/A</c:v>
                </c:pt>
                <c:pt idx="13">
                  <c:v>2051</c:v>
                </c:pt>
                <c:pt idx="14">
                  <c:v>#N/A</c:v>
                </c:pt>
              </c:numCache>
            </c:numRef>
          </c:val>
          <c:smooth val="0"/>
          <c:extLst>
            <c:ext xmlns:c16="http://schemas.microsoft.com/office/drawing/2014/chart" uri="{C3380CC4-5D6E-409C-BE32-E72D297353CC}">
              <c16:uniqueId val="{00000008-1042-4543-8786-22B6FC21F1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66539</c:v>
                </c:pt>
                <c:pt idx="5">
                  <c:v>65508</c:v>
                </c:pt>
                <c:pt idx="8">
                  <c:v>64878</c:v>
                </c:pt>
                <c:pt idx="11">
                  <c:v>62500</c:v>
                </c:pt>
                <c:pt idx="14">
                  <c:v>59365</c:v>
                </c:pt>
              </c:numCache>
            </c:numRef>
          </c:val>
          <c:extLst>
            <c:ext xmlns:c16="http://schemas.microsoft.com/office/drawing/2014/chart" uri="{C3380CC4-5D6E-409C-BE32-E72D297353CC}">
              <c16:uniqueId val="{00000000-CB49-46C7-98C4-98A9E38AF8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8053</c:v>
                </c:pt>
                <c:pt idx="5">
                  <c:v>7344</c:v>
                </c:pt>
                <c:pt idx="8">
                  <c:v>7308</c:v>
                </c:pt>
                <c:pt idx="11">
                  <c:v>7605</c:v>
                </c:pt>
                <c:pt idx="14">
                  <c:v>8162</c:v>
                </c:pt>
              </c:numCache>
            </c:numRef>
          </c:val>
          <c:extLst>
            <c:ext xmlns:c16="http://schemas.microsoft.com/office/drawing/2014/chart" uri="{C3380CC4-5D6E-409C-BE32-E72D297353CC}">
              <c16:uniqueId val="{00000001-CB49-46C7-98C4-98A9E38AF8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32967</c:v>
                </c:pt>
                <c:pt idx="5">
                  <c:v>40030</c:v>
                </c:pt>
                <c:pt idx="8">
                  <c:v>44380</c:v>
                </c:pt>
                <c:pt idx="11">
                  <c:v>52554</c:v>
                </c:pt>
                <c:pt idx="14">
                  <c:v>58265</c:v>
                </c:pt>
              </c:numCache>
            </c:numRef>
          </c:val>
          <c:extLst>
            <c:ext xmlns:c16="http://schemas.microsoft.com/office/drawing/2014/chart" uri="{C3380CC4-5D6E-409C-BE32-E72D297353CC}">
              <c16:uniqueId val="{00000002-CB49-46C7-98C4-98A9E38AF8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49-46C7-98C4-98A9E38AF8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49-46C7-98C4-98A9E38AF8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49-46C7-98C4-98A9E38AF8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11087</c:v>
                </c:pt>
                <c:pt idx="3">
                  <c:v>10421</c:v>
                </c:pt>
                <c:pt idx="6">
                  <c:v>10328</c:v>
                </c:pt>
                <c:pt idx="9">
                  <c:v>10021</c:v>
                </c:pt>
                <c:pt idx="12">
                  <c:v>9737</c:v>
                </c:pt>
              </c:numCache>
            </c:numRef>
          </c:val>
          <c:extLst>
            <c:ext xmlns:c16="http://schemas.microsoft.com/office/drawing/2014/chart" uri="{C3380CC4-5D6E-409C-BE32-E72D297353CC}">
              <c16:uniqueId val="{00000006-CB49-46C7-98C4-98A9E38AF8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49-46C7-98C4-98A9E38AF8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14316</c:v>
                </c:pt>
                <c:pt idx="3">
                  <c:v>13941</c:v>
                </c:pt>
                <c:pt idx="6">
                  <c:v>14285</c:v>
                </c:pt>
                <c:pt idx="9">
                  <c:v>15551</c:v>
                </c:pt>
                <c:pt idx="12">
                  <c:v>14555</c:v>
                </c:pt>
              </c:numCache>
            </c:numRef>
          </c:val>
          <c:extLst>
            <c:ext xmlns:c16="http://schemas.microsoft.com/office/drawing/2014/chart" uri="{C3380CC4-5D6E-409C-BE32-E72D297353CC}">
              <c16:uniqueId val="{00000008-CB49-46C7-98C4-98A9E38AF8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B49-46C7-98C4-98A9E38AF8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72004</c:v>
                </c:pt>
                <c:pt idx="3">
                  <c:v>71334</c:v>
                </c:pt>
                <c:pt idx="6">
                  <c:v>70501</c:v>
                </c:pt>
                <c:pt idx="9">
                  <c:v>69348</c:v>
                </c:pt>
                <c:pt idx="12">
                  <c:v>68279</c:v>
                </c:pt>
              </c:numCache>
            </c:numRef>
          </c:val>
          <c:extLst>
            <c:ext xmlns:c16="http://schemas.microsoft.com/office/drawing/2014/chart" uri="{C3380CC4-5D6E-409C-BE32-E72D297353CC}">
              <c16:uniqueId val="{0000000A-CB49-46C7-98C4-98A9E38AF8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49-46C7-98C4-98A9E38AF8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3782</c:v>
                </c:pt>
                <c:pt idx="1">
                  <c:v>4398</c:v>
                </c:pt>
                <c:pt idx="2">
                  <c:v>5204</c:v>
                </c:pt>
              </c:numCache>
            </c:numRef>
          </c:val>
          <c:extLst>
            <c:ext xmlns:c16="http://schemas.microsoft.com/office/drawing/2014/chart" uri="{C3380CC4-5D6E-409C-BE32-E72D297353CC}">
              <c16:uniqueId val="{00000000-090F-494C-AA92-364D0D3899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4704</c:v>
                </c:pt>
                <c:pt idx="1">
                  <c:v>6858</c:v>
                </c:pt>
                <c:pt idx="2">
                  <c:v>6857</c:v>
                </c:pt>
              </c:numCache>
            </c:numRef>
          </c:val>
          <c:extLst>
            <c:ext xmlns:c16="http://schemas.microsoft.com/office/drawing/2014/chart" uri="{C3380CC4-5D6E-409C-BE32-E72D297353CC}">
              <c16:uniqueId val="{00000001-090F-494C-AA92-364D0D3899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35148</c:v>
                </c:pt>
                <c:pt idx="1">
                  <c:v>40184</c:v>
                </c:pt>
                <c:pt idx="2">
                  <c:v>44125</c:v>
                </c:pt>
              </c:numCache>
            </c:numRef>
          </c:val>
          <c:extLst>
            <c:ext xmlns:c16="http://schemas.microsoft.com/office/drawing/2014/chart" uri="{C3380CC4-5D6E-409C-BE32-E72D297353CC}">
              <c16:uniqueId val="{00000002-090F-494C-AA92-364D0D3899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実質公債費比率の分子の増の要因としては、事業費補正により基準財政需要額に算入された公債費の減少（▲</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百万円）が挙げられる。</a:t>
          </a:r>
        </a:p>
        <a:p>
          <a:r>
            <a:rPr kumimoji="1" lang="ja-JP" altLang="en-US" sz="1400">
              <a:latin typeface="ＭＳ ゴシック" pitchFamily="49" charset="-128"/>
              <a:ea typeface="ＭＳ ゴシック" pitchFamily="49" charset="-128"/>
            </a:rPr>
            <a:t>　計画的に償還を進めてきたことにより、元利償還金の減少がみられていることから、今後も計画的な償還を推進するとともに、新規発行市債の抑制を図る。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将来負担比率の分子の減（前年度比▲</a:t>
          </a:r>
          <a:r>
            <a:rPr kumimoji="1" lang="en-US" altLang="ja-JP" sz="1400">
              <a:latin typeface="ＭＳ ゴシック" pitchFamily="49" charset="-128"/>
              <a:ea typeface="ＭＳ ゴシック" pitchFamily="49" charset="-128"/>
            </a:rPr>
            <a:t>5,481</a:t>
          </a:r>
          <a:r>
            <a:rPr kumimoji="1" lang="ja-JP" altLang="en-US" sz="1400">
              <a:latin typeface="ＭＳ ゴシック" pitchFamily="49" charset="-128"/>
              <a:ea typeface="ＭＳ ゴシック" pitchFamily="49" charset="-128"/>
            </a:rPr>
            <a:t>百万円）の要因としては、一般会計における地方債の現在高の減（前年度比▲</a:t>
          </a:r>
          <a:r>
            <a:rPr kumimoji="1" lang="en-US" altLang="ja-JP" sz="1400">
              <a:latin typeface="ＭＳ ゴシック" pitchFamily="49" charset="-128"/>
              <a:ea typeface="ＭＳ ゴシック" pitchFamily="49" charset="-128"/>
            </a:rPr>
            <a:t>1,069</a:t>
          </a:r>
          <a:r>
            <a:rPr kumimoji="1" lang="ja-JP" altLang="en-US" sz="1400">
              <a:latin typeface="ＭＳ ゴシック" pitchFamily="49" charset="-128"/>
              <a:ea typeface="ＭＳ ゴシック" pitchFamily="49" charset="-128"/>
            </a:rPr>
            <a:t>百万円）や充当可能基金の増（前年度比</a:t>
          </a:r>
          <a:r>
            <a:rPr kumimoji="1" lang="en-US" altLang="ja-JP" sz="1400">
              <a:latin typeface="ＭＳ ゴシック" pitchFamily="49" charset="-128"/>
              <a:ea typeface="ＭＳ ゴシック" pitchFamily="49" charset="-128"/>
            </a:rPr>
            <a:t>5,711</a:t>
          </a:r>
          <a:r>
            <a:rPr kumimoji="1" lang="ja-JP" altLang="en-US" sz="1400">
              <a:latin typeface="ＭＳ ゴシック" pitchFamily="49" charset="-128"/>
              <a:ea typeface="ＭＳ ゴシック" pitchFamily="49" charset="-128"/>
            </a:rPr>
            <a:t>百万円）が挙げられる。</a:t>
          </a:r>
        </a:p>
        <a:p>
          <a:r>
            <a:rPr kumimoji="1" lang="ja-JP" altLang="en-US" sz="1400">
              <a:latin typeface="ＭＳ ゴシック" pitchFamily="49" charset="-128"/>
              <a:ea typeface="ＭＳ ゴシック" pitchFamily="49" charset="-128"/>
            </a:rPr>
            <a:t>　今後も地方債現在高の圧縮を図り、健全な財政運営に努める。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宮崎県都城市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・総合文化ホール等の公共施設の維持補修のための財源として、公共施設整備等基金を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万円を取崩したことに加え、普通交付税の合併算定替による特例措置の縮減に対応するため合併算定替低減対策基金を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万円を取崩した一方で、ふるさと応援寄附金の管理・運用に係るふるさと応援基金の残高が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万円増加したこと、後年度の重点的・継続的に取り組む地方創生推進事業の財源とするため、地方創生基金へ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・基金の使途の明確化を図るために、個々の特定目的基金に積立てていくことを予定している。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・公共施設整備等基金：公共施設の整備（増改築、維持補修、解体及び撤去を含む。）又は公共用地の取得に係る事業の財源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・すこやか福祉基金：社会福祉事業の振興</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・公共施設整備等基金：総合文化ホールの施設整備の修繕費や道路補修費の財源として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・地方創生基金：後年度、重点的・継続的に取り組む地方創生事業の財源とするため、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・地方創世基金：物産振興拠点整備事業及び関之尾公園リニューアル事業に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・すこやか福祉基金：法人からの指定寄附金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・すこやか福祉基金：高齢者の避難行動支援者個別支援計画策定事業など事業に対して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・公共施設整備等基金：毎年度の財政状況を勘案しながら、積立及び取崩しを実施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・ふるさと応援基金：ふるさと納税の受け入れ状況により、適正な管理を実施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・元気な森づくり基金：森林環境譲与税の受け入れ状況により、適正な管理を実施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・今後の健全な財政運営を見据え、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・決算状況を踏まえ、可能な範囲での積立てを行う。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・市債の発行・償還状況を考慮しながら、積立及び取崩しを実施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161,605
159,791
653.36
128,340,867
124,649,700
1,521,023
41,582,525
68,278,731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ポイントで、類似団体内では平均値となっている。要因は、地方消費税交付金及び固定資産税の増によるものであり、好調なふるさと納税等により、自主財源比率は増加している。今後も企業立地の促進による新たな税収の確保に取り組むとともに、基金繰入や起債発行に頼らずに、経常的な歳入の範囲内で歳出予算を編成する「歳入先行型の予算編成（予算の枠配分）」を徹底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722630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46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36</xdr:row>
      <xdr:rowOff>38100</xdr:rowOff>
    </xdr:from>
    <xdr:to>
      <xdr:col>11</xdr:col>
      <xdr:colOff>82550</xdr:colOff>
      <xdr:row>36</xdr:row>
      <xdr:rowOff>139700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地方税や地方譲与税等は増加したものの、普通交付税や臨時財政対策債が大きく減少した影響があり、経常収支比率は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ポイントの増となった。財政の硬直状態が続く中、経常経費の削減に向けた取組はもとより、市税をはじめとする自主財源の確保に努める必要がある。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10160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60660"/>
          <a:ext cx="8382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66</xdr:row>
      <xdr:rowOff>130810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60660"/>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121920</xdr:rowOff>
    </xdr:from>
    <xdr:to>
      <xdr:col>19</xdr:col>
      <xdr:colOff>184150</xdr:colOff>
      <xdr:row>60</xdr:row>
      <xdr:rowOff>52070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130810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9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915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人口１人当たりの人件費・物件費の決算額は、前年度に比べて</a:t>
          </a:r>
          <a:r>
            <a:rPr kumimoji="1" lang="en-US" altLang="ja-JP" sz="1300">
              <a:latin typeface="ＭＳ Ｐゴシック" panose="020B0600070205080204" pitchFamily="50" charset="-128"/>
              <a:ea typeface="ＭＳ Ｐゴシック" panose="020B0600070205080204" pitchFamily="50" charset="-128"/>
            </a:rPr>
            <a:t>33,497</a:t>
          </a:r>
          <a:r>
            <a:rPr kumimoji="1" lang="ja-JP" altLang="en-US" sz="1300">
              <a:latin typeface="ＭＳ Ｐゴシック" panose="020B0600070205080204" pitchFamily="50" charset="-128"/>
              <a:ea typeface="ＭＳ Ｐゴシック" panose="020B0600070205080204" pitchFamily="50" charset="-128"/>
            </a:rPr>
            <a:t>円の増となった。主な要因は、ふるさと納税が好調であるが故の委託経費の増や、物価高騰対策関連事業の実施による増であるが、今後、維持補修費については、施設の老朽化に伴い増加が予想されることから、公共施設等総合管理計画に基づく公共施設の適正配置に取り組むことにより、コスト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66568</xdr:rowOff>
    </xdr:from>
    <xdr:to>
      <xdr:col>23</xdr:col>
      <xdr:colOff>133350</xdr:colOff>
      <xdr:row>90</xdr:row>
      <xdr:rowOff>93628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25468"/>
          <a:ext cx="0" cy="1398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65705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93628</xdr:rowOff>
    </xdr:from>
    <xdr:to>
      <xdr:col>24</xdr:col>
      <xdr:colOff>12700</xdr:colOff>
      <xdr:row>90</xdr:row>
      <xdr:rowOff>93628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5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152945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6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66568</xdr:rowOff>
    </xdr:from>
    <xdr:to>
      <xdr:col>24</xdr:col>
      <xdr:colOff>12700</xdr:colOff>
      <xdr:row>82</xdr:row>
      <xdr:rowOff>66568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30634</xdr:rowOff>
    </xdr:from>
    <xdr:to>
      <xdr:col>23</xdr:col>
      <xdr:colOff>133350</xdr:colOff>
      <xdr:row>90</xdr:row>
      <xdr:rowOff>93628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46784"/>
          <a:ext cx="838200" cy="5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159999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143472</xdr:rowOff>
    </xdr:from>
    <xdr:to>
      <xdr:col>23</xdr:col>
      <xdr:colOff>184150</xdr:colOff>
      <xdr:row>85</xdr:row>
      <xdr:rowOff>73622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60344</xdr:rowOff>
    </xdr:from>
    <xdr:to>
      <xdr:col>19</xdr:col>
      <xdr:colOff>133350</xdr:colOff>
      <xdr:row>87</xdr:row>
      <xdr:rowOff>30634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33594"/>
          <a:ext cx="889000" cy="3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76862</xdr:rowOff>
    </xdr:from>
    <xdr:to>
      <xdr:col>19</xdr:col>
      <xdr:colOff>184150</xdr:colOff>
      <xdr:row>84</xdr:row>
      <xdr:rowOff>7012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0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17189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7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19656</xdr:rowOff>
    </xdr:from>
    <xdr:to>
      <xdr:col>15</xdr:col>
      <xdr:colOff>82550</xdr:colOff>
      <xdr:row>85</xdr:row>
      <xdr:rowOff>60344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21456"/>
          <a:ext cx="889000" cy="2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61604</xdr:rowOff>
    </xdr:from>
    <xdr:to>
      <xdr:col>15</xdr:col>
      <xdr:colOff>133350</xdr:colOff>
      <xdr:row>81</xdr:row>
      <xdr:rowOff>163204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4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1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19656</xdr:rowOff>
    </xdr:from>
    <xdr:to>
      <xdr:col>11</xdr:col>
      <xdr:colOff>31750</xdr:colOff>
      <xdr:row>84</xdr:row>
      <xdr:rowOff>113040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21456"/>
          <a:ext cx="8890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87809</xdr:rowOff>
    </xdr:from>
    <xdr:to>
      <xdr:col>11</xdr:col>
      <xdr:colOff>82550</xdr:colOff>
      <xdr:row>81</xdr:row>
      <xdr:rowOff>17959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28136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57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60438</xdr:rowOff>
    </xdr:from>
    <xdr:to>
      <xdr:col>7</xdr:col>
      <xdr:colOff>31750</xdr:colOff>
      <xdr:row>80</xdr:row>
      <xdr:rowOff>162038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7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4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42828</xdr:rowOff>
    </xdr:from>
    <xdr:to>
      <xdr:col>23</xdr:col>
      <xdr:colOff>184150</xdr:colOff>
      <xdr:row>90</xdr:row>
      <xdr:rowOff>144428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4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110155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36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151284</xdr:rowOff>
    </xdr:from>
    <xdr:to>
      <xdr:col>19</xdr:col>
      <xdr:colOff>184150</xdr:colOff>
      <xdr:row>87</xdr:row>
      <xdr:rowOff>81434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66211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82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9544</xdr:rowOff>
    </xdr:from>
    <xdr:to>
      <xdr:col>15</xdr:col>
      <xdr:colOff>133350</xdr:colOff>
      <xdr:row>85</xdr:row>
      <xdr:rowOff>111144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95921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6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140306</xdr:rowOff>
    </xdr:from>
    <xdr:to>
      <xdr:col>11</xdr:col>
      <xdr:colOff>82550</xdr:colOff>
      <xdr:row>84</xdr:row>
      <xdr:rowOff>70456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55233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5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62240</xdr:rowOff>
    </xdr:from>
    <xdr:to>
      <xdr:col>7</xdr:col>
      <xdr:colOff>31750</xdr:colOff>
      <xdr:row>84</xdr:row>
      <xdr:rowOff>163840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148617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類似団体平均よりも高い指数ではあるが、適正な給与体系を維持している。</a:t>
          </a:r>
        </a:p>
        <a:p>
          <a:r>
            <a:rPr kumimoji="1" lang="ja-JP" altLang="en-US" sz="1300">
              <a:latin typeface="ＭＳ Ｐゴシック" panose="020B0600070205080204" pitchFamily="50" charset="-128"/>
              <a:ea typeface="ＭＳ Ｐゴシック" panose="020B0600070205080204" pitchFamily="50" charset="-128"/>
            </a:rPr>
            <a:t>　引き続き、給与体系の適正化に努める。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105229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254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154214</xdr:rowOff>
    </xdr:from>
    <xdr:to>
      <xdr:col>77</xdr:col>
      <xdr:colOff>95250</xdr:colOff>
      <xdr:row>87</xdr:row>
      <xdr:rowOff>84364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94541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104321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89</xdr:row>
      <xdr:rowOff>53521</xdr:rowOff>
    </xdr:from>
    <xdr:to>
      <xdr:col>73</xdr:col>
      <xdr:colOff>44450</xdr:colOff>
      <xdr:row>89</xdr:row>
      <xdr:rowOff>155121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165298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70757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633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89</xdr:row>
      <xdr:rowOff>53521</xdr:rowOff>
    </xdr:from>
    <xdr:to>
      <xdr:col>68</xdr:col>
      <xdr:colOff>203200</xdr:colOff>
      <xdr:row>89</xdr:row>
      <xdr:rowOff>155121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165298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122464</xdr:rowOff>
    </xdr:from>
    <xdr:to>
      <xdr:col>64</xdr:col>
      <xdr:colOff>152400</xdr:colOff>
      <xdr:row>90</xdr:row>
      <xdr:rowOff>52614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62791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職員数が減少しているものの、人口減少もあり、依然として類似団体平均を上回っている状況である。要因としては、民間委託の推進等を行ってはいるが、合併に伴い、市の面積が比較的広大であることから、支所・出張所を多く設置しなくてはならないことが挙げられ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次行財政改革大綱に掲げる定員適正化を目指して、更なる事務事業の見直し・縮小、事務処理の効率化・適正化に取り組む。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65617</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261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151994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65617</xdr:rowOff>
    </xdr:from>
    <xdr:to>
      <xdr:col>81</xdr:col>
      <xdr:colOff>133350</xdr:colOff>
      <xdr:row>60</xdr:row>
      <xdr:rowOff>65617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2117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3017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55897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117263</xdr:rowOff>
    </xdr:from>
    <xdr:to>
      <xdr:col>77</xdr:col>
      <xdr:colOff>44450</xdr:colOff>
      <xdr:row>65</xdr:row>
      <xdr:rowOff>157480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2615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146473</xdr:rowOff>
    </xdr:from>
    <xdr:to>
      <xdr:col>77</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77046</xdr:rowOff>
    </xdr:from>
    <xdr:to>
      <xdr:col>72</xdr:col>
      <xdr:colOff>203200</xdr:colOff>
      <xdr:row>65</xdr:row>
      <xdr:rowOff>117263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22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52070</xdr:rowOff>
    </xdr:from>
    <xdr:to>
      <xdr:col>73</xdr:col>
      <xdr:colOff>44450</xdr:colOff>
      <xdr:row>58</xdr:row>
      <xdr:rowOff>153670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77046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20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35983</xdr:rowOff>
    </xdr:from>
    <xdr:to>
      <xdr:col>68</xdr:col>
      <xdr:colOff>203200</xdr:colOff>
      <xdr:row>58</xdr:row>
      <xdr:rowOff>137583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147760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19896</xdr:rowOff>
    </xdr:from>
    <xdr:to>
      <xdr:col>64</xdr:col>
      <xdr:colOff>152400</xdr:colOff>
      <xdr:row>58</xdr:row>
      <xdr:rowOff>121496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996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131673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18644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66463</xdr:rowOff>
    </xdr:from>
    <xdr:to>
      <xdr:col>73</xdr:col>
      <xdr:colOff>44450</xdr:colOff>
      <xdr:row>65</xdr:row>
      <xdr:rowOff>168063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152840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26246</xdr:rowOff>
    </xdr:from>
    <xdr:to>
      <xdr:col>68</xdr:col>
      <xdr:colOff>203200</xdr:colOff>
      <xdr:row>65</xdr:row>
      <xdr:rowOff>127846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112623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実質公債費比率は、臨時財政対策債発行可能額の減等に伴い、前年度から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今後の投資的事業においては、国庫支出金等の特定財源の確保により、計画的な新規発行市債の抑制を図り、健全な財政運営に努める。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89807</xdr:rowOff>
    </xdr:from>
    <xdr:to>
      <xdr:col>81</xdr:col>
      <xdr:colOff>44450</xdr:colOff>
      <xdr:row>44</xdr:row>
      <xdr:rowOff>61685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3457"/>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4734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89807</xdr:rowOff>
    </xdr:from>
    <xdr:to>
      <xdr:col>81</xdr:col>
      <xdr:colOff>133350</xdr:colOff>
      <xdr:row>37</xdr:row>
      <xdr:rowOff>89807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89807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989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89807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38</xdr:row>
      <xdr:rowOff>21772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334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35</xdr:row>
      <xdr:rowOff>106136</xdr:rowOff>
    </xdr:from>
    <xdr:to>
      <xdr:col>73</xdr:col>
      <xdr:colOff>44450</xdr:colOff>
      <xdr:row>36</xdr:row>
      <xdr:rowOff>36286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46463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21772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3628</xdr:rowOff>
    </xdr:from>
    <xdr:to>
      <xdr:col>68</xdr:col>
      <xdr:colOff>203200</xdr:colOff>
      <xdr:row>36</xdr:row>
      <xdr:rowOff>105228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115405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131734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125384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57349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57349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」である。地方債の現在高の減により、将来負担額が減となり、分子の値がマイナスとなった。</a:t>
          </a:r>
        </a:p>
        <a:p>
          <a:r>
            <a:rPr kumimoji="1" lang="ja-JP" altLang="en-US" sz="1300">
              <a:latin typeface="ＭＳ Ｐゴシック" panose="020B0600070205080204" pitchFamily="50" charset="-128"/>
              <a:ea typeface="ＭＳ Ｐゴシック" panose="020B0600070205080204" pitchFamily="50" charset="-128"/>
            </a:rPr>
            <a:t>　今後も、計画的な地方債の現在高の削減に取り組むことにより、健全な財政運営に努める。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154577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132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126654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154577</xdr:rowOff>
    </xdr:from>
    <xdr:to>
      <xdr:col>81</xdr:col>
      <xdr:colOff>133350</xdr:colOff>
      <xdr:row>22</xdr:row>
      <xdr:rowOff>154577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6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11249</xdr:rowOff>
    </xdr:from>
    <xdr:to>
      <xdr:col>77</xdr:col>
      <xdr:colOff>95250</xdr:colOff>
      <xdr:row>15</xdr:row>
      <xdr:rowOff>112849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123026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25944</xdr:rowOff>
    </xdr:from>
    <xdr:to>
      <xdr:col>73</xdr:col>
      <xdr:colOff>44450</xdr:colOff>
      <xdr:row>16</xdr:row>
      <xdr:rowOff>127544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6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137721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37193</xdr:rowOff>
    </xdr:from>
    <xdr:to>
      <xdr:col>68</xdr:col>
      <xdr:colOff>203200</xdr:colOff>
      <xdr:row>17</xdr:row>
      <xdr:rowOff>138793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9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148970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181</xdr:rowOff>
    </xdr:from>
    <xdr:to>
      <xdr:col>64</xdr:col>
      <xdr:colOff>152400</xdr:colOff>
      <xdr:row>18</xdr:row>
      <xdr:rowOff>101781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0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111958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5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161,605
159,791
653.36
128,340,867
124,649,700
1,521,023
41,582,525
68,278,731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上回っている状況であるが、市の面積が比較的広大であることから、支所・出張所を多く設置し、職員（会計年度任用職員を含む。）を配置しなくてはならない状況にあ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次行財政改革大綱に掲げる定員適正化を目指して、更なる事務事業の見直し・縮小、事務処理の効率化・適正化に取り組む。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8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41</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23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57150</xdr:rowOff>
    </xdr:from>
    <xdr:to>
      <xdr:col>6</xdr:col>
      <xdr:colOff>171450</xdr:colOff>
      <xdr:row>38</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今後も公共施設の整備に伴う新たな指定管理料の発生など、物件費の増加が予想されるために、引き続き、歳出予算の精査などにより、物件費の圧縮に努める。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18</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15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94343</xdr:rowOff>
    </xdr:from>
    <xdr:to>
      <xdr:col>82</xdr:col>
      <xdr:colOff>196850</xdr:colOff>
      <xdr:row>18</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18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18</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1214"/>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18</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12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2721</xdr:rowOff>
    </xdr:from>
    <xdr:to>
      <xdr:col>78</xdr:col>
      <xdr:colOff>120650</xdr:colOff>
      <xdr:row>15</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20</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804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157843</xdr:rowOff>
    </xdr:from>
    <xdr:to>
      <xdr:col>74</xdr:col>
      <xdr:colOff>31750</xdr:colOff>
      <xdr:row>21</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58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76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125186</xdr:rowOff>
    </xdr:from>
    <xdr:to>
      <xdr:col>69</xdr:col>
      <xdr:colOff>142875</xdr:colOff>
      <xdr:row>21</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125186</xdr:rowOff>
    </xdr:from>
    <xdr:to>
      <xdr:col>65</xdr:col>
      <xdr:colOff>53975</xdr:colOff>
      <xdr:row>21</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123570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9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要因は、子ども医療費助成制度の実施や、施設型給付費（認定こども園）及び障害福祉サービス給付費の増である。</a:t>
          </a:r>
        </a:p>
        <a:p>
          <a:r>
            <a:rPr kumimoji="1" lang="ja-JP" altLang="en-US" sz="1300">
              <a:latin typeface="ＭＳ Ｐゴシック" panose="020B0600070205080204" pitchFamily="50" charset="-128"/>
              <a:ea typeface="ＭＳ Ｐゴシック" panose="020B0600070205080204" pitchFamily="50" charset="-128"/>
            </a:rPr>
            <a:t>　今後も扶助費の増加が見込まれることから、各種審査の適正化、単独扶助費の見直し等を行い、適正化に努める。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61</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690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364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157843</xdr:rowOff>
    </xdr:from>
    <xdr:to>
      <xdr:col>24</xdr:col>
      <xdr:colOff>76200</xdr:colOff>
      <xdr:row>61</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66420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施設の老朽化に伴い、今後も維持補修費の増加が予想されることから、公共施設等総合管理計画に基づき、施設の適正配置等に努める。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9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3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138430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9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市町村合併により加入していた一部事務組合が解散したため、一部事務組合負担金等が減少し、一部事務組合の解散以降は、類似団体平均を下回る状況である。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今後も、補助金の見直し等を通じて、適正な状態を維持する。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107950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43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22877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107950</xdr:rowOff>
    </xdr:from>
    <xdr:to>
      <xdr:col>82</xdr:col>
      <xdr:colOff>196850</xdr:colOff>
      <xdr:row>32</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107950</xdr:rowOff>
    </xdr:from>
    <xdr:to>
      <xdr:col>82</xdr:col>
      <xdr:colOff>107950</xdr:colOff>
      <xdr:row>32</xdr:row>
      <xdr:rowOff>107950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59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124477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6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152400</xdr:rowOff>
    </xdr:from>
    <xdr:to>
      <xdr:col>82</xdr:col>
      <xdr:colOff>158750</xdr:colOff>
      <xdr:row>38</xdr:row>
      <xdr:rowOff>82550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107950</xdr:rowOff>
    </xdr:from>
    <xdr:to>
      <xdr:col>78</xdr:col>
      <xdr:colOff>69850</xdr:colOff>
      <xdr:row>32</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59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32</xdr:row>
      <xdr:rowOff>165100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57150</xdr:rowOff>
    </xdr:from>
    <xdr:to>
      <xdr:col>74</xdr:col>
      <xdr:colOff>31750</xdr:colOff>
      <xdr:row>40</xdr:row>
      <xdr:rowOff>158750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143527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70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107950</xdr:rowOff>
    </xdr:from>
    <xdr:to>
      <xdr:col>69</xdr:col>
      <xdr:colOff>92075</xdr:colOff>
      <xdr:row>32</xdr:row>
      <xdr:rowOff>165100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9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76200</xdr:rowOff>
    </xdr:from>
    <xdr:to>
      <xdr:col>69</xdr:col>
      <xdr:colOff>142875</xdr:colOff>
      <xdr:row>40</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152400</xdr:rowOff>
    </xdr:from>
    <xdr:to>
      <xdr:col>65</xdr:col>
      <xdr:colOff>53975</xdr:colOff>
      <xdr:row>40</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57150</xdr:rowOff>
    </xdr:from>
    <xdr:to>
      <xdr:col>82</xdr:col>
      <xdr:colOff>158750</xdr:colOff>
      <xdr:row>32</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137177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57150</xdr:rowOff>
    </xdr:from>
    <xdr:to>
      <xdr:col>78</xdr:col>
      <xdr:colOff>120650</xdr:colOff>
      <xdr:row>32</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168927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1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57150</xdr:rowOff>
    </xdr:from>
    <xdr:to>
      <xdr:col>65</xdr:col>
      <xdr:colOff>53975</xdr:colOff>
      <xdr:row>32</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公債費は、前年度から元利償還金は減少したものの、使用料等の充当財源が減少したため、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引き続き、繰上償還及び投資事業の適正化を図り、計画的な地方債管理に努める。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77</xdr:row>
      <xdr:rowOff>1270</xdr:rowOff>
    </xdr:from>
    <xdr:to>
      <xdr:col>24</xdr:col>
      <xdr:colOff>25400</xdr:colOff>
      <xdr:row>79</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3202920"/>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138430</xdr:rowOff>
    </xdr:from>
    <xdr:to>
      <xdr:col>24</xdr:col>
      <xdr:colOff>114300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87647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1270</xdr:rowOff>
    </xdr:from>
    <xdr:to>
      <xdr:col>24</xdr:col>
      <xdr:colOff>114300</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20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343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128288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72</xdr:row>
      <xdr:rowOff>121920</xdr:rowOff>
    </xdr:from>
    <xdr:to>
      <xdr:col>15</xdr:col>
      <xdr:colOff>149225</xdr:colOff>
      <xdr:row>73</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4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46989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xdr:row>
      <xdr:rowOff>41910</xdr:rowOff>
    </xdr:from>
    <xdr:to>
      <xdr:col>11</xdr:col>
      <xdr:colOff>60325</xdr:colOff>
      <xdr:row>73</xdr:row>
      <xdr:rowOff>143510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121938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5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公債費以外の経費全体としては、前年度から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公債費以外の事務事業の見直し・縮小、事務処理の効率化・適正化により経費を圧縮していくことが、今後の財政健全化への課題だと考える。また、公共施設等総合管理計画に基づいた公共施設の質的・量的な適正化を図っていくとともに、引き続き、計画的な地方債管理に努めることにより、健全な財政運営を推進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79</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80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79</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429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79</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429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57150</xdr:rowOff>
    </xdr:from>
    <xdr:to>
      <xdr:col>78</xdr:col>
      <xdr:colOff>120650</xdr:colOff>
      <xdr:row>74</xdr:row>
      <xdr:rowOff>158750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168927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1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76200</xdr:rowOff>
    </xdr:from>
    <xdr:to>
      <xdr:col>74</xdr:col>
      <xdr:colOff>31750</xdr:colOff>
      <xdr:row>81</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78</xdr:row>
      <xdr:rowOff>146050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810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0</xdr:rowOff>
    </xdr:from>
    <xdr:to>
      <xdr:col>69</xdr:col>
      <xdr:colOff>142875</xdr:colOff>
      <xdr:row>80</xdr:row>
      <xdr:rowOff>101600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156227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76200</xdr:rowOff>
    </xdr:from>
    <xdr:to>
      <xdr:col>74</xdr:col>
      <xdr:colOff>31750</xdr:colOff>
      <xdr:row>80</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35577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100139</xdr:rowOff>
    </xdr:from>
    <xdr:to>
      <xdr:col>29</xdr:col>
      <xdr:colOff>127000</xdr:colOff>
      <xdr:row>16</xdr:row>
      <xdr:rowOff>37941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205164"/>
          <a:ext cx="0" cy="623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10018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280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37941</xdr:rowOff>
    </xdr:from>
    <xdr:to>
      <xdr:col>30</xdr:col>
      <xdr:colOff>25400</xdr:colOff>
      <xdr:row>16</xdr:row>
      <xdr:rowOff>37941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82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15066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9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100139</xdr:rowOff>
    </xdr:from>
    <xdr:to>
      <xdr:col>30</xdr:col>
      <xdr:colOff>25400</xdr:colOff>
      <xdr:row>12</xdr:row>
      <xdr:rowOff>100139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205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317</xdr:rowOff>
    </xdr:from>
    <xdr:to>
      <xdr:col>29</xdr:col>
      <xdr:colOff>127000</xdr:colOff>
      <xdr:row>12</xdr:row>
      <xdr:rowOff>100139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105342"/>
          <a:ext cx="647700" cy="9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26560</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47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54483</xdr:rowOff>
    </xdr:from>
    <xdr:to>
      <xdr:col>29</xdr:col>
      <xdr:colOff>177800</xdr:colOff>
      <xdr:row>14</xdr:row>
      <xdr:rowOff>156083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50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317</xdr:rowOff>
    </xdr:from>
    <xdr:to>
      <xdr:col>26</xdr:col>
      <xdr:colOff>50800</xdr:colOff>
      <xdr:row>13</xdr:row>
      <xdr:rowOff>25178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05342"/>
          <a:ext cx="698500" cy="19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74295</xdr:rowOff>
    </xdr:from>
    <xdr:to>
      <xdr:col>26</xdr:col>
      <xdr:colOff>101600</xdr:colOff>
      <xdr:row>15</xdr:row>
      <xdr:rowOff>4445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22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160672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25178</xdr:rowOff>
    </xdr:from>
    <xdr:to>
      <xdr:col>22</xdr:col>
      <xdr:colOff>114300</xdr:colOff>
      <xdr:row>15</xdr:row>
      <xdr:rowOff>47942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301653"/>
          <a:ext cx="698500" cy="36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1429</xdr:rowOff>
    </xdr:from>
    <xdr:to>
      <xdr:col>22</xdr:col>
      <xdr:colOff>165100</xdr:colOff>
      <xdr:row>19</xdr:row>
      <xdr:rowOff>103029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306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87806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3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47942</xdr:rowOff>
    </xdr:from>
    <xdr:to>
      <xdr:col>18</xdr:col>
      <xdr:colOff>177800</xdr:colOff>
      <xdr:row>16</xdr:row>
      <xdr:rowOff>76613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667317"/>
          <a:ext cx="698500" cy="20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109442</xdr:rowOff>
    </xdr:from>
    <xdr:to>
      <xdr:col>19</xdr:col>
      <xdr:colOff>38100</xdr:colOff>
      <xdr:row>20</xdr:row>
      <xdr:rowOff>39592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4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50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167068</xdr:rowOff>
    </xdr:from>
    <xdr:to>
      <xdr:col>15</xdr:col>
      <xdr:colOff>101600</xdr:colOff>
      <xdr:row>20</xdr:row>
      <xdr:rowOff>97218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47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81995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55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49339</xdr:rowOff>
    </xdr:from>
    <xdr:to>
      <xdr:col>29</xdr:col>
      <xdr:colOff>177800</xdr:colOff>
      <xdr:row>12</xdr:row>
      <xdr:rowOff>150939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15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167466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10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120967</xdr:rowOff>
    </xdr:from>
    <xdr:to>
      <xdr:col>26</xdr:col>
      <xdr:colOff>101600</xdr:colOff>
      <xdr:row>12</xdr:row>
      <xdr:rowOff>51117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5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61294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23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145828</xdr:rowOff>
    </xdr:from>
    <xdr:to>
      <xdr:col>22</xdr:col>
      <xdr:colOff>165100</xdr:colOff>
      <xdr:row>13</xdr:row>
      <xdr:rowOff>75978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5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86155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01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168592</xdr:rowOff>
    </xdr:from>
    <xdr:to>
      <xdr:col>19</xdr:col>
      <xdr:colOff>38100</xdr:colOff>
      <xdr:row>15</xdr:row>
      <xdr:rowOff>98742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1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108919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8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25813</xdr:rowOff>
    </xdr:from>
    <xdr:to>
      <xdr:col>15</xdr:col>
      <xdr:colOff>101600</xdr:colOff>
      <xdr:row>16</xdr:row>
      <xdr:rowOff>127413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1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137590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3" name="人口1人当たり決算額の推移グラフ枠445">
          <a:extLst>
            <a:ext uri="{FF2B5EF4-FFF2-40B4-BE49-F238E27FC236}">
              <a16:creationId xmlns:a16="http://schemas.microsoft.com/office/drawing/2014/main" id="{00000000-0008-0000-0500-000071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256866</xdr:rowOff>
    </xdr:from>
    <xdr:to>
      <xdr:col>29</xdr:col>
      <xdr:colOff>127000</xdr:colOff>
      <xdr:row>35</xdr:row>
      <xdr:rowOff>271453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651500" y="6181416"/>
          <a:ext cx="0" cy="7003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281630</xdr:rowOff>
    </xdr:from>
    <xdr:ext cx="762000" cy="259045"/>
    <xdr:sp macro="" textlink="">
      <xdr:nvSpPr>
        <xdr:cNvPr id="115" name="人口1人当たり決算額の推移最小値テキスト445">
          <a:extLst>
            <a:ext uri="{FF2B5EF4-FFF2-40B4-BE49-F238E27FC236}">
              <a16:creationId xmlns:a16="http://schemas.microsoft.com/office/drawing/2014/main" id="{00000000-0008-0000-0500-000073000000}"/>
            </a:ext>
          </a:extLst>
        </xdr:cNvPr>
        <xdr:cNvSpPr txBox="1"/>
      </xdr:nvSpPr>
      <xdr:spPr>
        <a:xfrm>
          <a:off x="5740400" y="689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271453</xdr:rowOff>
    </xdr:from>
    <xdr:to>
      <xdr:col>30</xdr:col>
      <xdr:colOff>25400</xdr:colOff>
      <xdr:row>35</xdr:row>
      <xdr:rowOff>271453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8818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343</xdr:rowOff>
    </xdr:from>
    <xdr:ext cx="762000" cy="259045"/>
    <xdr:sp macro="" textlink="">
      <xdr:nvSpPr>
        <xdr:cNvPr id="117" name="人口1人当たり決算額の推移最大値テキスト445">
          <a:extLst>
            <a:ext uri="{FF2B5EF4-FFF2-40B4-BE49-F238E27FC236}">
              <a16:creationId xmlns:a16="http://schemas.microsoft.com/office/drawing/2014/main" id="{00000000-0008-0000-0500-000075000000}"/>
            </a:ext>
          </a:extLst>
        </xdr:cNvPr>
        <xdr:cNvSpPr txBox="1"/>
      </xdr:nvSpPr>
      <xdr:spPr>
        <a:xfrm>
          <a:off x="5740400" y="592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256866</xdr:rowOff>
    </xdr:from>
    <xdr:to>
      <xdr:col>30</xdr:col>
      <xdr:colOff>25400</xdr:colOff>
      <xdr:row>33</xdr:row>
      <xdr:rowOff>256866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562600" y="618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271453</xdr:rowOff>
    </xdr:from>
    <xdr:to>
      <xdr:col>29</xdr:col>
      <xdr:colOff>127000</xdr:colOff>
      <xdr:row>36</xdr:row>
      <xdr:rowOff>102072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5003800" y="6881803"/>
          <a:ext cx="647700" cy="173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104919</xdr:rowOff>
    </xdr:from>
    <xdr:ext cx="762000" cy="259045"/>
    <xdr:sp macro="" textlink="">
      <xdr:nvSpPr>
        <xdr:cNvPr id="120" name="人口1人当たり決算額の推移平均値テキスト445">
          <a:extLst>
            <a:ext uri="{FF2B5EF4-FFF2-40B4-BE49-F238E27FC236}">
              <a16:creationId xmlns:a16="http://schemas.microsoft.com/office/drawing/2014/main" id="{00000000-0008-0000-0500-000078000000}"/>
            </a:ext>
          </a:extLst>
        </xdr:cNvPr>
        <xdr:cNvSpPr txBox="1"/>
      </xdr:nvSpPr>
      <xdr:spPr>
        <a:xfrm>
          <a:off x="5740400" y="6372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259842</xdr:rowOff>
    </xdr:from>
    <xdr:to>
      <xdr:col>29</xdr:col>
      <xdr:colOff>177800</xdr:colOff>
      <xdr:row>35</xdr:row>
      <xdr:rowOff>18542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5600700" y="652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102072</xdr:rowOff>
    </xdr:from>
    <xdr:to>
      <xdr:col>26</xdr:col>
      <xdr:colOff>50800</xdr:colOff>
      <xdr:row>37</xdr:row>
      <xdr:rowOff>136579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4305300" y="7055322"/>
          <a:ext cx="698500" cy="20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333103</xdr:rowOff>
    </xdr:from>
    <xdr:to>
      <xdr:col>26</xdr:col>
      <xdr:colOff>101600</xdr:colOff>
      <xdr:row>35</xdr:row>
      <xdr:rowOff>91803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953000" y="6600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101980</xdr:rowOff>
    </xdr:from>
    <xdr:ext cx="7366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622800" y="636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111324</xdr:rowOff>
    </xdr:from>
    <xdr:to>
      <xdr:col>22</xdr:col>
      <xdr:colOff>114300</xdr:colOff>
      <xdr:row>37</xdr:row>
      <xdr:rowOff>136579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3606800" y="7064574"/>
          <a:ext cx="698500" cy="19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192895</xdr:rowOff>
    </xdr:from>
    <xdr:to>
      <xdr:col>22</xdr:col>
      <xdr:colOff>165100</xdr:colOff>
      <xdr:row>37</xdr:row>
      <xdr:rowOff>294495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4254500" y="7317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279272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924300" y="74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111324</xdr:rowOff>
    </xdr:from>
    <xdr:to>
      <xdr:col>18</xdr:col>
      <xdr:colOff>177800</xdr:colOff>
      <xdr:row>36</xdr:row>
      <xdr:rowOff>117421</xdr:rowOff>
    </xdr:to>
    <xdr:cxnSp macro="">
      <xdr:nvCxnSpPr>
        <xdr:cNvPr id="128" name="直線コネクタ 127">
          <a:extLst>
            <a:ext uri="{FF2B5EF4-FFF2-40B4-BE49-F238E27FC236}">
              <a16:creationId xmlns:a16="http://schemas.microsoft.com/office/drawing/2014/main" id="{00000000-0008-0000-0500-000080000000}"/>
            </a:ext>
          </a:extLst>
        </xdr:cNvPr>
        <xdr:cNvCxnSpPr/>
      </xdr:nvCxnSpPr>
      <xdr:spPr bwMode="auto">
        <a:xfrm flipV="1">
          <a:off x="2908300" y="7064574"/>
          <a:ext cx="698500" cy="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174280</xdr:rowOff>
    </xdr:from>
    <xdr:to>
      <xdr:col>19</xdr:col>
      <xdr:colOff>38100</xdr:colOff>
      <xdr:row>37</xdr:row>
      <xdr:rowOff>275880</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3556000" y="72989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260657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225800" y="73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163939</xdr:rowOff>
    </xdr:from>
    <xdr:to>
      <xdr:col>15</xdr:col>
      <xdr:colOff>101600</xdr:colOff>
      <xdr:row>37</xdr:row>
      <xdr:rowOff>265539</xdr:rowOff>
    </xdr:to>
    <xdr:sp macro="" textlink="">
      <xdr:nvSpPr>
        <xdr:cNvPr id="131" name="フローチャート: 判断 130">
          <a:extLst>
            <a:ext uri="{FF2B5EF4-FFF2-40B4-BE49-F238E27FC236}">
              <a16:creationId xmlns:a16="http://schemas.microsoft.com/office/drawing/2014/main" id="{00000000-0008-0000-0500-000083000000}"/>
            </a:ext>
          </a:extLst>
        </xdr:cNvPr>
        <xdr:cNvSpPr/>
      </xdr:nvSpPr>
      <xdr:spPr bwMode="auto">
        <a:xfrm>
          <a:off x="2857500" y="7288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250316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527300" y="737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220653</xdr:rowOff>
    </xdr:from>
    <xdr:to>
      <xdr:col>29</xdr:col>
      <xdr:colOff>177800</xdr:colOff>
      <xdr:row>35</xdr:row>
      <xdr:rowOff>322253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5600700" y="6831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129230</xdr:rowOff>
    </xdr:from>
    <xdr:ext cx="762000" cy="259045"/>
    <xdr:sp macro="" textlink="">
      <xdr:nvSpPr>
        <xdr:cNvPr id="139" name="人口1人当たり決算額の推移該当値テキスト445">
          <a:extLst>
            <a:ext uri="{FF2B5EF4-FFF2-40B4-BE49-F238E27FC236}">
              <a16:creationId xmlns:a16="http://schemas.microsoft.com/office/drawing/2014/main" id="{00000000-0008-0000-0500-00008B000000}"/>
            </a:ext>
          </a:extLst>
        </xdr:cNvPr>
        <xdr:cNvSpPr txBox="1"/>
      </xdr:nvSpPr>
      <xdr:spPr>
        <a:xfrm>
          <a:off x="5740400" y="673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51272</xdr:rowOff>
    </xdr:from>
    <xdr:to>
      <xdr:col>26</xdr:col>
      <xdr:colOff>101600</xdr:colOff>
      <xdr:row>36</xdr:row>
      <xdr:rowOff>152872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953000" y="700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137649</xdr:rowOff>
    </xdr:from>
    <xdr:ext cx="7366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4622800" y="709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85779</xdr:rowOff>
    </xdr:from>
    <xdr:to>
      <xdr:col>22</xdr:col>
      <xdr:colOff>165100</xdr:colOff>
      <xdr:row>37</xdr:row>
      <xdr:rowOff>187379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4254500" y="721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26106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924300" y="697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60524</xdr:rowOff>
    </xdr:from>
    <xdr:to>
      <xdr:col>19</xdr:col>
      <xdr:colOff>38100</xdr:colOff>
      <xdr:row>36</xdr:row>
      <xdr:rowOff>162124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3556000" y="701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172301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3225800" y="678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66621</xdr:rowOff>
    </xdr:from>
    <xdr:to>
      <xdr:col>15</xdr:col>
      <xdr:colOff>101600</xdr:colOff>
      <xdr:row>36</xdr:row>
      <xdr:rowOff>168221</xdr:rowOff>
    </xdr:to>
    <xdr:sp macro="" textlink="">
      <xdr:nvSpPr>
        <xdr:cNvPr id="146" name="楕円 145">
          <a:extLst>
            <a:ext uri="{FF2B5EF4-FFF2-40B4-BE49-F238E27FC236}">
              <a16:creationId xmlns:a16="http://schemas.microsoft.com/office/drawing/2014/main" id="{00000000-0008-0000-0500-000092000000}"/>
            </a:ext>
          </a:extLst>
        </xdr:cNvPr>
        <xdr:cNvSpPr/>
      </xdr:nvSpPr>
      <xdr:spPr bwMode="auto">
        <a:xfrm>
          <a:off x="2857500" y="701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178398</xdr:rowOff>
    </xdr:from>
    <xdr:ext cx="762000" cy="259045"/>
    <xdr:sp macro="" textlink="">
      <xdr:nvSpPr>
        <xdr:cNvPr id="147" name="テキスト ボックス 146">
          <a:extLst>
            <a:ext uri="{FF2B5EF4-FFF2-40B4-BE49-F238E27FC236}">
              <a16:creationId xmlns:a16="http://schemas.microsoft.com/office/drawing/2014/main" id="{00000000-0008-0000-0500-000093000000}"/>
            </a:ext>
          </a:extLst>
        </xdr:cNvPr>
        <xdr:cNvSpPr txBox="1"/>
      </xdr:nvSpPr>
      <xdr:spPr>
        <a:xfrm>
          <a:off x="2527300" y="67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161,605
159,791
653.36
128,340,867
124,649,700
1,521,023
41,582,525
68,278,731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104724</xdr:rowOff>
    </xdr:from>
    <xdr:to>
      <xdr:col>24</xdr:col>
      <xdr:colOff>62865</xdr:colOff>
      <xdr:row>37</xdr:row>
      <xdr:rowOff>4414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19674"/>
          <a:ext cx="1270" cy="92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8241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5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4414</xdr:rowOff>
    </xdr:from>
    <xdr:to>
      <xdr:col>24</xdr:col>
      <xdr:colOff>152400</xdr:colOff>
      <xdr:row>37</xdr:row>
      <xdr:rowOff>4414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4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51401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104724</xdr:rowOff>
    </xdr:from>
    <xdr:to>
      <xdr:col>24</xdr:col>
      <xdr:colOff>152400</xdr:colOff>
      <xdr:row>31</xdr:row>
      <xdr:rowOff>104724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1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43185</xdr:rowOff>
    </xdr:from>
    <xdr:to>
      <xdr:col>24</xdr:col>
      <xdr:colOff>63500</xdr:colOff>
      <xdr:row>31</xdr:row>
      <xdr:rowOff>104724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358135"/>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128226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86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149799</xdr:rowOff>
    </xdr:from>
    <xdr:to>
      <xdr:col>24</xdr:col>
      <xdr:colOff>114300</xdr:colOff>
      <xdr:row>34</xdr:row>
      <xdr:rowOff>79949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0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43185</xdr:rowOff>
    </xdr:from>
    <xdr:to>
      <xdr:col>19</xdr:col>
      <xdr:colOff>177800</xdr:colOff>
      <xdr:row>32</xdr:row>
      <xdr:rowOff>50135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58135"/>
          <a:ext cx="889000" cy="17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163743</xdr:rowOff>
    </xdr:from>
    <xdr:to>
      <xdr:col>20</xdr:col>
      <xdr:colOff>38100</xdr:colOff>
      <xdr:row>34</xdr:row>
      <xdr:rowOff>93893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85020</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9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50135</xdr:rowOff>
    </xdr:from>
    <xdr:to>
      <xdr:col>15</xdr:col>
      <xdr:colOff>50800</xdr:colOff>
      <xdr:row>34</xdr:row>
      <xdr:rowOff>110759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36535"/>
          <a:ext cx="889000" cy="4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xdr:rowOff>
    </xdr:from>
    <xdr:to>
      <xdr:col>15</xdr:col>
      <xdr:colOff>101600</xdr:colOff>
      <xdr:row>36</xdr:row>
      <xdr:rowOff>101986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93113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110759</xdr:rowOff>
    </xdr:from>
    <xdr:to>
      <xdr:col>10</xdr:col>
      <xdr:colOff>114300</xdr:colOff>
      <xdr:row>34</xdr:row>
      <xdr:rowOff>170378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40059"/>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141432</xdr:rowOff>
    </xdr:from>
    <xdr:to>
      <xdr:col>10</xdr:col>
      <xdr:colOff>165100</xdr:colOff>
      <xdr:row>37</xdr:row>
      <xdr:rowOff>71582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62709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147787</xdr:rowOff>
    </xdr:from>
    <xdr:to>
      <xdr:col>6</xdr:col>
      <xdr:colOff>38100</xdr:colOff>
      <xdr:row>37</xdr:row>
      <xdr:rowOff>77937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69064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53924</xdr:rowOff>
    </xdr:from>
    <xdr:to>
      <xdr:col>24</xdr:col>
      <xdr:colOff>114300</xdr:colOff>
      <xdr:row>31</xdr:row>
      <xdr:rowOff>155524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6951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163835</xdr:rowOff>
    </xdr:from>
    <xdr:to>
      <xdr:col>20</xdr:col>
      <xdr:colOff>38100</xdr:colOff>
      <xdr:row>31</xdr:row>
      <xdr:rowOff>93985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110512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0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170785</xdr:rowOff>
    </xdr:from>
    <xdr:to>
      <xdr:col>15</xdr:col>
      <xdr:colOff>101600</xdr:colOff>
      <xdr:row>32</xdr:row>
      <xdr:rowOff>100935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117462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26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59959</xdr:rowOff>
    </xdr:from>
    <xdr:to>
      <xdr:col>10</xdr:col>
      <xdr:colOff>165100</xdr:colOff>
      <xdr:row>34</xdr:row>
      <xdr:rowOff>161559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119578</xdr:rowOff>
    </xdr:from>
    <xdr:to>
      <xdr:col>6</xdr:col>
      <xdr:colOff>38100</xdr:colOff>
      <xdr:row>35</xdr:row>
      <xdr:rowOff>49728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66255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50350</xdr:rowOff>
    </xdr:from>
    <xdr:to>
      <xdr:col>24</xdr:col>
      <xdr:colOff>62865</xdr:colOff>
      <xdr:row>58</xdr:row>
      <xdr:rowOff>114864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4300"/>
          <a:ext cx="1270" cy="126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114864</xdr:rowOff>
    </xdr:from>
    <xdr:to>
      <xdr:col>24</xdr:col>
      <xdr:colOff>152400</xdr:colOff>
      <xdr:row>58</xdr:row>
      <xdr:rowOff>114864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168477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50350</xdr:rowOff>
    </xdr:from>
    <xdr:to>
      <xdr:col>24</xdr:col>
      <xdr:colOff>152400</xdr:colOff>
      <xdr:row>51</xdr:row>
      <xdr:rowOff>50350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50350</xdr:rowOff>
    </xdr:from>
    <xdr:to>
      <xdr:col>24</xdr:col>
      <xdr:colOff>63500</xdr:colOff>
      <xdr:row>54</xdr:row>
      <xdr:rowOff>91792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94300"/>
          <a:ext cx="838200" cy="5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110973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0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132546</xdr:rowOff>
    </xdr:from>
    <xdr:to>
      <xdr:col>24</xdr:col>
      <xdr:colOff>114300</xdr:colOff>
      <xdr:row>56</xdr:row>
      <xdr:rowOff>62696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6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91792</xdr:rowOff>
    </xdr:from>
    <xdr:to>
      <xdr:col>19</xdr:col>
      <xdr:colOff>177800</xdr:colOff>
      <xdr:row>56</xdr:row>
      <xdr:rowOff>7373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50092"/>
          <a:ext cx="889000" cy="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171327</xdr:rowOff>
    </xdr:from>
    <xdr:to>
      <xdr:col>20</xdr:col>
      <xdr:colOff>38100</xdr:colOff>
      <xdr:row>57</xdr:row>
      <xdr:rowOff>101477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92604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7373</xdr:rowOff>
    </xdr:from>
    <xdr:to>
      <xdr:col>15</xdr:col>
      <xdr:colOff>50800</xdr:colOff>
      <xdr:row>56</xdr:row>
      <xdr:rowOff>59690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8573"/>
          <a:ext cx="889000" cy="5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15732</xdr:rowOff>
    </xdr:from>
    <xdr:to>
      <xdr:col>15</xdr:col>
      <xdr:colOff>101600</xdr:colOff>
      <xdr:row>58</xdr:row>
      <xdr:rowOff>117332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108459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5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128564</xdr:rowOff>
    </xdr:from>
    <xdr:to>
      <xdr:col>10</xdr:col>
      <xdr:colOff>114300</xdr:colOff>
      <xdr:row>56</xdr:row>
      <xdr:rowOff>59690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58314"/>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75805</xdr:rowOff>
    </xdr:from>
    <xdr:to>
      <xdr:col>10</xdr:col>
      <xdr:colOff>165100</xdr:colOff>
      <xdr:row>59</xdr:row>
      <xdr:rowOff>5955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100379</xdr:rowOff>
    </xdr:from>
    <xdr:to>
      <xdr:col>6</xdr:col>
      <xdr:colOff>38100</xdr:colOff>
      <xdr:row>59</xdr:row>
      <xdr:rowOff>30529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21656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171000</xdr:rowOff>
    </xdr:from>
    <xdr:to>
      <xdr:col>24</xdr:col>
      <xdr:colOff>114300</xdr:colOff>
      <xdr:row>51</xdr:row>
      <xdr:rowOff>101150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7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124027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9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40992</xdr:rowOff>
    </xdr:from>
    <xdr:to>
      <xdr:col>20</xdr:col>
      <xdr:colOff>38100</xdr:colOff>
      <xdr:row>54</xdr:row>
      <xdr:rowOff>142592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9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159119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0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128023</xdr:rowOff>
    </xdr:from>
    <xdr:to>
      <xdr:col>15</xdr:col>
      <xdr:colOff>101600</xdr:colOff>
      <xdr:row>56</xdr:row>
      <xdr:rowOff>58173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74700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8890</xdr:rowOff>
    </xdr:from>
    <xdr:to>
      <xdr:col>10</xdr:col>
      <xdr:colOff>165100</xdr:colOff>
      <xdr:row>56</xdr:row>
      <xdr:rowOff>110490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127017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77764</xdr:rowOff>
    </xdr:from>
    <xdr:to>
      <xdr:col>6</xdr:col>
      <xdr:colOff>38100</xdr:colOff>
      <xdr:row>56</xdr:row>
      <xdr:rowOff>7914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24441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5017</xdr:rowOff>
    </xdr:from>
    <xdr:to>
      <xdr:col>24</xdr:col>
      <xdr:colOff>62865</xdr:colOff>
      <xdr:row>78</xdr:row>
      <xdr:rowOff>105981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6517"/>
          <a:ext cx="127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109808</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105981</xdr:rowOff>
    </xdr:from>
    <xdr:to>
      <xdr:col>24</xdr:col>
      <xdr:colOff>152400</xdr:colOff>
      <xdr:row>78</xdr:row>
      <xdr:rowOff>105981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123144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5017</xdr:rowOff>
    </xdr:from>
    <xdr:to>
      <xdr:col>24</xdr:col>
      <xdr:colOff>152400</xdr:colOff>
      <xdr:row>70</xdr:row>
      <xdr:rowOff>5017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87313</xdr:rowOff>
    </xdr:from>
    <xdr:to>
      <xdr:col>24</xdr:col>
      <xdr:colOff>63500</xdr:colOff>
      <xdr:row>78</xdr:row>
      <xdr:rowOff>105981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60413"/>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161497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5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138620</xdr:rowOff>
    </xdr:from>
    <xdr:to>
      <xdr:col>24</xdr:col>
      <xdr:colOff>114300</xdr:colOff>
      <xdr:row>74</xdr:row>
      <xdr:rowOff>68770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87313</xdr:rowOff>
    </xdr:from>
    <xdr:to>
      <xdr:col>19</xdr:col>
      <xdr:colOff>177800</xdr:colOff>
      <xdr:row>78</xdr:row>
      <xdr:rowOff>128270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6041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19558</xdr:rowOff>
    </xdr:from>
    <xdr:to>
      <xdr:col>20</xdr:col>
      <xdr:colOff>38100</xdr:colOff>
      <xdr:row>74</xdr:row>
      <xdr:rowOff>121158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137685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48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128270</xdr:rowOff>
    </xdr:from>
    <xdr:to>
      <xdr:col>15</xdr:col>
      <xdr:colOff>50800</xdr:colOff>
      <xdr:row>79</xdr:row>
      <xdr:rowOff>40260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01370"/>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93853</xdr:rowOff>
    </xdr:from>
    <xdr:to>
      <xdr:col>15</xdr:col>
      <xdr:colOff>101600</xdr:colOff>
      <xdr:row>78</xdr:row>
      <xdr:rowOff>24003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40530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7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128460</xdr:rowOff>
    </xdr:from>
    <xdr:to>
      <xdr:col>10</xdr:col>
      <xdr:colOff>114300</xdr:colOff>
      <xdr:row>79</xdr:row>
      <xdr:rowOff>40260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01560"/>
          <a:ext cx="889000" cy="8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112331</xdr:rowOff>
    </xdr:from>
    <xdr:to>
      <xdr:col>10</xdr:col>
      <xdr:colOff>165100</xdr:colOff>
      <xdr:row>79</xdr:row>
      <xdr:rowOff>42481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59008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xdr:rowOff>
    </xdr:from>
    <xdr:to>
      <xdr:col>6</xdr:col>
      <xdr:colOff>38100</xdr:colOff>
      <xdr:row>78</xdr:row>
      <xdr:rowOff>114872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131399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55181</xdr:rowOff>
    </xdr:from>
    <xdr:to>
      <xdr:col>24</xdr:col>
      <xdr:colOff>114300</xdr:colOff>
      <xdr:row>78</xdr:row>
      <xdr:rowOff>156781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141558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36513</xdr:rowOff>
    </xdr:from>
    <xdr:to>
      <xdr:col>20</xdr:col>
      <xdr:colOff>38100</xdr:colOff>
      <xdr:row>78</xdr:row>
      <xdr:rowOff>138113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129240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77470</xdr:rowOff>
    </xdr:from>
    <xdr:to>
      <xdr:col>15</xdr:col>
      <xdr:colOff>101600</xdr:colOff>
      <xdr:row>79</xdr:row>
      <xdr:rowOff>7620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170197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160910</xdr:rowOff>
    </xdr:from>
    <xdr:to>
      <xdr:col>10</xdr:col>
      <xdr:colOff>165100</xdr:colOff>
      <xdr:row>79</xdr:row>
      <xdr:rowOff>91060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82187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77660</xdr:rowOff>
    </xdr:from>
    <xdr:to>
      <xdr:col>6</xdr:col>
      <xdr:colOff>38100</xdr:colOff>
      <xdr:row>79</xdr:row>
      <xdr:rowOff>7810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170387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84218</xdr:rowOff>
    </xdr:from>
    <xdr:to>
      <xdr:col>24</xdr:col>
      <xdr:colOff>62865</xdr:colOff>
      <xdr:row>94</xdr:row>
      <xdr:rowOff>43140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6029068"/>
          <a:ext cx="1270" cy="13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68996</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1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43140</xdr:rowOff>
    </xdr:from>
    <xdr:to>
      <xdr:col>24</xdr:col>
      <xdr:colOff>152400</xdr:colOff>
      <xdr:row>94</xdr:row>
      <xdr:rowOff>43140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15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30895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80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84218</xdr:rowOff>
    </xdr:from>
    <xdr:to>
      <xdr:col>24</xdr:col>
      <xdr:colOff>152400</xdr:colOff>
      <xdr:row>93</xdr:row>
      <xdr:rowOff>84218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02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84150</xdr:rowOff>
    </xdr:from>
    <xdr:to>
      <xdr:col>24</xdr:col>
      <xdr:colOff>63500</xdr:colOff>
      <xdr:row>94</xdr:row>
      <xdr:rowOff>2037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686100"/>
          <a:ext cx="838200" cy="4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157895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931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106570</xdr:rowOff>
    </xdr:from>
    <xdr:to>
      <xdr:col>24</xdr:col>
      <xdr:colOff>114300</xdr:colOff>
      <xdr:row>94</xdr:row>
      <xdr:rowOff>36720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5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84150</xdr:rowOff>
    </xdr:from>
    <xdr:to>
      <xdr:col>19</xdr:col>
      <xdr:colOff>177800</xdr:colOff>
      <xdr:row>96</xdr:row>
      <xdr:rowOff>13674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86100"/>
          <a:ext cx="889000" cy="78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131807</xdr:rowOff>
    </xdr:from>
    <xdr:to>
      <xdr:col>20</xdr:col>
      <xdr:colOff>38100</xdr:colOff>
      <xdr:row>92</xdr:row>
      <xdr:rowOff>61957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7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53084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82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13674</xdr:rowOff>
    </xdr:from>
    <xdr:to>
      <xdr:col>15</xdr:col>
      <xdr:colOff>50800</xdr:colOff>
      <xdr:row>96</xdr:row>
      <xdr:rowOff>143061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72874"/>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70247</xdr:rowOff>
    </xdr:from>
    <xdr:to>
      <xdr:col>15</xdr:col>
      <xdr:colOff>101600</xdr:colOff>
      <xdr:row>98</xdr:row>
      <xdr:rowOff>397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162974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143061</xdr:rowOff>
    </xdr:from>
    <xdr:to>
      <xdr:col>10</xdr:col>
      <xdr:colOff>114300</xdr:colOff>
      <xdr:row>97</xdr:row>
      <xdr:rowOff>120064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2261"/>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3130</xdr:rowOff>
    </xdr:from>
    <xdr:to>
      <xdr:col>10</xdr:col>
      <xdr:colOff>165100</xdr:colOff>
      <xdr:row>98</xdr:row>
      <xdr:rowOff>104730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95857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119624</xdr:rowOff>
    </xdr:from>
    <xdr:to>
      <xdr:col>6</xdr:col>
      <xdr:colOff>38100</xdr:colOff>
      <xdr:row>99</xdr:row>
      <xdr:rowOff>49774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40901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122687</xdr:rowOff>
    </xdr:from>
    <xdr:to>
      <xdr:col>24</xdr:col>
      <xdr:colOff>114300</xdr:colOff>
      <xdr:row>94</xdr:row>
      <xdr:rowOff>52837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33350</xdr:rowOff>
    </xdr:from>
    <xdr:to>
      <xdr:col>20</xdr:col>
      <xdr:colOff>38100</xdr:colOff>
      <xdr:row>91</xdr:row>
      <xdr:rowOff>134950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6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151477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41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134324</xdr:rowOff>
    </xdr:from>
    <xdr:to>
      <xdr:col>15</xdr:col>
      <xdr:colOff>101600</xdr:colOff>
      <xdr:row>96</xdr:row>
      <xdr:rowOff>64474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81001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9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92261</xdr:rowOff>
    </xdr:from>
    <xdr:to>
      <xdr:col>10</xdr:col>
      <xdr:colOff>165100</xdr:colOff>
      <xdr:row>97</xdr:row>
      <xdr:rowOff>22411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38938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69264</xdr:rowOff>
    </xdr:from>
    <xdr:to>
      <xdr:col>6</xdr:col>
      <xdr:colOff>38100</xdr:colOff>
      <xdr:row>97</xdr:row>
      <xdr:rowOff>170864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15941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47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52413</xdr:rowOff>
    </xdr:from>
    <xdr:to>
      <xdr:col>54</xdr:col>
      <xdr:colOff>189865</xdr:colOff>
      <xdr:row>38</xdr:row>
      <xdr:rowOff>84849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224613"/>
          <a:ext cx="1270" cy="37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88676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0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84849</xdr:rowOff>
    </xdr:from>
    <xdr:to>
      <xdr:col>55</xdr:col>
      <xdr:colOff>88900</xdr:colOff>
      <xdr:row>38</xdr:row>
      <xdr:rowOff>84849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9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170540</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9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52413</xdr:rowOff>
    </xdr:from>
    <xdr:to>
      <xdr:col>55</xdr:col>
      <xdr:colOff>88900</xdr:colOff>
      <xdr:row>36</xdr:row>
      <xdr:rowOff>52413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147333</xdr:rowOff>
    </xdr:from>
    <xdr:to>
      <xdr:col>55</xdr:col>
      <xdr:colOff>0</xdr:colOff>
      <xdr:row>38</xdr:row>
      <xdr:rowOff>84849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90983"/>
          <a:ext cx="8382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171200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71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148323</xdr:rowOff>
    </xdr:from>
    <xdr:to>
      <xdr:col>55</xdr:col>
      <xdr:colOff>50800</xdr:colOff>
      <xdr:row>37</xdr:row>
      <xdr:rowOff>78473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2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166218</xdr:rowOff>
    </xdr:from>
    <xdr:to>
      <xdr:col>50</xdr:col>
      <xdr:colOff>114300</xdr:colOff>
      <xdr:row>37</xdr:row>
      <xdr:rowOff>147333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38268"/>
          <a:ext cx="889000" cy="13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164998</xdr:rowOff>
    </xdr:from>
    <xdr:to>
      <xdr:col>50</xdr:col>
      <xdr:colOff>165100</xdr:colOff>
      <xdr:row>37</xdr:row>
      <xdr:rowOff>95148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111675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166218</xdr:rowOff>
    </xdr:from>
    <xdr:to>
      <xdr:col>45</xdr:col>
      <xdr:colOff>177800</xdr:colOff>
      <xdr:row>39</xdr:row>
      <xdr:rowOff>101016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38268"/>
          <a:ext cx="889000" cy="16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81966</xdr:rowOff>
    </xdr:from>
    <xdr:to>
      <xdr:col>46</xdr:col>
      <xdr:colOff>38100</xdr:colOff>
      <xdr:row>30</xdr:row>
      <xdr:rowOff>12116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05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28643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8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101016</xdr:rowOff>
    </xdr:from>
    <xdr:to>
      <xdr:col>41</xdr:col>
      <xdr:colOff>50800</xdr:colOff>
      <xdr:row>39</xdr:row>
      <xdr:rowOff>134531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787566"/>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161074</xdr:rowOff>
    </xdr:from>
    <xdr:to>
      <xdr:col>41</xdr:col>
      <xdr:colOff>101600</xdr:colOff>
      <xdr:row>38</xdr:row>
      <xdr:rowOff>91224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0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107751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19101</xdr:rowOff>
    </xdr:from>
    <xdr:to>
      <xdr:col>36</xdr:col>
      <xdr:colOff>165100</xdr:colOff>
      <xdr:row>38</xdr:row>
      <xdr:rowOff>120701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3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137228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34049</xdr:rowOff>
    </xdr:from>
    <xdr:to>
      <xdr:col>55</xdr:col>
      <xdr:colOff>50800</xdr:colOff>
      <xdr:row>38</xdr:row>
      <xdr:rowOff>135649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120426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96533</xdr:rowOff>
    </xdr:from>
    <xdr:to>
      <xdr:col>50</xdr:col>
      <xdr:colOff>165100</xdr:colOff>
      <xdr:row>38</xdr:row>
      <xdr:rowOff>26683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17810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115418</xdr:rowOff>
    </xdr:from>
    <xdr:to>
      <xdr:col>46</xdr:col>
      <xdr:colOff>38100</xdr:colOff>
      <xdr:row>30</xdr:row>
      <xdr:rowOff>45568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0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36695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8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50216</xdr:rowOff>
    </xdr:from>
    <xdr:to>
      <xdr:col>41</xdr:col>
      <xdr:colOff>101600</xdr:colOff>
      <xdr:row>39</xdr:row>
      <xdr:rowOff>151816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7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142943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82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83731</xdr:rowOff>
    </xdr:from>
    <xdr:to>
      <xdr:col>36</xdr:col>
      <xdr:colOff>165100</xdr:colOff>
      <xdr:row>40</xdr:row>
      <xdr:rowOff>13881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7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5008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8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79940</xdr:rowOff>
    </xdr:from>
    <xdr:to>
      <xdr:col>54</xdr:col>
      <xdr:colOff>189865</xdr:colOff>
      <xdr:row>57</xdr:row>
      <xdr:rowOff>157245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52440"/>
          <a:ext cx="1270" cy="127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161072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157245</xdr:rowOff>
    </xdr:from>
    <xdr:to>
      <xdr:col>55</xdr:col>
      <xdr:colOff>88900</xdr:colOff>
      <xdr:row>57</xdr:row>
      <xdr:rowOff>157245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2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26617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79940</xdr:rowOff>
    </xdr:from>
    <xdr:to>
      <xdr:col>55</xdr:col>
      <xdr:colOff>88900</xdr:colOff>
      <xdr:row>50</xdr:row>
      <xdr:rowOff>79940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79940</xdr:rowOff>
    </xdr:from>
    <xdr:to>
      <xdr:col>55</xdr:col>
      <xdr:colOff>0</xdr:colOff>
      <xdr:row>52</xdr:row>
      <xdr:rowOff>169342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52440"/>
          <a:ext cx="838200" cy="4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103465</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61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125038</xdr:rowOff>
    </xdr:from>
    <xdr:to>
      <xdr:col>55</xdr:col>
      <xdr:colOff>50800</xdr:colOff>
      <xdr:row>55</xdr:row>
      <xdr:rowOff>55188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169342</xdr:rowOff>
    </xdr:from>
    <xdr:to>
      <xdr:col>50</xdr:col>
      <xdr:colOff>114300</xdr:colOff>
      <xdr:row>53</xdr:row>
      <xdr:rowOff>32601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084742"/>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134544</xdr:rowOff>
    </xdr:from>
    <xdr:to>
      <xdr:col>50</xdr:col>
      <xdr:colOff>165100</xdr:colOff>
      <xdr:row>55</xdr:row>
      <xdr:rowOff>64694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39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55821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48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50450</xdr:rowOff>
    </xdr:from>
    <xdr:to>
      <xdr:col>45</xdr:col>
      <xdr:colOff>177800</xdr:colOff>
      <xdr:row>53</xdr:row>
      <xdr:rowOff>32601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8965850"/>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71793</xdr:rowOff>
    </xdr:from>
    <xdr:to>
      <xdr:col>46</xdr:col>
      <xdr:colOff>38100</xdr:colOff>
      <xdr:row>57</xdr:row>
      <xdr:rowOff>1943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164520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50450</xdr:rowOff>
    </xdr:from>
    <xdr:to>
      <xdr:col>41</xdr:col>
      <xdr:colOff>50800</xdr:colOff>
      <xdr:row>55</xdr:row>
      <xdr:rowOff>18142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8965850"/>
          <a:ext cx="889000" cy="4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88081</xdr:rowOff>
    </xdr:from>
    <xdr:to>
      <xdr:col>41</xdr:col>
      <xdr:colOff>101600</xdr:colOff>
      <xdr:row>56</xdr:row>
      <xdr:rowOff>18231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43828</xdr:rowOff>
    </xdr:from>
    <xdr:to>
      <xdr:col>36</xdr:col>
      <xdr:colOff>165100</xdr:colOff>
      <xdr:row>56</xdr:row>
      <xdr:rowOff>145428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136555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29140</xdr:rowOff>
    </xdr:from>
    <xdr:to>
      <xdr:col>55</xdr:col>
      <xdr:colOff>50800</xdr:colOff>
      <xdr:row>50</xdr:row>
      <xdr:rowOff>130740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6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153617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5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118542</xdr:rowOff>
    </xdr:from>
    <xdr:to>
      <xdr:col>50</xdr:col>
      <xdr:colOff>165100</xdr:colOff>
      <xdr:row>53</xdr:row>
      <xdr:rowOff>48692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0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65219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80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153251</xdr:rowOff>
    </xdr:from>
    <xdr:to>
      <xdr:col>46</xdr:col>
      <xdr:colOff>38100</xdr:colOff>
      <xdr:row>53</xdr:row>
      <xdr:rowOff>83401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99928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8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171100</xdr:rowOff>
    </xdr:from>
    <xdr:to>
      <xdr:col>41</xdr:col>
      <xdr:colOff>101600</xdr:colOff>
      <xdr:row>52</xdr:row>
      <xdr:rowOff>101250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9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117777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6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138792</xdr:rowOff>
    </xdr:from>
    <xdr:to>
      <xdr:col>36</xdr:col>
      <xdr:colOff>165100</xdr:colOff>
      <xdr:row>55</xdr:row>
      <xdr:rowOff>68942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85469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1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25629</xdr:rowOff>
    </xdr:from>
    <xdr:to>
      <xdr:col>54</xdr:col>
      <xdr:colOff>189865</xdr:colOff>
      <xdr:row>78</xdr:row>
      <xdr:rowOff>91328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7129"/>
          <a:ext cx="1270" cy="143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95155</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4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91328</xdr:rowOff>
    </xdr:from>
    <xdr:to>
      <xdr:col>55</xdr:col>
      <xdr:colOff>88900</xdr:colOff>
      <xdr:row>78</xdr:row>
      <xdr:rowOff>91328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6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143756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25629</xdr:rowOff>
    </xdr:from>
    <xdr:to>
      <xdr:col>55</xdr:col>
      <xdr:colOff>88900</xdr:colOff>
      <xdr:row>70</xdr:row>
      <xdr:rowOff>25629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25629</xdr:rowOff>
    </xdr:from>
    <xdr:to>
      <xdr:col>55</xdr:col>
      <xdr:colOff>0</xdr:colOff>
      <xdr:row>74</xdr:row>
      <xdr:rowOff>42728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027129"/>
          <a:ext cx="838200" cy="70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48490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273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70063</xdr:rowOff>
    </xdr:from>
    <xdr:to>
      <xdr:col>55</xdr:col>
      <xdr:colOff>50800</xdr:colOff>
      <xdr:row>75</xdr:row>
      <xdr:rowOff>213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27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42728</xdr:rowOff>
    </xdr:from>
    <xdr:to>
      <xdr:col>50</xdr:col>
      <xdr:colOff>114300</xdr:colOff>
      <xdr:row>77</xdr:row>
      <xdr:rowOff>31480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730028"/>
          <a:ext cx="889000" cy="50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151354</xdr:rowOff>
    </xdr:from>
    <xdr:to>
      <xdr:col>50</xdr:col>
      <xdr:colOff>165100</xdr:colOff>
      <xdr:row>76</xdr:row>
      <xdr:rowOff>81504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0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72631</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31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16530</xdr:rowOff>
    </xdr:from>
    <xdr:to>
      <xdr:col>45</xdr:col>
      <xdr:colOff>177800</xdr:colOff>
      <xdr:row>77</xdr:row>
      <xdr:rowOff>31480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360930"/>
          <a:ext cx="889000" cy="8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71298</xdr:rowOff>
    </xdr:from>
    <xdr:to>
      <xdr:col>46</xdr:col>
      <xdr:colOff>38100</xdr:colOff>
      <xdr:row>78</xdr:row>
      <xdr:rowOff>1448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164025</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15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16530</xdr:rowOff>
    </xdr:from>
    <xdr:to>
      <xdr:col>41</xdr:col>
      <xdr:colOff>50800</xdr:colOff>
      <xdr:row>74</xdr:row>
      <xdr:rowOff>97134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360930"/>
          <a:ext cx="889000" cy="4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23887</xdr:rowOff>
    </xdr:from>
    <xdr:to>
      <xdr:col>41</xdr:col>
      <xdr:colOff>101600</xdr:colOff>
      <xdr:row>76</xdr:row>
      <xdr:rowOff>125487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116614</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26428" y="1314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101428</xdr:rowOff>
    </xdr:from>
    <xdr:to>
      <xdr:col>36</xdr:col>
      <xdr:colOff>165100</xdr:colOff>
      <xdr:row>77</xdr:row>
      <xdr:rowOff>31578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22705</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22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146279</xdr:rowOff>
    </xdr:from>
    <xdr:to>
      <xdr:col>55</xdr:col>
      <xdr:colOff>50800</xdr:colOff>
      <xdr:row>70</xdr:row>
      <xdr:rowOff>76429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19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99306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19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163378</xdr:rowOff>
    </xdr:from>
    <xdr:to>
      <xdr:col>50</xdr:col>
      <xdr:colOff>165100</xdr:colOff>
      <xdr:row>74</xdr:row>
      <xdr:rowOff>93528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6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110055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4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152130</xdr:rowOff>
    </xdr:from>
    <xdr:to>
      <xdr:col>46</xdr:col>
      <xdr:colOff>38100</xdr:colOff>
      <xdr:row>77</xdr:row>
      <xdr:rowOff>82280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98808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29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137180</xdr:rowOff>
    </xdr:from>
    <xdr:to>
      <xdr:col>41</xdr:col>
      <xdr:colOff>101600</xdr:colOff>
      <xdr:row>72</xdr:row>
      <xdr:rowOff>67330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3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83857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0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46334</xdr:rowOff>
    </xdr:from>
    <xdr:to>
      <xdr:col>36</xdr:col>
      <xdr:colOff>165100</xdr:colOff>
      <xdr:row>74</xdr:row>
      <xdr:rowOff>147934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164461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3454</xdr:rowOff>
    </xdr:from>
    <xdr:to>
      <xdr:col>54</xdr:col>
      <xdr:colOff>189865</xdr:colOff>
      <xdr:row>98</xdr:row>
      <xdr:rowOff>49670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5404"/>
          <a:ext cx="1270" cy="124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53497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49670</xdr:rowOff>
    </xdr:from>
    <xdr:to>
      <xdr:col>55</xdr:col>
      <xdr:colOff>88900</xdr:colOff>
      <xdr:row>98</xdr:row>
      <xdr:rowOff>49670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121581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3454</xdr:rowOff>
    </xdr:from>
    <xdr:to>
      <xdr:col>55</xdr:col>
      <xdr:colOff>88900</xdr:colOff>
      <xdr:row>91</xdr:row>
      <xdr:rowOff>3454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3454</xdr:rowOff>
    </xdr:from>
    <xdr:to>
      <xdr:col>55</xdr:col>
      <xdr:colOff>0</xdr:colOff>
      <xdr:row>93</xdr:row>
      <xdr:rowOff>30581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605404"/>
          <a:ext cx="838200" cy="3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151147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095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1270</xdr:rowOff>
    </xdr:from>
    <xdr:to>
      <xdr:col>55</xdr:col>
      <xdr:colOff>50800</xdr:colOff>
      <xdr:row>94</xdr:row>
      <xdr:rowOff>102870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1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19341</xdr:rowOff>
    </xdr:from>
    <xdr:to>
      <xdr:col>50</xdr:col>
      <xdr:colOff>114300</xdr:colOff>
      <xdr:row>93</xdr:row>
      <xdr:rowOff>30581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449841"/>
          <a:ext cx="889000" cy="5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28702</xdr:rowOff>
    </xdr:from>
    <xdr:to>
      <xdr:col>50</xdr:col>
      <xdr:colOff>165100</xdr:colOff>
      <xdr:row>94</xdr:row>
      <xdr:rowOff>130302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4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121429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19341</xdr:rowOff>
    </xdr:from>
    <xdr:to>
      <xdr:col>45</xdr:col>
      <xdr:colOff>177800</xdr:colOff>
      <xdr:row>91</xdr:row>
      <xdr:rowOff>156311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449841"/>
          <a:ext cx="8890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76784</xdr:rowOff>
    </xdr:from>
    <xdr:to>
      <xdr:col>46</xdr:col>
      <xdr:colOff>38100</xdr:colOff>
      <xdr:row>96</xdr:row>
      <xdr:rowOff>6934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169511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156311</xdr:rowOff>
    </xdr:from>
    <xdr:to>
      <xdr:col>41</xdr:col>
      <xdr:colOff>50800</xdr:colOff>
      <xdr:row>95</xdr:row>
      <xdr:rowOff>19265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758261"/>
          <a:ext cx="889000" cy="54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99530</xdr:rowOff>
    </xdr:from>
    <xdr:to>
      <xdr:col>41</xdr:col>
      <xdr:colOff>101600</xdr:colOff>
      <xdr:row>96</xdr:row>
      <xdr:rowOff>29680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20807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58877</xdr:rowOff>
    </xdr:from>
    <xdr:to>
      <xdr:col>36</xdr:col>
      <xdr:colOff>165100</xdr:colOff>
      <xdr:row>96</xdr:row>
      <xdr:rowOff>160477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151604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124104</xdr:rowOff>
    </xdr:from>
    <xdr:to>
      <xdr:col>55</xdr:col>
      <xdr:colOff>50800</xdr:colOff>
      <xdr:row>91</xdr:row>
      <xdr:rowOff>54254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5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77131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151231</xdr:rowOff>
    </xdr:from>
    <xdr:to>
      <xdr:col>50</xdr:col>
      <xdr:colOff>165100</xdr:colOff>
      <xdr:row>93</xdr:row>
      <xdr:rowOff>81381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9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97908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6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139991</xdr:rowOff>
    </xdr:from>
    <xdr:to>
      <xdr:col>46</xdr:col>
      <xdr:colOff>38100</xdr:colOff>
      <xdr:row>90</xdr:row>
      <xdr:rowOff>70141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3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86668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1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105511</xdr:rowOff>
    </xdr:from>
    <xdr:to>
      <xdr:col>41</xdr:col>
      <xdr:colOff>101600</xdr:colOff>
      <xdr:row>92</xdr:row>
      <xdr:rowOff>35661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7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52188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4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139915</xdr:rowOff>
    </xdr:from>
    <xdr:to>
      <xdr:col>36</xdr:col>
      <xdr:colOff>165100</xdr:colOff>
      <xdr:row>95</xdr:row>
      <xdr:rowOff>70065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86592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52832</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96332"/>
          <a:ext cx="1269"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170959</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52832</xdr:rowOff>
    </xdr:from>
    <xdr:to>
      <xdr:col>86</xdr:col>
      <xdr:colOff>25400</xdr:colOff>
      <xdr:row>30</xdr:row>
      <xdr:rowOff>52832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52832</xdr:rowOff>
    </xdr:from>
    <xdr:to>
      <xdr:col>85</xdr:col>
      <xdr:colOff>127000</xdr:colOff>
      <xdr:row>36</xdr:row>
      <xdr:rowOff>12337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5196332"/>
          <a:ext cx="838200" cy="98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78104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590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99677</xdr:rowOff>
    </xdr:from>
    <xdr:to>
      <xdr:col>85</xdr:col>
      <xdr:colOff>177800</xdr:colOff>
      <xdr:row>35</xdr:row>
      <xdr:rowOff>29827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59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37483</xdr:rowOff>
    </xdr:from>
    <xdr:to>
      <xdr:col>81</xdr:col>
      <xdr:colOff>50800</xdr:colOff>
      <xdr:row>36</xdr:row>
      <xdr:rowOff>12337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695333"/>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21953</xdr:rowOff>
    </xdr:from>
    <xdr:to>
      <xdr:col>81</xdr:col>
      <xdr:colOff>101600</xdr:colOff>
      <xdr:row>38</xdr:row>
      <xdr:rowOff>123553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114680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62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22461</xdr:rowOff>
    </xdr:from>
    <xdr:to>
      <xdr:col>76</xdr:col>
      <xdr:colOff>114300</xdr:colOff>
      <xdr:row>33</xdr:row>
      <xdr:rowOff>37483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568031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127109</xdr:rowOff>
    </xdr:from>
    <xdr:to>
      <xdr:col>76</xdr:col>
      <xdr:colOff>165100</xdr:colOff>
      <xdr:row>38</xdr:row>
      <xdr:rowOff>57259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48386</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22461</xdr:rowOff>
    </xdr:from>
    <xdr:to>
      <xdr:col>71</xdr:col>
      <xdr:colOff>177800</xdr:colOff>
      <xdr:row>33</xdr:row>
      <xdr:rowOff>60343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5680311"/>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167277</xdr:rowOff>
    </xdr:from>
    <xdr:to>
      <xdr:col>72</xdr:col>
      <xdr:colOff>38100</xdr:colOff>
      <xdr:row>38</xdr:row>
      <xdr:rowOff>97427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88554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xdr:rowOff>
    </xdr:from>
    <xdr:to>
      <xdr:col>67</xdr:col>
      <xdr:colOff>101600</xdr:colOff>
      <xdr:row>38</xdr:row>
      <xdr:rowOff>103632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94759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2032</xdr:rowOff>
    </xdr:from>
    <xdr:to>
      <xdr:col>85</xdr:col>
      <xdr:colOff>177800</xdr:colOff>
      <xdr:row>30</xdr:row>
      <xdr:rowOff>103632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1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126509</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09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132987</xdr:rowOff>
    </xdr:from>
    <xdr:to>
      <xdr:col>81</xdr:col>
      <xdr:colOff>101600</xdr:colOff>
      <xdr:row>36</xdr:row>
      <xdr:rowOff>63137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79664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590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158133</xdr:rowOff>
    </xdr:from>
    <xdr:to>
      <xdr:col>76</xdr:col>
      <xdr:colOff>165100</xdr:colOff>
      <xdr:row>33</xdr:row>
      <xdr:rowOff>88283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6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104810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541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143111</xdr:rowOff>
    </xdr:from>
    <xdr:to>
      <xdr:col>72</xdr:col>
      <xdr:colOff>38100</xdr:colOff>
      <xdr:row>33</xdr:row>
      <xdr:rowOff>73261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56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89788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54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9543</xdr:rowOff>
    </xdr:from>
    <xdr:to>
      <xdr:col>67</xdr:col>
      <xdr:colOff>101600</xdr:colOff>
      <xdr:row>33</xdr:row>
      <xdr:rowOff>111143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56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127670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75540</xdr:rowOff>
    </xdr:from>
    <xdr:to>
      <xdr:col>85</xdr:col>
      <xdr:colOff>126364</xdr:colOff>
      <xdr:row>74</xdr:row>
      <xdr:rowOff>133756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48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137583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28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133756</xdr:rowOff>
    </xdr:from>
    <xdr:to>
      <xdr:col>86</xdr:col>
      <xdr:colOff>25400</xdr:colOff>
      <xdr:row>74</xdr:row>
      <xdr:rowOff>133756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82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22217</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75540</xdr:rowOff>
    </xdr:from>
    <xdr:to>
      <xdr:col>86</xdr:col>
      <xdr:colOff>25400</xdr:colOff>
      <xdr:row>71</xdr:row>
      <xdr:rowOff>75540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133756</xdr:rowOff>
    </xdr:from>
    <xdr:to>
      <xdr:col>85</xdr:col>
      <xdr:colOff>127000</xdr:colOff>
      <xdr:row>74</xdr:row>
      <xdr:rowOff>135813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2105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136465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309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113588</xdr:rowOff>
    </xdr:from>
    <xdr:to>
      <xdr:col>85</xdr:col>
      <xdr:colOff>177800</xdr:colOff>
      <xdr:row>73</xdr:row>
      <xdr:rowOff>43738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4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134366</xdr:rowOff>
    </xdr:from>
    <xdr:to>
      <xdr:col>81</xdr:col>
      <xdr:colOff>50800</xdr:colOff>
      <xdr:row>74</xdr:row>
      <xdr:rowOff>135813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21666"/>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74193</xdr:rowOff>
    </xdr:from>
    <xdr:to>
      <xdr:col>81</xdr:col>
      <xdr:colOff>101600</xdr:colOff>
      <xdr:row>73</xdr:row>
      <xdr:rowOff>4343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41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20870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1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48337</xdr:rowOff>
    </xdr:from>
    <xdr:to>
      <xdr:col>76</xdr:col>
      <xdr:colOff>114300</xdr:colOff>
      <xdr:row>74</xdr:row>
      <xdr:rowOff>134366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221287"/>
          <a:ext cx="889000" cy="60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83489</xdr:rowOff>
    </xdr:from>
    <xdr:to>
      <xdr:col>76</xdr:col>
      <xdr:colOff>165100</xdr:colOff>
      <xdr:row>80</xdr:row>
      <xdr:rowOff>13639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6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4766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7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48337</xdr:rowOff>
    </xdr:from>
    <xdr:to>
      <xdr:col>71</xdr:col>
      <xdr:colOff>177800</xdr:colOff>
      <xdr:row>71</xdr:row>
      <xdr:rowOff>114935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221287"/>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151842</xdr:rowOff>
    </xdr:from>
    <xdr:to>
      <xdr:col>72</xdr:col>
      <xdr:colOff>38100</xdr:colOff>
      <xdr:row>78</xdr:row>
      <xdr:rowOff>81992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73119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166997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82956</xdr:rowOff>
    </xdr:from>
    <xdr:to>
      <xdr:col>85</xdr:col>
      <xdr:colOff>177800</xdr:colOff>
      <xdr:row>75</xdr:row>
      <xdr:rowOff>13106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169333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85013</xdr:rowOff>
    </xdr:from>
    <xdr:to>
      <xdr:col>81</xdr:col>
      <xdr:colOff>101600</xdr:colOff>
      <xdr:row>75</xdr:row>
      <xdr:rowOff>15163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83566</xdr:rowOff>
    </xdr:from>
    <xdr:to>
      <xdr:col>76</xdr:col>
      <xdr:colOff>165100</xdr:colOff>
      <xdr:row>75</xdr:row>
      <xdr:rowOff>13716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30243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168987</xdr:rowOff>
    </xdr:from>
    <xdr:to>
      <xdr:col>72</xdr:col>
      <xdr:colOff>38100</xdr:colOff>
      <xdr:row>71</xdr:row>
      <xdr:rowOff>99137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1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115664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1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64135</xdr:rowOff>
    </xdr:from>
    <xdr:to>
      <xdr:col>67</xdr:col>
      <xdr:colOff>101600</xdr:colOff>
      <xdr:row>71</xdr:row>
      <xdr:rowOff>165735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2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10812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0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133093</xdr:rowOff>
    </xdr:from>
    <xdr:to>
      <xdr:col>85</xdr:col>
      <xdr:colOff>126364</xdr:colOff>
      <xdr:row>98</xdr:row>
      <xdr:rowOff>140374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63593"/>
          <a:ext cx="1269" cy="1378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144201</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140374</xdr:rowOff>
    </xdr:from>
    <xdr:to>
      <xdr:col>86</xdr:col>
      <xdr:colOff>25400</xdr:colOff>
      <xdr:row>98</xdr:row>
      <xdr:rowOff>140374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79770</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133093</xdr:rowOff>
    </xdr:from>
    <xdr:to>
      <xdr:col>86</xdr:col>
      <xdr:colOff>25400</xdr:colOff>
      <xdr:row>90</xdr:row>
      <xdr:rowOff>133093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6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60485</xdr:rowOff>
    </xdr:from>
    <xdr:to>
      <xdr:col>85</xdr:col>
      <xdr:colOff>127000</xdr:colOff>
      <xdr:row>90</xdr:row>
      <xdr:rowOff>133093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5490985"/>
          <a:ext cx="8382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125706</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1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147279</xdr:rowOff>
    </xdr:from>
    <xdr:to>
      <xdr:col>85</xdr:col>
      <xdr:colOff>177800</xdr:colOff>
      <xdr:row>96</xdr:row>
      <xdr:rowOff>77429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3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60485</xdr:rowOff>
    </xdr:from>
    <xdr:to>
      <xdr:col>81</xdr:col>
      <xdr:colOff>50800</xdr:colOff>
      <xdr:row>93</xdr:row>
      <xdr:rowOff>5665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5490985"/>
          <a:ext cx="889000" cy="4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157316</xdr:rowOff>
    </xdr:from>
    <xdr:to>
      <xdr:col>81</xdr:col>
      <xdr:colOff>101600</xdr:colOff>
      <xdr:row>96</xdr:row>
      <xdr:rowOff>87466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78593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5665</xdr:rowOff>
    </xdr:from>
    <xdr:to>
      <xdr:col>76</xdr:col>
      <xdr:colOff>114300</xdr:colOff>
      <xdr:row>93</xdr:row>
      <xdr:rowOff>165433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5950515"/>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125563</xdr:rowOff>
    </xdr:from>
    <xdr:to>
      <xdr:col>76</xdr:col>
      <xdr:colOff>165100</xdr:colOff>
      <xdr:row>98</xdr:row>
      <xdr:rowOff>55713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46840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165433</xdr:rowOff>
    </xdr:from>
    <xdr:to>
      <xdr:col>71</xdr:col>
      <xdr:colOff>177800</xdr:colOff>
      <xdr:row>95</xdr:row>
      <xdr:rowOff>60190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110283"/>
          <a:ext cx="889000" cy="2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125552</xdr:rowOff>
    </xdr:from>
    <xdr:to>
      <xdr:col>72</xdr:col>
      <xdr:colOff>38100</xdr:colOff>
      <xdr:row>98</xdr:row>
      <xdr:rowOff>55702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46829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8410</xdr:rowOff>
    </xdr:from>
    <xdr:to>
      <xdr:col>67</xdr:col>
      <xdr:colOff>101600</xdr:colOff>
      <xdr:row>98</xdr:row>
      <xdr:rowOff>110010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101137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82293</xdr:rowOff>
    </xdr:from>
    <xdr:to>
      <xdr:col>85</xdr:col>
      <xdr:colOff>177800</xdr:colOff>
      <xdr:row>91</xdr:row>
      <xdr:rowOff>12443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5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35320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46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9685</xdr:rowOff>
    </xdr:from>
    <xdr:to>
      <xdr:col>81</xdr:col>
      <xdr:colOff>101600</xdr:colOff>
      <xdr:row>90</xdr:row>
      <xdr:rowOff>111285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54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127812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521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126315</xdr:rowOff>
    </xdr:from>
    <xdr:to>
      <xdr:col>76</xdr:col>
      <xdr:colOff>165100</xdr:colOff>
      <xdr:row>93</xdr:row>
      <xdr:rowOff>56465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58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72992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56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114633</xdr:rowOff>
    </xdr:from>
    <xdr:to>
      <xdr:col>72</xdr:col>
      <xdr:colOff>38100</xdr:colOff>
      <xdr:row>94</xdr:row>
      <xdr:rowOff>44783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05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61310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83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9390</xdr:rowOff>
    </xdr:from>
    <xdr:to>
      <xdr:col>67</xdr:col>
      <xdr:colOff>101600</xdr:colOff>
      <xdr:row>95</xdr:row>
      <xdr:rowOff>110990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2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127517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0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43688</xdr:rowOff>
    </xdr:from>
    <xdr:to>
      <xdr:col>116</xdr:col>
      <xdr:colOff>62864</xdr:colOff>
      <xdr:row>36</xdr:row>
      <xdr:rowOff>167132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30088"/>
          <a:ext cx="1269"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170959</xdr:rowOff>
    </xdr:from>
    <xdr:ext cx="469744"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167132</xdr:rowOff>
    </xdr:from>
    <xdr:to>
      <xdr:col>116</xdr:col>
      <xdr:colOff>152400</xdr:colOff>
      <xdr:row>36</xdr:row>
      <xdr:rowOff>167132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3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161815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0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43688</xdr:rowOff>
    </xdr:from>
    <xdr:to>
      <xdr:col>116</xdr:col>
      <xdr:colOff>152400</xdr:colOff>
      <xdr:row>32</xdr:row>
      <xdr:rowOff>43688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3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11684</xdr:rowOff>
    </xdr:from>
    <xdr:to>
      <xdr:col>116</xdr:col>
      <xdr:colOff>63500</xdr:colOff>
      <xdr:row>37</xdr:row>
      <xdr:rowOff>20371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12434"/>
          <a:ext cx="8382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103090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7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80213</xdr:rowOff>
    </xdr:from>
    <xdr:to>
      <xdr:col>116</xdr:col>
      <xdr:colOff>114300</xdr:colOff>
      <xdr:row>35</xdr:row>
      <xdr:rowOff>10363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590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146558</xdr:rowOff>
    </xdr:from>
    <xdr:to>
      <xdr:col>111</xdr:col>
      <xdr:colOff>177800</xdr:colOff>
      <xdr:row>37</xdr:row>
      <xdr:rowOff>20371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147308"/>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123190</xdr:rowOff>
    </xdr:from>
    <xdr:to>
      <xdr:col>112</xdr:col>
      <xdr:colOff>38100</xdr:colOff>
      <xdr:row>35</xdr:row>
      <xdr:rowOff>53340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69867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79349</xdr:rowOff>
    </xdr:from>
    <xdr:to>
      <xdr:col>107</xdr:col>
      <xdr:colOff>50800</xdr:colOff>
      <xdr:row>35</xdr:row>
      <xdr:rowOff>146558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565749"/>
          <a:ext cx="889000" cy="5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53238</xdr:rowOff>
    </xdr:from>
    <xdr:to>
      <xdr:col>107</xdr:col>
      <xdr:colOff>101600</xdr:colOff>
      <xdr:row>37</xdr:row>
      <xdr:rowOff>154838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145966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79349</xdr:rowOff>
    </xdr:from>
    <xdr:to>
      <xdr:col>102</xdr:col>
      <xdr:colOff>114300</xdr:colOff>
      <xdr:row>33</xdr:row>
      <xdr:rowOff>128270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565749"/>
          <a:ext cx="889000" cy="2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122275</xdr:rowOff>
    </xdr:from>
    <xdr:to>
      <xdr:col>102</xdr:col>
      <xdr:colOff>165100</xdr:colOff>
      <xdr:row>37</xdr:row>
      <xdr:rowOff>52425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43552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130048</xdr:rowOff>
    </xdr:from>
    <xdr:to>
      <xdr:col>98</xdr:col>
      <xdr:colOff>38100</xdr:colOff>
      <xdr:row>37</xdr:row>
      <xdr:rowOff>60198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0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132334</xdr:rowOff>
    </xdr:from>
    <xdr:to>
      <xdr:col>116</xdr:col>
      <xdr:colOff>114300</xdr:colOff>
      <xdr:row>35</xdr:row>
      <xdr:rowOff>62484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110761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141021</xdr:rowOff>
    </xdr:from>
    <xdr:to>
      <xdr:col>112</xdr:col>
      <xdr:colOff>38100</xdr:colOff>
      <xdr:row>37</xdr:row>
      <xdr:rowOff>71171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62298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40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95758</xdr:rowOff>
    </xdr:from>
    <xdr:to>
      <xdr:col>107</xdr:col>
      <xdr:colOff>101600</xdr:colOff>
      <xdr:row>36</xdr:row>
      <xdr:rowOff>25908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42435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28549</xdr:rowOff>
    </xdr:from>
    <xdr:to>
      <xdr:col>102</xdr:col>
      <xdr:colOff>165100</xdr:colOff>
      <xdr:row>32</xdr:row>
      <xdr:rowOff>130149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5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146676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77470</xdr:rowOff>
    </xdr:from>
    <xdr:to>
      <xdr:col>98</xdr:col>
      <xdr:colOff>38100</xdr:colOff>
      <xdr:row>34</xdr:row>
      <xdr:rowOff>7620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24147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125494</xdr:rowOff>
    </xdr:from>
    <xdr:to>
      <xdr:col>116</xdr:col>
      <xdr:colOff>62864</xdr:colOff>
      <xdr:row>58</xdr:row>
      <xdr:rowOff>33075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97994"/>
          <a:ext cx="1269" cy="127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36902</xdr:rowOff>
    </xdr:from>
    <xdr:ext cx="469744"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99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33075</xdr:rowOff>
    </xdr:from>
    <xdr:to>
      <xdr:col>116</xdr:col>
      <xdr:colOff>152400</xdr:colOff>
      <xdr:row>58</xdr:row>
      <xdr:rowOff>33075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997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72171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7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125494</xdr:rowOff>
    </xdr:from>
    <xdr:to>
      <xdr:col>116</xdr:col>
      <xdr:colOff>152400</xdr:colOff>
      <xdr:row>50</xdr:row>
      <xdr:rowOff>125494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163050</xdr:rowOff>
    </xdr:from>
    <xdr:to>
      <xdr:col>116</xdr:col>
      <xdr:colOff>63500</xdr:colOff>
      <xdr:row>57</xdr:row>
      <xdr:rowOff>88984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764250"/>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53092</xdr:rowOff>
    </xdr:from>
    <xdr:ext cx="534377"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3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30215</xdr:rowOff>
    </xdr:from>
    <xdr:to>
      <xdr:col>116</xdr:col>
      <xdr:colOff>114300</xdr:colOff>
      <xdr:row>55</xdr:row>
      <xdr:rowOff>131815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163050</xdr:rowOff>
    </xdr:from>
    <xdr:to>
      <xdr:col>111</xdr:col>
      <xdr:colOff>177800</xdr:colOff>
      <xdr:row>57</xdr:row>
      <xdr:rowOff>94045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764250"/>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3142</xdr:rowOff>
    </xdr:from>
    <xdr:to>
      <xdr:col>112</xdr:col>
      <xdr:colOff>38100</xdr:colOff>
      <xdr:row>55</xdr:row>
      <xdr:rowOff>104742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43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121269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2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94045</xdr:rowOff>
    </xdr:from>
    <xdr:to>
      <xdr:col>107</xdr:col>
      <xdr:colOff>50800</xdr:colOff>
      <xdr:row>57</xdr:row>
      <xdr:rowOff>96396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66695"/>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22769</xdr:rowOff>
    </xdr:from>
    <xdr:to>
      <xdr:col>107</xdr:col>
      <xdr:colOff>101600</xdr:colOff>
      <xdr:row>57</xdr:row>
      <xdr:rowOff>124369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140896</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88853</xdr:rowOff>
    </xdr:from>
    <xdr:to>
      <xdr:col>102</xdr:col>
      <xdr:colOff>114300</xdr:colOff>
      <xdr:row>57</xdr:row>
      <xdr:rowOff>96396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6150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19993</xdr:rowOff>
    </xdr:from>
    <xdr:to>
      <xdr:col>102</xdr:col>
      <xdr:colOff>165100</xdr:colOff>
      <xdr:row>57</xdr:row>
      <xdr:rowOff>121593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138120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12776</xdr:rowOff>
    </xdr:from>
    <xdr:to>
      <xdr:col>98</xdr:col>
      <xdr:colOff>38100</xdr:colOff>
      <xdr:row>57</xdr:row>
      <xdr:rowOff>114376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130903</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38184</xdr:rowOff>
    </xdr:from>
    <xdr:to>
      <xdr:col>116</xdr:col>
      <xdr:colOff>114300</xdr:colOff>
      <xdr:row>57</xdr:row>
      <xdr:rowOff>139784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124561</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112250</xdr:rowOff>
    </xdr:from>
    <xdr:to>
      <xdr:col>112</xdr:col>
      <xdr:colOff>38100</xdr:colOff>
      <xdr:row>57</xdr:row>
      <xdr:rowOff>42400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33527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43245</xdr:rowOff>
    </xdr:from>
    <xdr:to>
      <xdr:col>107</xdr:col>
      <xdr:colOff>101600</xdr:colOff>
      <xdr:row>57</xdr:row>
      <xdr:rowOff>144845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135972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9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45596</xdr:rowOff>
    </xdr:from>
    <xdr:to>
      <xdr:col>102</xdr:col>
      <xdr:colOff>165100</xdr:colOff>
      <xdr:row>57</xdr:row>
      <xdr:rowOff>147196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138323</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9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38053</xdr:rowOff>
    </xdr:from>
    <xdr:to>
      <xdr:col>98</xdr:col>
      <xdr:colOff>38100</xdr:colOff>
      <xdr:row>57</xdr:row>
      <xdr:rowOff>139653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1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130780</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9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61823</xdr:rowOff>
    </xdr:from>
    <xdr:to>
      <xdr:col>116</xdr:col>
      <xdr:colOff>62864</xdr:colOff>
      <xdr:row>79</xdr:row>
      <xdr:rowOff>66929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406223"/>
          <a:ext cx="1269" cy="12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70756</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66929</xdr:rowOff>
    </xdr:from>
    <xdr:to>
      <xdr:col>116</xdr:col>
      <xdr:colOff>152400</xdr:colOff>
      <xdr:row>79</xdr:row>
      <xdr:rowOff>66929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1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8500</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8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61823</xdr:rowOff>
    </xdr:from>
    <xdr:to>
      <xdr:col>116</xdr:col>
      <xdr:colOff>152400</xdr:colOff>
      <xdr:row>72</xdr:row>
      <xdr:rowOff>61823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40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22885</xdr:rowOff>
    </xdr:from>
    <xdr:to>
      <xdr:col>116</xdr:col>
      <xdr:colOff>63500</xdr:colOff>
      <xdr:row>72</xdr:row>
      <xdr:rowOff>61823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367285"/>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77538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64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99111</xdr:rowOff>
    </xdr:from>
    <xdr:to>
      <xdr:col>116</xdr:col>
      <xdr:colOff>114300</xdr:colOff>
      <xdr:row>75</xdr:row>
      <xdr:rowOff>29261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7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22885</xdr:rowOff>
    </xdr:from>
    <xdr:to>
      <xdr:col>111</xdr:col>
      <xdr:colOff>177800</xdr:colOff>
      <xdr:row>72</xdr:row>
      <xdr:rowOff>96800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367285"/>
          <a:ext cx="8890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106579</xdr:rowOff>
    </xdr:from>
    <xdr:to>
      <xdr:col>112</xdr:col>
      <xdr:colOff>38100</xdr:colOff>
      <xdr:row>75</xdr:row>
      <xdr:rowOff>36729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79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27856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130480</xdr:rowOff>
    </xdr:from>
    <xdr:to>
      <xdr:col>107</xdr:col>
      <xdr:colOff>50800</xdr:colOff>
      <xdr:row>72</xdr:row>
      <xdr:rowOff>96800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303430"/>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15215</xdr:rowOff>
    </xdr:from>
    <xdr:to>
      <xdr:col>107</xdr:col>
      <xdr:colOff>101600</xdr:colOff>
      <xdr:row>76</xdr:row>
      <xdr:rowOff>116815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107942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130480</xdr:rowOff>
    </xdr:from>
    <xdr:to>
      <xdr:col>102</xdr:col>
      <xdr:colOff>114300</xdr:colOff>
      <xdr:row>72</xdr:row>
      <xdr:rowOff>140157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303430"/>
          <a:ext cx="889000" cy="1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110007</xdr:rowOff>
    </xdr:from>
    <xdr:to>
      <xdr:col>102</xdr:col>
      <xdr:colOff>165100</xdr:colOff>
      <xdr:row>75</xdr:row>
      <xdr:rowOff>40157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31284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64516</xdr:rowOff>
    </xdr:from>
    <xdr:to>
      <xdr:col>98</xdr:col>
      <xdr:colOff>38100</xdr:colOff>
      <xdr:row>75</xdr:row>
      <xdr:rowOff>166117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32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157242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11023</xdr:rowOff>
    </xdr:from>
    <xdr:to>
      <xdr:col>116</xdr:col>
      <xdr:colOff>114300</xdr:colOff>
      <xdr:row>72</xdr:row>
      <xdr:rowOff>112623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3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135500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3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143535</xdr:rowOff>
    </xdr:from>
    <xdr:to>
      <xdr:col>112</xdr:col>
      <xdr:colOff>38100</xdr:colOff>
      <xdr:row>72</xdr:row>
      <xdr:rowOff>73685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3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90212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0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46000</xdr:rowOff>
    </xdr:from>
    <xdr:to>
      <xdr:col>107</xdr:col>
      <xdr:colOff>101600</xdr:colOff>
      <xdr:row>72</xdr:row>
      <xdr:rowOff>147600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3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164127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1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79680</xdr:rowOff>
    </xdr:from>
    <xdr:to>
      <xdr:col>102</xdr:col>
      <xdr:colOff>165100</xdr:colOff>
      <xdr:row>72</xdr:row>
      <xdr:rowOff>9830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26357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89357</xdr:rowOff>
    </xdr:from>
    <xdr:to>
      <xdr:col>98</xdr:col>
      <xdr:colOff>38100</xdr:colOff>
      <xdr:row>73</xdr:row>
      <xdr:rowOff>19507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4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36034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a:t>
          </a:r>
          <a:r>
            <a:rPr kumimoji="1" lang="ja-JP" altLang="en-US" sz="1300">
              <a:solidFill>
                <a:schemeClr val="tx1"/>
              </a:solidFill>
              <a:latin typeface="ＭＳ Ｐゴシック" panose="020B0600070205080204" pitchFamily="50" charset="-128"/>
              <a:ea typeface="ＭＳ Ｐゴシック" panose="020B0600070205080204" pitchFamily="50" charset="-128"/>
            </a:rPr>
            <a:t>構成項目である人件費は、住民一人当たり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77,015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1,346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が、依然、類似団体平均と比べ高い水準にある。市の面積が比較的広大であることから、支所・出張所を多く設置し、職員（会計年度任用職員を含む。）を配置しなくてはならない状況にあることが要因として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・物件費及び積立金は住民一人当たりそれぞれ</a:t>
          </a:r>
          <a:r>
            <a:rPr kumimoji="1" lang="en-US" altLang="ja-JP" sz="1300">
              <a:solidFill>
                <a:schemeClr val="tx1"/>
              </a:solidFill>
              <a:latin typeface="ＭＳ Ｐゴシック" panose="020B0600070205080204" pitchFamily="50" charset="-128"/>
              <a:ea typeface="ＭＳ Ｐゴシック" panose="020B0600070205080204" pitchFamily="50" charset="-128"/>
            </a:rPr>
            <a:t>146,972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a:t>
          </a:r>
          <a:r>
            <a:rPr kumimoji="1" lang="en-US" altLang="ja-JP" sz="1300">
              <a:solidFill>
                <a:schemeClr val="tx1"/>
              </a:solidFill>
              <a:latin typeface="ＭＳ Ｐゴシック" panose="020B0600070205080204" pitchFamily="50" charset="-128"/>
              <a:ea typeface="ＭＳ Ｐゴシック" panose="020B0600070205080204" pitchFamily="50" charset="-128"/>
            </a:rPr>
            <a:t>138,607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内で最も高くなっている。これは、ふるさと納税による寄附が大幅な伸びを見せたことにより、ふるさと納税推進事業に係る委託料及びふるさと応援基金への積立金が他市と比較して大きいことが主な要因だと考え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99,137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円であり、前年度と比較すると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22,693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最も高くなっている。これは、一般廃棄物埋立最終処分場の建設や物産振興拠点施設整備事業の増によるものである。引き続き、公共施設等総合管理計画に基づいた取り組み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宮崎県都城市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161,605
159,791
653.36
128,340,867
124,649,700
1,521,023
41,582,525
68,278,731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38</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1310"/>
          <a:ext cx="127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xdr:rowOff>
    </xdr:from>
    <xdr:to>
      <xdr:col>24</xdr:col>
      <xdr:colOff>152400</xdr:colOff>
      <xdr:row>38</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6350</xdr:rowOff>
    </xdr:from>
    <xdr:to>
      <xdr:col>24</xdr:col>
      <xdr:colOff>63500</xdr:colOff>
      <xdr:row>38</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214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96537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582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73660</xdr:rowOff>
    </xdr:from>
    <xdr:to>
      <xdr:col>24</xdr:col>
      <xdr:colOff>114300</xdr:colOff>
      <xdr:row>34</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40640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81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146050</xdr:rowOff>
    </xdr:from>
    <xdr:to>
      <xdr:col>20</xdr:col>
      <xdr:colOff>38100</xdr:colOff>
      <xdr:row>35</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92727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25400</xdr:rowOff>
    </xdr:from>
    <xdr:to>
      <xdr:col>15</xdr:col>
      <xdr:colOff>50800</xdr:colOff>
      <xdr:row>39</xdr:row>
      <xdr:rowOff>40640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405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35560</xdr:rowOff>
    </xdr:from>
    <xdr:to>
      <xdr:col>15</xdr:col>
      <xdr:colOff>101600</xdr:colOff>
      <xdr:row>35</xdr:row>
      <xdr:rowOff>137160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153687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25400</xdr:rowOff>
    </xdr:from>
    <xdr:to>
      <xdr:col>10</xdr:col>
      <xdr:colOff>114300</xdr:colOff>
      <xdr:row>38</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40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39370</xdr:rowOff>
    </xdr:from>
    <xdr:to>
      <xdr:col>10</xdr:col>
      <xdr:colOff>165100</xdr:colOff>
      <xdr:row>33</xdr:row>
      <xdr:rowOff>140970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157497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127000</xdr:rowOff>
    </xdr:from>
    <xdr:to>
      <xdr:col>24</xdr:col>
      <xdr:colOff>114300</xdr:colOff>
      <xdr:row>38</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115570</xdr:rowOff>
    </xdr:from>
    <xdr:to>
      <xdr:col>20</xdr:col>
      <xdr:colOff>38100</xdr:colOff>
      <xdr:row>39</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36847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161290</xdr:rowOff>
    </xdr:from>
    <xdr:to>
      <xdr:col>15</xdr:col>
      <xdr:colOff>101600</xdr:colOff>
      <xdr:row>39</xdr:row>
      <xdr:rowOff>91440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82567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146050</xdr:rowOff>
    </xdr:from>
    <xdr:to>
      <xdr:col>10</xdr:col>
      <xdr:colOff>165100</xdr:colOff>
      <xdr:row>38</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67327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54610</xdr:rowOff>
    </xdr:from>
    <xdr:to>
      <xdr:col>6</xdr:col>
      <xdr:colOff>38100</xdr:colOff>
      <xdr:row>38</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147337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12210</xdr:rowOff>
    </xdr:from>
    <xdr:to>
      <xdr:col>24</xdr:col>
      <xdr:colOff>62865</xdr:colOff>
      <xdr:row>57</xdr:row>
      <xdr:rowOff>118102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27610"/>
          <a:ext cx="1270" cy="96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118102</xdr:rowOff>
    </xdr:from>
    <xdr:to>
      <xdr:col>24</xdr:col>
      <xdr:colOff>152400</xdr:colOff>
      <xdr:row>57</xdr:row>
      <xdr:rowOff>118102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130337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0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12210</xdr:rowOff>
    </xdr:from>
    <xdr:to>
      <xdr:col>24</xdr:col>
      <xdr:colOff>152400</xdr:colOff>
      <xdr:row>52</xdr:row>
      <xdr:rowOff>12210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12210</xdr:rowOff>
    </xdr:from>
    <xdr:to>
      <xdr:col>24</xdr:col>
      <xdr:colOff>63500</xdr:colOff>
      <xdr:row>52</xdr:row>
      <xdr:rowOff>80648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927610"/>
          <a:ext cx="838200" cy="6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38011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7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59584</xdr:rowOff>
    </xdr:from>
    <xdr:to>
      <xdr:col>24</xdr:col>
      <xdr:colOff>114300</xdr:colOff>
      <xdr:row>55</xdr:row>
      <xdr:rowOff>161184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17866</xdr:rowOff>
    </xdr:from>
    <xdr:to>
      <xdr:col>19</xdr:col>
      <xdr:colOff>177800</xdr:colOff>
      <xdr:row>52</xdr:row>
      <xdr:rowOff>80648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61816"/>
          <a:ext cx="889000" cy="2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114041</xdr:rowOff>
    </xdr:from>
    <xdr:to>
      <xdr:col>20</xdr:col>
      <xdr:colOff>38100</xdr:colOff>
      <xdr:row>56</xdr:row>
      <xdr:rowOff>44191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4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35318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3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17866</xdr:rowOff>
    </xdr:from>
    <xdr:to>
      <xdr:col>15</xdr:col>
      <xdr:colOff>50800</xdr:colOff>
      <xdr:row>54</xdr:row>
      <xdr:rowOff>71006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61816"/>
          <a:ext cx="889000" cy="56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166496</xdr:rowOff>
    </xdr:from>
    <xdr:to>
      <xdr:col>15</xdr:col>
      <xdr:colOff>101600</xdr:colOff>
      <xdr:row>54</xdr:row>
      <xdr:rowOff>96646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87773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71006</xdr:rowOff>
    </xdr:from>
    <xdr:to>
      <xdr:col>10</xdr:col>
      <xdr:colOff>114300</xdr:colOff>
      <xdr:row>54</xdr:row>
      <xdr:rowOff>146969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29306"/>
          <a:ext cx="8890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130615</xdr:rowOff>
    </xdr:from>
    <xdr:to>
      <xdr:col>10</xdr:col>
      <xdr:colOff>165100</xdr:colOff>
      <xdr:row>57</xdr:row>
      <xdr:rowOff>60765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51892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156821</xdr:rowOff>
    </xdr:from>
    <xdr:to>
      <xdr:col>6</xdr:col>
      <xdr:colOff>38100</xdr:colOff>
      <xdr:row>57</xdr:row>
      <xdr:rowOff>86971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132860</xdr:rowOff>
    </xdr:from>
    <xdr:to>
      <xdr:col>24</xdr:col>
      <xdr:colOff>114300</xdr:colOff>
      <xdr:row>52</xdr:row>
      <xdr:rowOff>63010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8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85887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8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29848</xdr:rowOff>
    </xdr:from>
    <xdr:to>
      <xdr:col>20</xdr:col>
      <xdr:colOff>38100</xdr:colOff>
      <xdr:row>52</xdr:row>
      <xdr:rowOff>131448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147975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72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138516</xdr:rowOff>
    </xdr:from>
    <xdr:to>
      <xdr:col>15</xdr:col>
      <xdr:colOff>101600</xdr:colOff>
      <xdr:row>51</xdr:row>
      <xdr:rowOff>68666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85193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8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20206</xdr:rowOff>
    </xdr:from>
    <xdr:to>
      <xdr:col>10</xdr:col>
      <xdr:colOff>165100</xdr:colOff>
      <xdr:row>54</xdr:row>
      <xdr:rowOff>121806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138333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5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96169</xdr:rowOff>
    </xdr:from>
    <xdr:to>
      <xdr:col>6</xdr:col>
      <xdr:colOff>38100</xdr:colOff>
      <xdr:row>55</xdr:row>
      <xdr:rowOff>26319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42846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15593</xdr:rowOff>
    </xdr:from>
    <xdr:to>
      <xdr:col>24</xdr:col>
      <xdr:colOff>62865</xdr:colOff>
      <xdr:row>74</xdr:row>
      <xdr:rowOff>14336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531443"/>
          <a:ext cx="1270" cy="17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18163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27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14336</xdr:rowOff>
    </xdr:from>
    <xdr:to>
      <xdr:col>24</xdr:col>
      <xdr:colOff>152400</xdr:colOff>
      <xdr:row>74</xdr:row>
      <xdr:rowOff>14336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70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133720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30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222,929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15593</xdr:rowOff>
    </xdr:from>
    <xdr:to>
      <xdr:col>24</xdr:col>
      <xdr:colOff>152400</xdr:colOff>
      <xdr:row>73</xdr:row>
      <xdr:rowOff>15593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53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109022</xdr:rowOff>
    </xdr:from>
    <xdr:to>
      <xdr:col>24</xdr:col>
      <xdr:colOff>63500</xdr:colOff>
      <xdr:row>74</xdr:row>
      <xdr:rowOff>14336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281972"/>
          <a:ext cx="838200" cy="41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89270</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4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33624</xdr:rowOff>
    </xdr:from>
    <xdr:to>
      <xdr:col>24</xdr:col>
      <xdr:colOff>114300</xdr:colOff>
      <xdr:row>73</xdr:row>
      <xdr:rowOff>135224</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54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109022</xdr:rowOff>
    </xdr:from>
    <xdr:to>
      <xdr:col>19</xdr:col>
      <xdr:colOff>177800</xdr:colOff>
      <xdr:row>76</xdr:row>
      <xdr:rowOff>30931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281972"/>
          <a:ext cx="889000" cy="77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144815</xdr:rowOff>
    </xdr:from>
    <xdr:to>
      <xdr:col>20</xdr:col>
      <xdr:colOff>38100</xdr:colOff>
      <xdr:row>72</xdr:row>
      <xdr:rowOff>74965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31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66092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41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30931</xdr:rowOff>
    </xdr:from>
    <xdr:to>
      <xdr:col>15</xdr:col>
      <xdr:colOff>50800</xdr:colOff>
      <xdr:row>77</xdr:row>
      <xdr:rowOff>144455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61131"/>
          <a:ext cx="889000" cy="28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31727</xdr:rowOff>
    </xdr:from>
    <xdr:to>
      <xdr:col>15</xdr:col>
      <xdr:colOff>101600</xdr:colOff>
      <xdr:row>76</xdr:row>
      <xdr:rowOff>133327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61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124454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144455</xdr:rowOff>
    </xdr:from>
    <xdr:to>
      <xdr:col>10</xdr:col>
      <xdr:colOff>114300</xdr:colOff>
      <xdr:row>78</xdr:row>
      <xdr:rowOff>129253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46105"/>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108491</xdr:rowOff>
    </xdr:from>
    <xdr:to>
      <xdr:col>10</xdr:col>
      <xdr:colOff>165100</xdr:colOff>
      <xdr:row>77</xdr:row>
      <xdr:rowOff>38641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3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1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94386</xdr:rowOff>
    </xdr:from>
    <xdr:to>
      <xdr:col>6</xdr:col>
      <xdr:colOff>38100</xdr:colOff>
      <xdr:row>78</xdr:row>
      <xdr:rowOff>24536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9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41063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7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134986</xdr:rowOff>
    </xdr:from>
    <xdr:to>
      <xdr:col>24</xdr:col>
      <xdr:colOff>114300</xdr:colOff>
      <xdr:row>74</xdr:row>
      <xdr:rowOff>65136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49913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6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58222</xdr:rowOff>
    </xdr:from>
    <xdr:to>
      <xdr:col>20</xdr:col>
      <xdr:colOff>38100</xdr:colOff>
      <xdr:row>71</xdr:row>
      <xdr:rowOff>159822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2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4899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00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151581</xdr:rowOff>
    </xdr:from>
    <xdr:to>
      <xdr:col>15</xdr:col>
      <xdr:colOff>101600</xdr:colOff>
      <xdr:row>76</xdr:row>
      <xdr:rowOff>81731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98259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8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93655</xdr:rowOff>
    </xdr:from>
    <xdr:to>
      <xdr:col>10</xdr:col>
      <xdr:colOff>165100</xdr:colOff>
      <xdr:row>78</xdr:row>
      <xdr:rowOff>23805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78453</xdr:rowOff>
    </xdr:from>
    <xdr:to>
      <xdr:col>6</xdr:col>
      <xdr:colOff>38100</xdr:colOff>
      <xdr:row>79</xdr:row>
      <xdr:rowOff>8603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5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171180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4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96</xdr:row>
      <xdr:rowOff>86550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50083"/>
          <a:ext cx="1270" cy="99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90377</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86550</xdr:rowOff>
    </xdr:from>
    <xdr:to>
      <xdr:col>24</xdr:col>
      <xdr:colOff>152400</xdr:colOff>
      <xdr:row>96</xdr:row>
      <xdr:rowOff>86550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5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119583</xdr:rowOff>
    </xdr:from>
    <xdr:to>
      <xdr:col>24</xdr:col>
      <xdr:colOff>63500</xdr:colOff>
      <xdr:row>93</xdr:row>
      <xdr:rowOff>163018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5550083"/>
          <a:ext cx="838200" cy="5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141203</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08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162776</xdr:rowOff>
    </xdr:from>
    <xdr:to>
      <xdr:col>24</xdr:col>
      <xdr:colOff>114300</xdr:colOff>
      <xdr:row>94</xdr:row>
      <xdr:rowOff>92926</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1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163018</xdr:rowOff>
    </xdr:from>
    <xdr:to>
      <xdr:col>19</xdr:col>
      <xdr:colOff>177800</xdr:colOff>
      <xdr:row>96</xdr:row>
      <xdr:rowOff>149492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107868"/>
          <a:ext cx="889000" cy="50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123037</xdr:rowOff>
    </xdr:from>
    <xdr:to>
      <xdr:col>20</xdr:col>
      <xdr:colOff>38100</xdr:colOff>
      <xdr:row>94</xdr:row>
      <xdr:rowOff>53187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06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44314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1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149492</xdr:rowOff>
    </xdr:from>
    <xdr:to>
      <xdr:col>15</xdr:col>
      <xdr:colOff>50800</xdr:colOff>
      <xdr:row>97</xdr:row>
      <xdr:rowOff>22200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08692"/>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59486</xdr:rowOff>
    </xdr:from>
    <xdr:to>
      <xdr:col>15</xdr:col>
      <xdr:colOff>101600</xdr:colOff>
      <xdr:row>97</xdr:row>
      <xdr:rowOff>161086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6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152213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22200</xdr:rowOff>
    </xdr:from>
    <xdr:to>
      <xdr:col>10</xdr:col>
      <xdr:colOff>114300</xdr:colOff>
      <xdr:row>97</xdr:row>
      <xdr:rowOff>48831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652850"/>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130696</xdr:rowOff>
    </xdr:from>
    <xdr:to>
      <xdr:col>10</xdr:col>
      <xdr:colOff>165100</xdr:colOff>
      <xdr:row>98</xdr:row>
      <xdr:rowOff>60846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72137</xdr:rowOff>
    </xdr:from>
    <xdr:to>
      <xdr:col>6</xdr:col>
      <xdr:colOff>38100</xdr:colOff>
      <xdr:row>98</xdr:row>
      <xdr:rowOff>2287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70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164864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68783</xdr:rowOff>
    </xdr:from>
    <xdr:to>
      <xdr:col>24</xdr:col>
      <xdr:colOff>114300</xdr:colOff>
      <xdr:row>90</xdr:row>
      <xdr:rowOff>170383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54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21810</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4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112218</xdr:rowOff>
    </xdr:from>
    <xdr:to>
      <xdr:col>20</xdr:col>
      <xdr:colOff>38100</xdr:colOff>
      <xdr:row>94</xdr:row>
      <xdr:rowOff>42368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0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58895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8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98692</xdr:rowOff>
    </xdr:from>
    <xdr:to>
      <xdr:col>15</xdr:col>
      <xdr:colOff>101600</xdr:colOff>
      <xdr:row>97</xdr:row>
      <xdr:rowOff>28842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45369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3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142850</xdr:rowOff>
    </xdr:from>
    <xdr:to>
      <xdr:col>10</xdr:col>
      <xdr:colOff>165100</xdr:colOff>
      <xdr:row>97</xdr:row>
      <xdr:rowOff>73000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89527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169481</xdr:rowOff>
    </xdr:from>
    <xdr:to>
      <xdr:col>6</xdr:col>
      <xdr:colOff>38100</xdr:colOff>
      <xdr:row>97</xdr:row>
      <xdr:rowOff>99631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44450</xdr:rowOff>
    </xdr:from>
    <xdr:to>
      <xdr:col>54</xdr:col>
      <xdr:colOff>189865</xdr:colOff>
      <xdr:row>38</xdr:row>
      <xdr:rowOff>118745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9400"/>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122572</xdr:rowOff>
    </xdr:from>
    <xdr:ext cx="313932"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3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118745</xdr:rowOff>
    </xdr:from>
    <xdr:to>
      <xdr:col>55</xdr:col>
      <xdr:colOff>88900</xdr:colOff>
      <xdr:row>38</xdr:row>
      <xdr:rowOff>118745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3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162577</xdr:rowOff>
    </xdr:from>
    <xdr:ext cx="378565"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44450</xdr:rowOff>
    </xdr:from>
    <xdr:to>
      <xdr:col>55</xdr:col>
      <xdr:colOff>88900</xdr:colOff>
      <xdr:row>31</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118745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128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7002</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155575</xdr:rowOff>
    </xdr:from>
    <xdr:to>
      <xdr:col>55</xdr:col>
      <xdr:colOff>50800</xdr:colOff>
      <xdr:row>35</xdr:row>
      <xdr:rowOff>85725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97790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78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102235</xdr:rowOff>
    </xdr:from>
    <xdr:to>
      <xdr:col>50</xdr:col>
      <xdr:colOff>165100</xdr:colOff>
      <xdr:row>35</xdr:row>
      <xdr:rowOff>32385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48912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63500</xdr:rowOff>
    </xdr:from>
    <xdr:to>
      <xdr:col>45</xdr:col>
      <xdr:colOff>177800</xdr:colOff>
      <xdr:row>38</xdr:row>
      <xdr:rowOff>101600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7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115570</xdr:rowOff>
    </xdr:from>
    <xdr:to>
      <xdr:col>46</xdr:col>
      <xdr:colOff>38100</xdr:colOff>
      <xdr:row>32</xdr:row>
      <xdr:rowOff>45720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54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30</xdr:row>
      <xdr:rowOff>62247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101600</xdr:rowOff>
    </xdr:from>
    <xdr:to>
      <xdr:col>41</xdr:col>
      <xdr:colOff>50800</xdr:colOff>
      <xdr:row>38</xdr:row>
      <xdr:rowOff>107315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16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77470</xdr:rowOff>
    </xdr:from>
    <xdr:to>
      <xdr:col>41</xdr:col>
      <xdr:colOff>101600</xdr:colOff>
      <xdr:row>32</xdr:row>
      <xdr:rowOff>7620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24147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92710</xdr:rowOff>
    </xdr:from>
    <xdr:to>
      <xdr:col>36</xdr:col>
      <xdr:colOff>165100</xdr:colOff>
      <xdr:row>32</xdr:row>
      <xdr:rowOff>22860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39387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51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154322</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7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46990</xdr:rowOff>
    </xdr:from>
    <xdr:to>
      <xdr:col>50</xdr:col>
      <xdr:colOff>165100</xdr:colOff>
      <xdr:row>38</xdr:row>
      <xdr:rowOff>148590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139717</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xdr:rowOff>
    </xdr:from>
    <xdr:to>
      <xdr:col>46</xdr:col>
      <xdr:colOff>38100</xdr:colOff>
      <xdr:row>38</xdr:row>
      <xdr:rowOff>114300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105427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20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143527</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58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56515</xdr:rowOff>
    </xdr:from>
    <xdr:to>
      <xdr:col>36</xdr:col>
      <xdr:colOff>165100</xdr:colOff>
      <xdr:row>38</xdr:row>
      <xdr:rowOff>158115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149242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64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46279</xdr:rowOff>
    </xdr:from>
    <xdr:to>
      <xdr:col>54</xdr:col>
      <xdr:colOff>189865</xdr:colOff>
      <xdr:row>58</xdr:row>
      <xdr:rowOff>66396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18779"/>
          <a:ext cx="1270" cy="139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70223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66396</xdr:rowOff>
    </xdr:from>
    <xdr:to>
      <xdr:col>55</xdr:col>
      <xdr:colOff>88900</xdr:colOff>
      <xdr:row>58</xdr:row>
      <xdr:rowOff>66396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164406</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46279</xdr:rowOff>
    </xdr:from>
    <xdr:to>
      <xdr:col>55</xdr:col>
      <xdr:colOff>88900</xdr:colOff>
      <xdr:row>50</xdr:row>
      <xdr:rowOff>46279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1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46279</xdr:rowOff>
    </xdr:from>
    <xdr:to>
      <xdr:col>55</xdr:col>
      <xdr:colOff>0</xdr:colOff>
      <xdr:row>52</xdr:row>
      <xdr:rowOff>91770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8618779"/>
          <a:ext cx="8382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65879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152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87452</xdr:rowOff>
    </xdr:from>
    <xdr:to>
      <xdr:col>55</xdr:col>
      <xdr:colOff>50800</xdr:colOff>
      <xdr:row>54</xdr:row>
      <xdr:rowOff>17602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17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99238</xdr:rowOff>
    </xdr:from>
    <xdr:to>
      <xdr:col>50</xdr:col>
      <xdr:colOff>114300</xdr:colOff>
      <xdr:row>52</xdr:row>
      <xdr:rowOff>91770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843188"/>
          <a:ext cx="8890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80670</xdr:rowOff>
    </xdr:from>
    <xdr:to>
      <xdr:col>50</xdr:col>
      <xdr:colOff>165100</xdr:colOff>
      <xdr:row>55</xdr:row>
      <xdr:rowOff>10820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1947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99238</xdr:rowOff>
    </xdr:from>
    <xdr:to>
      <xdr:col>45</xdr:col>
      <xdr:colOff>177800</xdr:colOff>
      <xdr:row>53</xdr:row>
      <xdr:rowOff>62814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843188"/>
          <a:ext cx="889000" cy="3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89129</xdr:rowOff>
    </xdr:from>
    <xdr:to>
      <xdr:col>46</xdr:col>
      <xdr:colOff>38100</xdr:colOff>
      <xdr:row>59</xdr:row>
      <xdr:rowOff>19279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1003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10406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1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62814</xdr:rowOff>
    </xdr:from>
    <xdr:to>
      <xdr:col>41</xdr:col>
      <xdr:colOff>50800</xdr:colOff>
      <xdr:row>53</xdr:row>
      <xdr:rowOff>119888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149664"/>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68783</xdr:rowOff>
    </xdr:from>
    <xdr:to>
      <xdr:col>41</xdr:col>
      <xdr:colOff>101600</xdr:colOff>
      <xdr:row>57</xdr:row>
      <xdr:rowOff>170383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161510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105131</xdr:rowOff>
    </xdr:from>
    <xdr:to>
      <xdr:col>36</xdr:col>
      <xdr:colOff>165100</xdr:colOff>
      <xdr:row>59</xdr:row>
      <xdr:rowOff>35281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4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26408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1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166929</xdr:rowOff>
    </xdr:from>
    <xdr:to>
      <xdr:col>55</xdr:col>
      <xdr:colOff>50800</xdr:colOff>
      <xdr:row>50</xdr:row>
      <xdr:rowOff>97079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85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119956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40970</xdr:rowOff>
    </xdr:from>
    <xdr:to>
      <xdr:col>50</xdr:col>
      <xdr:colOff>165100</xdr:colOff>
      <xdr:row>52</xdr:row>
      <xdr:rowOff>142570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89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159097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7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48438</xdr:rowOff>
    </xdr:from>
    <xdr:to>
      <xdr:col>46</xdr:col>
      <xdr:colOff>38100</xdr:colOff>
      <xdr:row>51</xdr:row>
      <xdr:rowOff>150038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7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166565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56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12014</xdr:rowOff>
    </xdr:from>
    <xdr:to>
      <xdr:col>41</xdr:col>
      <xdr:colOff>101600</xdr:colOff>
      <xdr:row>53</xdr:row>
      <xdr:rowOff>113614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0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130141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8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69088</xdr:rowOff>
    </xdr:from>
    <xdr:to>
      <xdr:col>36</xdr:col>
      <xdr:colOff>165100</xdr:colOff>
      <xdr:row>53</xdr:row>
      <xdr:rowOff>170688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9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164226</xdr:rowOff>
    </xdr:from>
    <xdr:to>
      <xdr:col>54</xdr:col>
      <xdr:colOff>189865</xdr:colOff>
      <xdr:row>75</xdr:row>
      <xdr:rowOff>97409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65726"/>
          <a:ext cx="1270" cy="79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101236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29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97409</xdr:rowOff>
    </xdr:from>
    <xdr:to>
      <xdr:col>55</xdr:col>
      <xdr:colOff>88900</xdr:colOff>
      <xdr:row>75</xdr:row>
      <xdr:rowOff>97409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95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110903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164226</xdr:rowOff>
    </xdr:from>
    <xdr:to>
      <xdr:col>55</xdr:col>
      <xdr:colOff>88900</xdr:colOff>
      <xdr:row>70</xdr:row>
      <xdr:rowOff>164226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120531</xdr:rowOff>
    </xdr:from>
    <xdr:to>
      <xdr:col>55</xdr:col>
      <xdr:colOff>0</xdr:colOff>
      <xdr:row>70</xdr:row>
      <xdr:rowOff>164226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122031"/>
          <a:ext cx="8382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155403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499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5526</xdr:rowOff>
    </xdr:from>
    <xdr:to>
      <xdr:col>55</xdr:col>
      <xdr:colOff>50800</xdr:colOff>
      <xdr:row>73</xdr:row>
      <xdr:rowOff>107126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5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120531</xdr:rowOff>
    </xdr:from>
    <xdr:to>
      <xdr:col>50</xdr:col>
      <xdr:colOff>114300</xdr:colOff>
      <xdr:row>73</xdr:row>
      <xdr:rowOff>9169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122031"/>
          <a:ext cx="889000" cy="4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38346</xdr:rowOff>
    </xdr:from>
    <xdr:to>
      <xdr:col>50</xdr:col>
      <xdr:colOff>165100</xdr:colOff>
      <xdr:row>73</xdr:row>
      <xdr:rowOff>139946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5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131073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9169</xdr:rowOff>
    </xdr:from>
    <xdr:to>
      <xdr:col>45</xdr:col>
      <xdr:colOff>177800</xdr:colOff>
      <xdr:row>77</xdr:row>
      <xdr:rowOff>60539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25019"/>
          <a:ext cx="889000" cy="7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72148</xdr:rowOff>
    </xdr:from>
    <xdr:to>
      <xdr:col>46</xdr:col>
      <xdr:colOff>38100</xdr:colOff>
      <xdr:row>77</xdr:row>
      <xdr:rowOff>2298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164875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60539</xdr:rowOff>
    </xdr:from>
    <xdr:to>
      <xdr:col>41</xdr:col>
      <xdr:colOff>50800</xdr:colOff>
      <xdr:row>77</xdr:row>
      <xdr:rowOff>158282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62189"/>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56635</xdr:rowOff>
    </xdr:from>
    <xdr:to>
      <xdr:col>41</xdr:col>
      <xdr:colOff>101600</xdr:colOff>
      <xdr:row>78</xdr:row>
      <xdr:rowOff>158235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149362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2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88737</xdr:rowOff>
    </xdr:from>
    <xdr:to>
      <xdr:col>36</xdr:col>
      <xdr:colOff>165100</xdr:colOff>
      <xdr:row>79</xdr:row>
      <xdr:rowOff>18887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113426</xdr:rowOff>
    </xdr:from>
    <xdr:to>
      <xdr:col>55</xdr:col>
      <xdr:colOff>50800</xdr:colOff>
      <xdr:row>71</xdr:row>
      <xdr:rowOff>43576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1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66453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0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69731</xdr:rowOff>
    </xdr:from>
    <xdr:to>
      <xdr:col>50</xdr:col>
      <xdr:colOff>165100</xdr:colOff>
      <xdr:row>70</xdr:row>
      <xdr:rowOff>171331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0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16408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18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129819</xdr:rowOff>
    </xdr:from>
    <xdr:to>
      <xdr:col>46</xdr:col>
      <xdr:colOff>38100</xdr:colOff>
      <xdr:row>73</xdr:row>
      <xdr:rowOff>59969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47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76496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2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9739</xdr:rowOff>
    </xdr:from>
    <xdr:to>
      <xdr:col>41</xdr:col>
      <xdr:colOff>101600</xdr:colOff>
      <xdr:row>77</xdr:row>
      <xdr:rowOff>111339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127866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107482</xdr:rowOff>
    </xdr:from>
    <xdr:to>
      <xdr:col>36</xdr:col>
      <xdr:colOff>165100</xdr:colOff>
      <xdr:row>78</xdr:row>
      <xdr:rowOff>37632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54159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139827</xdr:rowOff>
    </xdr:from>
    <xdr:to>
      <xdr:col>54</xdr:col>
      <xdr:colOff>189865</xdr:colOff>
      <xdr:row>95</xdr:row>
      <xdr:rowOff>111761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70327"/>
          <a:ext cx="1270" cy="82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115588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111761</xdr:rowOff>
    </xdr:from>
    <xdr:to>
      <xdr:col>55</xdr:col>
      <xdr:colOff>88900</xdr:colOff>
      <xdr:row>95</xdr:row>
      <xdr:rowOff>111761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399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86504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139827</xdr:rowOff>
    </xdr:from>
    <xdr:to>
      <xdr:col>55</xdr:col>
      <xdr:colOff>88900</xdr:colOff>
      <xdr:row>90</xdr:row>
      <xdr:rowOff>139827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7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111761</xdr:rowOff>
    </xdr:from>
    <xdr:to>
      <xdr:col>55</xdr:col>
      <xdr:colOff>0</xdr:colOff>
      <xdr:row>97</xdr:row>
      <xdr:rowOff>151130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99511"/>
          <a:ext cx="838200" cy="3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163085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57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140208</xdr:rowOff>
    </xdr:from>
    <xdr:to>
      <xdr:col>55</xdr:col>
      <xdr:colOff>50800</xdr:colOff>
      <xdr:row>93</xdr:row>
      <xdr:rowOff>70358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59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104139</xdr:rowOff>
    </xdr:from>
    <xdr:to>
      <xdr:col>50</xdr:col>
      <xdr:colOff>114300</xdr:colOff>
      <xdr:row>97</xdr:row>
      <xdr:rowOff>151130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63339"/>
          <a:ext cx="889000" cy="2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139954</xdr:rowOff>
    </xdr:from>
    <xdr:to>
      <xdr:col>50</xdr:col>
      <xdr:colOff>165100</xdr:colOff>
      <xdr:row>93</xdr:row>
      <xdr:rowOff>70104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591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86631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56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104139</xdr:rowOff>
    </xdr:from>
    <xdr:to>
      <xdr:col>45</xdr:col>
      <xdr:colOff>177800</xdr:colOff>
      <xdr:row>97</xdr:row>
      <xdr:rowOff>157862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63339"/>
          <a:ext cx="889000" cy="2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55245</xdr:rowOff>
    </xdr:from>
    <xdr:to>
      <xdr:col>46</xdr:col>
      <xdr:colOff>38100</xdr:colOff>
      <xdr:row>98</xdr:row>
      <xdr:rowOff>156845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147972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95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124840</xdr:rowOff>
    </xdr:from>
    <xdr:to>
      <xdr:col>41</xdr:col>
      <xdr:colOff>50800</xdr:colOff>
      <xdr:row>97</xdr:row>
      <xdr:rowOff>157862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84040"/>
          <a:ext cx="889000" cy="20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29463</xdr:rowOff>
    </xdr:from>
    <xdr:to>
      <xdr:col>41</xdr:col>
      <xdr:colOff>101600</xdr:colOff>
      <xdr:row>95</xdr:row>
      <xdr:rowOff>131063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147590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160782</xdr:rowOff>
    </xdr:from>
    <xdr:to>
      <xdr:col>36</xdr:col>
      <xdr:colOff>165100</xdr:colOff>
      <xdr:row>96</xdr:row>
      <xdr:rowOff>90932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4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107459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60961</xdr:rowOff>
    </xdr:from>
    <xdr:to>
      <xdr:col>55</xdr:col>
      <xdr:colOff>50800</xdr:colOff>
      <xdr:row>95</xdr:row>
      <xdr:rowOff>162561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147338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100330</xdr:rowOff>
    </xdr:from>
    <xdr:to>
      <xdr:col>50</xdr:col>
      <xdr:colOff>165100</xdr:colOff>
      <xdr:row>98</xdr:row>
      <xdr:rowOff>30480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53339</xdr:rowOff>
    </xdr:from>
    <xdr:to>
      <xdr:col>46</xdr:col>
      <xdr:colOff>38100</xdr:colOff>
      <xdr:row>96</xdr:row>
      <xdr:rowOff>154939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107062</xdr:rowOff>
    </xdr:from>
    <xdr:to>
      <xdr:col>41</xdr:col>
      <xdr:colOff>101600</xdr:colOff>
      <xdr:row>98</xdr:row>
      <xdr:rowOff>37212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74040</xdr:rowOff>
    </xdr:from>
    <xdr:to>
      <xdr:col>36</xdr:col>
      <xdr:colOff>165100</xdr:colOff>
      <xdr:row>97</xdr:row>
      <xdr:rowOff>4190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166767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36678</xdr:rowOff>
    </xdr:from>
    <xdr:to>
      <xdr:col>85</xdr:col>
      <xdr:colOff>126364</xdr:colOff>
      <xdr:row>37</xdr:row>
      <xdr:rowOff>156312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0178"/>
          <a:ext cx="1269"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160138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156312</xdr:rowOff>
    </xdr:from>
    <xdr:to>
      <xdr:col>86</xdr:col>
      <xdr:colOff>25400</xdr:colOff>
      <xdr:row>37</xdr:row>
      <xdr:rowOff>156312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4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154805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36678</xdr:rowOff>
    </xdr:from>
    <xdr:to>
      <xdr:col>86</xdr:col>
      <xdr:colOff>25400</xdr:colOff>
      <xdr:row>30</xdr:row>
      <xdr:rowOff>36678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136804</xdr:rowOff>
    </xdr:from>
    <xdr:to>
      <xdr:col>85</xdr:col>
      <xdr:colOff>127000</xdr:colOff>
      <xdr:row>37</xdr:row>
      <xdr:rowOff>156312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80454"/>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68191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72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45314</xdr:rowOff>
    </xdr:from>
    <xdr:to>
      <xdr:col>85</xdr:col>
      <xdr:colOff>177800</xdr:colOff>
      <xdr:row>34</xdr:row>
      <xdr:rowOff>146914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136804</xdr:rowOff>
    </xdr:from>
    <xdr:to>
      <xdr:col>81</xdr:col>
      <xdr:colOff>50800</xdr:colOff>
      <xdr:row>38</xdr:row>
      <xdr:rowOff>45669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80454"/>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129743</xdr:rowOff>
    </xdr:from>
    <xdr:to>
      <xdr:col>81</xdr:col>
      <xdr:colOff>101600</xdr:colOff>
      <xdr:row>35</xdr:row>
      <xdr:rowOff>59893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9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76420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7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29058</xdr:rowOff>
    </xdr:from>
    <xdr:to>
      <xdr:col>76</xdr:col>
      <xdr:colOff>114300</xdr:colOff>
      <xdr:row>38</xdr:row>
      <xdr:rowOff>45669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415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62535</xdr:rowOff>
    </xdr:from>
    <xdr:to>
      <xdr:col>76</xdr:col>
      <xdr:colOff>165100</xdr:colOff>
      <xdr:row>36</xdr:row>
      <xdr:rowOff>164135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29058</xdr:rowOff>
    </xdr:from>
    <xdr:to>
      <xdr:col>71</xdr:col>
      <xdr:colOff>177800</xdr:colOff>
      <xdr:row>39</xdr:row>
      <xdr:rowOff>36982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4158"/>
          <a:ext cx="889000" cy="1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149860</xdr:rowOff>
    </xdr:from>
    <xdr:to>
      <xdr:col>72</xdr:col>
      <xdr:colOff>38100</xdr:colOff>
      <xdr:row>37</xdr:row>
      <xdr:rowOff>80010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96537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50800</xdr:rowOff>
    </xdr:from>
    <xdr:to>
      <xdr:col>67</xdr:col>
      <xdr:colOff>101600</xdr:colOff>
      <xdr:row>37</xdr:row>
      <xdr:rowOff>152400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168927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105512</xdr:rowOff>
    </xdr:from>
    <xdr:to>
      <xdr:col>85</xdr:col>
      <xdr:colOff>177800</xdr:colOff>
      <xdr:row>38</xdr:row>
      <xdr:rowOff>35661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9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20439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86004</xdr:rowOff>
    </xdr:from>
    <xdr:to>
      <xdr:col>81</xdr:col>
      <xdr:colOff>101600</xdr:colOff>
      <xdr:row>38</xdr:row>
      <xdr:rowOff>16154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166319</xdr:rowOff>
    </xdr:from>
    <xdr:to>
      <xdr:col>76</xdr:col>
      <xdr:colOff>165100</xdr:colOff>
      <xdr:row>38</xdr:row>
      <xdr:rowOff>96469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87596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149708</xdr:rowOff>
    </xdr:from>
    <xdr:to>
      <xdr:col>72</xdr:col>
      <xdr:colOff>38100</xdr:colOff>
      <xdr:row>38</xdr:row>
      <xdr:rowOff>79857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70985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157632</xdr:rowOff>
    </xdr:from>
    <xdr:to>
      <xdr:col>67</xdr:col>
      <xdr:colOff>101600</xdr:colOff>
      <xdr:row>39</xdr:row>
      <xdr:rowOff>87782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78909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3911</xdr:rowOff>
    </xdr:from>
    <xdr:to>
      <xdr:col>85</xdr:col>
      <xdr:colOff>126364</xdr:colOff>
      <xdr:row>57</xdr:row>
      <xdr:rowOff>64582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605111"/>
          <a:ext cx="1269" cy="23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68409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4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64582</xdr:rowOff>
    </xdr:from>
    <xdr:to>
      <xdr:col>86</xdr:col>
      <xdr:colOff>25400</xdr:colOff>
      <xdr:row>57</xdr:row>
      <xdr:rowOff>64582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3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122038</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3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56</xdr:row>
      <xdr:rowOff>3911</xdr:rowOff>
    </xdr:from>
    <xdr:to>
      <xdr:col>86</xdr:col>
      <xdr:colOff>25400</xdr:colOff>
      <xdr:row>56</xdr:row>
      <xdr:rowOff>3911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60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166446</xdr:rowOff>
    </xdr:from>
    <xdr:to>
      <xdr:col>85</xdr:col>
      <xdr:colOff>127000</xdr:colOff>
      <xdr:row>57</xdr:row>
      <xdr:rowOff>17033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67646"/>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107434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37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84557</xdr:rowOff>
    </xdr:from>
    <xdr:to>
      <xdr:col>85</xdr:col>
      <xdr:colOff>177800</xdr:colOff>
      <xdr:row>57</xdr:row>
      <xdr:rowOff>14707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98552</xdr:rowOff>
    </xdr:from>
    <xdr:to>
      <xdr:col>81</xdr:col>
      <xdr:colOff>50800</xdr:colOff>
      <xdr:row>57</xdr:row>
      <xdr:rowOff>17033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356852"/>
          <a:ext cx="889000" cy="43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126664</xdr:rowOff>
    </xdr:from>
    <xdr:to>
      <xdr:col>81</xdr:col>
      <xdr:colOff>101600</xdr:colOff>
      <xdr:row>56</xdr:row>
      <xdr:rowOff>56814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5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73341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127173</xdr:rowOff>
    </xdr:from>
    <xdr:to>
      <xdr:col>76</xdr:col>
      <xdr:colOff>114300</xdr:colOff>
      <xdr:row>54</xdr:row>
      <xdr:rowOff>98552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699673"/>
          <a:ext cx="889000" cy="6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42997</xdr:rowOff>
    </xdr:from>
    <xdr:to>
      <xdr:col>76</xdr:col>
      <xdr:colOff>165100</xdr:colOff>
      <xdr:row>56</xdr:row>
      <xdr:rowOff>144597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4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135724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127173</xdr:rowOff>
    </xdr:from>
    <xdr:to>
      <xdr:col>71</xdr:col>
      <xdr:colOff>177800</xdr:colOff>
      <xdr:row>57</xdr:row>
      <xdr:rowOff>115514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699673"/>
          <a:ext cx="889000" cy="118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104170</xdr:rowOff>
    </xdr:from>
    <xdr:to>
      <xdr:col>72</xdr:col>
      <xdr:colOff>38100</xdr:colOff>
      <xdr:row>57</xdr:row>
      <xdr:rowOff>34320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25447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5095</xdr:rowOff>
    </xdr:from>
    <xdr:to>
      <xdr:col>67</xdr:col>
      <xdr:colOff>101600</xdr:colOff>
      <xdr:row>58</xdr:row>
      <xdr:rowOff>106695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97822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115646</xdr:rowOff>
    </xdr:from>
    <xdr:to>
      <xdr:col>85</xdr:col>
      <xdr:colOff>177800</xdr:colOff>
      <xdr:row>57</xdr:row>
      <xdr:rowOff>45796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62983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137683</xdr:rowOff>
    </xdr:from>
    <xdr:to>
      <xdr:col>81</xdr:col>
      <xdr:colOff>101600</xdr:colOff>
      <xdr:row>57</xdr:row>
      <xdr:rowOff>67833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58960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47752</xdr:rowOff>
    </xdr:from>
    <xdr:to>
      <xdr:col>76</xdr:col>
      <xdr:colOff>165100</xdr:colOff>
      <xdr:row>54</xdr:row>
      <xdr:rowOff>149352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165879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0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76373</xdr:rowOff>
    </xdr:from>
    <xdr:to>
      <xdr:col>72</xdr:col>
      <xdr:colOff>38100</xdr:colOff>
      <xdr:row>51</xdr:row>
      <xdr:rowOff>6523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6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23050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84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64714</xdr:rowOff>
    </xdr:from>
    <xdr:to>
      <xdr:col>67</xdr:col>
      <xdr:colOff>101600</xdr:colOff>
      <xdr:row>57</xdr:row>
      <xdr:rowOff>166314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52832</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4332"/>
          <a:ext cx="1269" cy="1589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170959</xdr:rowOff>
    </xdr:from>
    <xdr:ext cx="469744"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2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52832</xdr:rowOff>
    </xdr:from>
    <xdr:to>
      <xdr:col>86</xdr:col>
      <xdr:colOff>25400</xdr:colOff>
      <xdr:row>70</xdr:row>
      <xdr:rowOff>52832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52832</xdr:rowOff>
    </xdr:from>
    <xdr:to>
      <xdr:col>85</xdr:col>
      <xdr:colOff>127000</xdr:colOff>
      <xdr:row>76</xdr:row>
      <xdr:rowOff>12337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2054332"/>
          <a:ext cx="838200" cy="98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78104</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276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99677</xdr:rowOff>
    </xdr:from>
    <xdr:to>
      <xdr:col>85</xdr:col>
      <xdr:colOff>177800</xdr:colOff>
      <xdr:row>75</xdr:row>
      <xdr:rowOff>29827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27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37483</xdr:rowOff>
    </xdr:from>
    <xdr:to>
      <xdr:col>81</xdr:col>
      <xdr:colOff>50800</xdr:colOff>
      <xdr:row>76</xdr:row>
      <xdr:rowOff>12337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2553333"/>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21952</xdr:rowOff>
    </xdr:from>
    <xdr:to>
      <xdr:col>81</xdr:col>
      <xdr:colOff>101600</xdr:colOff>
      <xdr:row>78</xdr:row>
      <xdr:rowOff>123552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114679</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48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22461</xdr:rowOff>
    </xdr:from>
    <xdr:to>
      <xdr:col>76</xdr:col>
      <xdr:colOff>114300</xdr:colOff>
      <xdr:row>73</xdr:row>
      <xdr:rowOff>37483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53831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127109</xdr:rowOff>
    </xdr:from>
    <xdr:to>
      <xdr:col>76</xdr:col>
      <xdr:colOff>165100</xdr:colOff>
      <xdr:row>78</xdr:row>
      <xdr:rowOff>57259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48386</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421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22461</xdr:rowOff>
    </xdr:from>
    <xdr:to>
      <xdr:col>71</xdr:col>
      <xdr:colOff>177800</xdr:colOff>
      <xdr:row>73</xdr:row>
      <xdr:rowOff>60343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538311"/>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167277</xdr:rowOff>
    </xdr:from>
    <xdr:to>
      <xdr:col>72</xdr:col>
      <xdr:colOff>38100</xdr:colOff>
      <xdr:row>78</xdr:row>
      <xdr:rowOff>97427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88554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461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2032</xdr:rowOff>
    </xdr:from>
    <xdr:to>
      <xdr:col>67</xdr:col>
      <xdr:colOff>101600</xdr:colOff>
      <xdr:row>78</xdr:row>
      <xdr:rowOff>103632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94759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467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2032</xdr:rowOff>
    </xdr:from>
    <xdr:to>
      <xdr:col>85</xdr:col>
      <xdr:colOff>177800</xdr:colOff>
      <xdr:row>70</xdr:row>
      <xdr:rowOff>103632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0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126509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195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132987</xdr:rowOff>
    </xdr:from>
    <xdr:to>
      <xdr:col>81</xdr:col>
      <xdr:colOff>101600</xdr:colOff>
      <xdr:row>76</xdr:row>
      <xdr:rowOff>63137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9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79664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276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158133</xdr:rowOff>
    </xdr:from>
    <xdr:to>
      <xdr:col>76</xdr:col>
      <xdr:colOff>165100</xdr:colOff>
      <xdr:row>73</xdr:row>
      <xdr:rowOff>88283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5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104810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227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143111</xdr:rowOff>
    </xdr:from>
    <xdr:to>
      <xdr:col>72</xdr:col>
      <xdr:colOff>38100</xdr:colOff>
      <xdr:row>73</xdr:row>
      <xdr:rowOff>73261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4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89788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26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9543</xdr:rowOff>
    </xdr:from>
    <xdr:to>
      <xdr:col>67</xdr:col>
      <xdr:colOff>101600</xdr:colOff>
      <xdr:row>73</xdr:row>
      <xdr:rowOff>111143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5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127670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3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75540</xdr:rowOff>
    </xdr:from>
    <xdr:to>
      <xdr:col>85</xdr:col>
      <xdr:colOff>126364</xdr:colOff>
      <xdr:row>94</xdr:row>
      <xdr:rowOff>133756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77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137583</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2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133756</xdr:rowOff>
    </xdr:from>
    <xdr:to>
      <xdr:col>86</xdr:col>
      <xdr:colOff>25400</xdr:colOff>
      <xdr:row>94</xdr:row>
      <xdr:rowOff>133756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25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22217</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75540</xdr:rowOff>
    </xdr:from>
    <xdr:to>
      <xdr:col>86</xdr:col>
      <xdr:colOff>25400</xdr:colOff>
      <xdr:row>91</xdr:row>
      <xdr:rowOff>75540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133756</xdr:rowOff>
    </xdr:from>
    <xdr:to>
      <xdr:col>85</xdr:col>
      <xdr:colOff>127000</xdr:colOff>
      <xdr:row>94</xdr:row>
      <xdr:rowOff>135813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5005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136465</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5738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113588</xdr:rowOff>
    </xdr:from>
    <xdr:to>
      <xdr:col>85</xdr:col>
      <xdr:colOff>177800</xdr:colOff>
      <xdr:row>93</xdr:row>
      <xdr:rowOff>43738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588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134365</xdr:rowOff>
    </xdr:from>
    <xdr:to>
      <xdr:col>81</xdr:col>
      <xdr:colOff>50800</xdr:colOff>
      <xdr:row>94</xdr:row>
      <xdr:rowOff>135813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25066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74194</xdr:rowOff>
    </xdr:from>
    <xdr:to>
      <xdr:col>81</xdr:col>
      <xdr:colOff>101600</xdr:colOff>
      <xdr:row>93</xdr:row>
      <xdr:rowOff>4344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58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20871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56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48337</xdr:rowOff>
    </xdr:from>
    <xdr:to>
      <xdr:col>76</xdr:col>
      <xdr:colOff>114300</xdr:colOff>
      <xdr:row>94</xdr:row>
      <xdr:rowOff>134365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650287"/>
          <a:ext cx="889000" cy="60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83489</xdr:rowOff>
    </xdr:from>
    <xdr:to>
      <xdr:col>76</xdr:col>
      <xdr:colOff>165100</xdr:colOff>
      <xdr:row>100</xdr:row>
      <xdr:rowOff>13639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70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4766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71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48337</xdr:rowOff>
    </xdr:from>
    <xdr:to>
      <xdr:col>71</xdr:col>
      <xdr:colOff>177800</xdr:colOff>
      <xdr:row>91</xdr:row>
      <xdr:rowOff>114936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5650287"/>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151842</xdr:rowOff>
    </xdr:from>
    <xdr:to>
      <xdr:col>72</xdr:col>
      <xdr:colOff>38100</xdr:colOff>
      <xdr:row>98</xdr:row>
      <xdr:rowOff>81992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7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8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74270</xdr:rowOff>
    </xdr:from>
    <xdr:to>
      <xdr:col>67</xdr:col>
      <xdr:colOff>101600</xdr:colOff>
      <xdr:row>99</xdr:row>
      <xdr:rowOff>4420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82956</xdr:rowOff>
    </xdr:from>
    <xdr:to>
      <xdr:col>85</xdr:col>
      <xdr:colOff>177800</xdr:colOff>
      <xdr:row>95</xdr:row>
      <xdr:rowOff>13106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169333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85013</xdr:rowOff>
    </xdr:from>
    <xdr:to>
      <xdr:col>81</xdr:col>
      <xdr:colOff>101600</xdr:colOff>
      <xdr:row>95</xdr:row>
      <xdr:rowOff>15163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6290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9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83565</xdr:rowOff>
    </xdr:from>
    <xdr:to>
      <xdr:col>76</xdr:col>
      <xdr:colOff>165100</xdr:colOff>
      <xdr:row>95</xdr:row>
      <xdr:rowOff>13715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30242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168987</xdr:rowOff>
    </xdr:from>
    <xdr:to>
      <xdr:col>72</xdr:col>
      <xdr:colOff>38100</xdr:colOff>
      <xdr:row>91</xdr:row>
      <xdr:rowOff>99137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115664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3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64136</xdr:rowOff>
    </xdr:from>
    <xdr:to>
      <xdr:col>67</xdr:col>
      <xdr:colOff>101600</xdr:colOff>
      <xdr:row>91</xdr:row>
      <xdr:rowOff>165736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6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10813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44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39914</xdr:rowOff>
    </xdr:from>
    <xdr:to>
      <xdr:col>102</xdr:col>
      <xdr:colOff>165100</xdr:colOff>
      <xdr:row>30</xdr:row>
      <xdr:rowOff>141514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51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28</xdr:row>
      <xdr:rowOff>158041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495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72572</xdr:rowOff>
    </xdr:from>
    <xdr:to>
      <xdr:col>98</xdr:col>
      <xdr:colOff>38100</xdr:colOff>
      <xdr:row>31</xdr:row>
      <xdr:rowOff>2722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52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29</xdr:row>
      <xdr:rowOff>19249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499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総務費の住民一人当たりのコストは、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252,885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内で最も高くなっている。要因は、ふるさと納税による寄付が継続的に伸びていることに伴うふるさと納税推進事業に要する経費の増やふるさと応援基金への積立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・衛生費の住民一人当たりのコストは、前年度から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14,640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58,528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円であり、類似団体内で最も高くなっている。要因は、し尿処理施設整備事業及び一般廃棄物最終処分場建設事業の増によるものである。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・農林水産業費の住民一人当たりのコストは、前年度から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5,097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30,226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円であり、類似団体内で最も高くなっている。要因は、物価高騰対策事業の増によるものである。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・商工費の住民一人当たりのコストは、前年度から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1,338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55,249</a:t>
          </a:r>
          <a:r>
            <a:rPr kumimoji="1" lang="ja-JP" altLang="en-US" sz="1300">
              <a:latin typeface="ＭＳ Ｐゴシック" panose="020B0600070205080204" pitchFamily="50" charset="-128"/>
              <a:ea typeface="ＭＳ Ｐゴシック" panose="020B0600070205080204" pitchFamily="50" charset="-128"/>
            </a:rPr>
            <a:t>円となったが、類似団体内で最も高くなっている。要因は、物価高騰等対策事業や物産振興拠点施設整備事業が増となった一方、新型コロナウイルス感染症対策関連事業が減となったものである。</a:t>
          </a:r>
        </a:p>
        <a:p>
          <a:r>
            <a:rPr kumimoji="1" lang="ja-JP" altLang="en-US" sz="1300">
              <a:latin typeface="ＭＳ Ｐゴシック" panose="020B0600070205080204" pitchFamily="50" charset="-128"/>
              <a:ea typeface="ＭＳ Ｐゴシック" panose="020B0600070205080204" pitchFamily="50" charset="-128"/>
            </a:rPr>
            <a:t>・災害復旧費の住民一人当たりのコストは、前年度から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3,026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4,866</a:t>
          </a:r>
          <a:r>
            <a:rPr kumimoji="1" lang="ja-JP" altLang="en-US" sz="1300">
              <a:latin typeface="ＭＳ Ｐゴシック" panose="020B0600070205080204" pitchFamily="50" charset="-128"/>
              <a:ea typeface="ＭＳ Ｐゴシック" panose="020B0600070205080204" pitchFamily="50" charset="-128"/>
            </a:rPr>
            <a:t>円であり、類似団体内で最も高くなっている。要因は、台風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号の被災に伴う公共土木施設災害復旧事業及び公立学校災害復旧事業の増によるものである。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今後の健全な財政運営を見据え、</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4,910</a:t>
          </a:r>
          <a:r>
            <a:rPr kumimoji="1" lang="ja-JP" altLang="en-US" sz="1400">
              <a:latin typeface="ＭＳ ゴシック" pitchFamily="49" charset="-128"/>
              <a:ea typeface="ＭＳ ゴシック" pitchFamily="49" charset="-128"/>
            </a:rPr>
            <a:t>万円を積み立てたことにより、財政調整基金残高は</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ポイントの増となっており、実質収支額については、毎年度ほぼ同水準で推移している。</a:t>
          </a:r>
        </a:p>
        <a:p>
          <a:r>
            <a:rPr kumimoji="1" lang="ja-JP" altLang="en-US" sz="1400">
              <a:latin typeface="ＭＳ ゴシック" pitchFamily="49" charset="-128"/>
              <a:ea typeface="ＭＳ ゴシック" pitchFamily="49" charset="-128"/>
            </a:rPr>
            <a:t>　実質単年度収支については、令和４年度には公債費の繰上償還を実施しておらず、財政調整基金の積立金が増加（前年度比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8,943</a:t>
          </a:r>
          <a:r>
            <a:rPr kumimoji="1" lang="ja-JP" altLang="en-US" sz="1400">
              <a:latin typeface="ＭＳ ゴシック" pitchFamily="49" charset="-128"/>
              <a:ea typeface="ＭＳ ゴシック" pitchFamily="49" charset="-128"/>
            </a:rPr>
            <a:t>万円）したことから</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一般会計及び全ての特別会計において、赤字は発生していない。</a:t>
          </a:r>
        </a:p>
        <a:p>
          <a:r>
            <a:rPr kumimoji="1" lang="ja-JP" altLang="en-US" sz="1400">
              <a:latin typeface="ＭＳ ゴシック" pitchFamily="49" charset="-128"/>
              <a:ea typeface="ＭＳ ゴシック" pitchFamily="49" charset="-128"/>
            </a:rPr>
            <a:t>　標準財政規模比については、ほとんどの会計が例年同水準であるが、都城市介護保険特別会計は、新型コロナウイルス感染症によるサービス利用控えにより介護予防サービス給付費などの歳出が減少したことにより</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また、都城市国民健康保険特別会計（事業勘定）においては、市町村事務処理標準システム導入事業等により、歳出額が増加したことにより</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128340867</v>
      </c>
      <c r="BO4" s="358"/>
      <c r="BP4" s="358"/>
      <c r="BQ4" s="358"/>
      <c r="BR4" s="358"/>
      <c r="BS4" s="358"/>
      <c r="BT4" s="358"/>
      <c r="BU4" s="359"/>
      <c r="BV4" s="357">
        <v>125233935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3.7</v>
      </c>
      <c r="CU4" s="364"/>
      <c r="CV4" s="364"/>
      <c r="CW4" s="364"/>
      <c r="CX4" s="364"/>
      <c r="CY4" s="364"/>
      <c r="CZ4" s="364"/>
      <c r="DA4" s="365"/>
      <c r="DB4" s="363">
        <v>3.5</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124649700</v>
      </c>
      <c r="BO5" s="395"/>
      <c r="BP5" s="395"/>
      <c r="BQ5" s="395"/>
      <c r="BR5" s="395"/>
      <c r="BS5" s="395"/>
      <c r="BT5" s="395"/>
      <c r="BU5" s="396"/>
      <c r="BV5" s="394">
        <v>121907101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95.2</v>
      </c>
      <c r="CU5" s="392"/>
      <c r="CV5" s="392"/>
      <c r="CW5" s="392"/>
      <c r="CX5" s="392"/>
      <c r="CY5" s="392"/>
      <c r="CZ5" s="392"/>
      <c r="DA5" s="393"/>
      <c r="DB5" s="391">
        <v>91.2</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3691167</v>
      </c>
      <c r="BO6" s="395"/>
      <c r="BP6" s="395"/>
      <c r="BQ6" s="395"/>
      <c r="BR6" s="395"/>
      <c r="BS6" s="395"/>
      <c r="BT6" s="395"/>
      <c r="BU6" s="396"/>
      <c r="BV6" s="394">
        <v>3326834</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96.7</v>
      </c>
      <c r="CU6" s="432"/>
      <c r="CV6" s="432"/>
      <c r="CW6" s="432"/>
      <c r="CX6" s="432"/>
      <c r="CY6" s="432"/>
      <c r="CZ6" s="432"/>
      <c r="DA6" s="433"/>
      <c r="DB6" s="431">
        <v>96.4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2170144</v>
      </c>
      <c r="BO7" s="395"/>
      <c r="BP7" s="395"/>
      <c r="BQ7" s="395"/>
      <c r="BR7" s="395"/>
      <c r="BS7" s="395"/>
      <c r="BT7" s="395"/>
      <c r="BU7" s="396"/>
      <c r="BV7" s="394">
        <v>1832569</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41582525</v>
      </c>
      <c r="CU7" s="395"/>
      <c r="CV7" s="395"/>
      <c r="CW7" s="395"/>
      <c r="CX7" s="395"/>
      <c r="CY7" s="395"/>
      <c r="CZ7" s="395"/>
      <c r="DA7" s="396"/>
      <c r="DB7" s="394">
        <v>42357577</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1521023</v>
      </c>
      <c r="BO8" s="395"/>
      <c r="BP8" s="395"/>
      <c r="BQ8" s="395"/>
      <c r="BR8" s="395"/>
      <c r="BS8" s="395"/>
      <c r="BT8" s="395"/>
      <c r="BU8" s="396"/>
      <c r="BV8" s="394">
        <v>1494265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0.55000000000000004</v>
      </c>
      <c r="CU8" s="435"/>
      <c r="CV8" s="435"/>
      <c r="CW8" s="435"/>
      <c r="CX8" s="435"/>
      <c r="CY8" s="435"/>
      <c r="CZ8" s="435"/>
      <c r="DA8" s="436"/>
      <c r="DB8" s="434">
        <v>0.54</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160640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26758</v>
      </c>
      <c r="BO9" s="395"/>
      <c r="BP9" s="395"/>
      <c r="BQ9" s="395"/>
      <c r="BR9" s="395"/>
      <c r="BS9" s="395"/>
      <c r="BT9" s="395"/>
      <c r="BU9" s="396"/>
      <c r="BV9" s="394">
        <v>26446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v>
      </c>
      <c r="CU9" s="392"/>
      <c r="CV9" s="392"/>
      <c r="CW9" s="392"/>
      <c r="CX9" s="392"/>
      <c r="CY9" s="392"/>
      <c r="CZ9" s="392"/>
      <c r="DA9" s="393"/>
      <c r="DB9" s="391">
        <v>10.8</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165029</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1449101</v>
      </c>
      <c r="BO10" s="395"/>
      <c r="BP10" s="395"/>
      <c r="BQ10" s="395"/>
      <c r="BR10" s="395"/>
      <c r="BS10" s="395"/>
      <c r="BT10" s="395"/>
      <c r="BU10" s="396"/>
      <c r="BV10" s="394">
        <v>1471626</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161605</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643562</v>
      </c>
      <c r="BO12" s="395"/>
      <c r="BP12" s="395"/>
      <c r="BQ12" s="395"/>
      <c r="BR12" s="395"/>
      <c r="BS12" s="395"/>
      <c r="BT12" s="395"/>
      <c r="BU12" s="396"/>
      <c r="BV12" s="394">
        <v>855520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159791</v>
      </c>
      <c r="S13" s="479"/>
      <c r="T13" s="479"/>
      <c r="U13" s="479"/>
      <c r="V13" s="480"/>
      <c r="W13" s="410" t="s">
        <v>141</v>
      </c>
      <c r="X13" s="411"/>
      <c r="Y13" s="411"/>
      <c r="Z13" s="411"/>
      <c r="AA13" s="411"/>
      <c r="AB13" s="401"/>
      <c r="AC13" s="445">
        <v>6319</v>
      </c>
      <c r="AD13" s="446"/>
      <c r="AE13" s="446"/>
      <c r="AF13" s="446"/>
      <c r="AG13" s="488"/>
      <c r="AH13" s="445">
        <v>7366</v>
      </c>
      <c r="AI13" s="446"/>
      <c r="AJ13" s="446"/>
      <c r="AK13" s="446"/>
      <c r="AL13" s="447"/>
      <c r="AM13" s="423" t="s">
        <v>142</v>
      </c>
      <c r="AN13" s="424"/>
      <c r="AO13" s="424"/>
      <c r="AP13" s="424"/>
      <c r="AQ13" s="424"/>
      <c r="AR13" s="424"/>
      <c r="AS13" s="424"/>
      <c r="AT13" s="425"/>
      <c r="AU13" s="426" t="s">
        <v>136</v>
      </c>
      <c r="AV13" s="427"/>
      <c r="AW13" s="427"/>
      <c r="AX13" s="427"/>
      <c r="AY13" s="428" t="s">
        <v>143</v>
      </c>
      <c r="AZ13" s="429"/>
      <c r="BA13" s="429"/>
      <c r="BB13" s="429"/>
      <c r="BC13" s="429"/>
      <c r="BD13" s="429"/>
      <c r="BE13" s="429"/>
      <c r="BF13" s="429"/>
      <c r="BG13" s="429"/>
      <c r="BH13" s="429"/>
      <c r="BI13" s="429"/>
      <c r="BJ13" s="429"/>
      <c r="BK13" s="429"/>
      <c r="BL13" s="429"/>
      <c r="BM13" s="430"/>
      <c r="BN13" s="394">
        <v>832297</v>
      </c>
      <c r="BO13" s="395"/>
      <c r="BP13" s="395"/>
      <c r="BQ13" s="395"/>
      <c r="BR13" s="395"/>
      <c r="BS13" s="395"/>
      <c r="BT13" s="395"/>
      <c r="BU13" s="396"/>
      <c r="BV13" s="394">
        <v>642552</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4.9000000000000004</v>
      </c>
      <c r="CU13" s="392"/>
      <c r="CV13" s="392"/>
      <c r="CW13" s="392"/>
      <c r="CX13" s="392"/>
      <c r="CY13" s="392"/>
      <c r="CZ13" s="392"/>
      <c r="DA13" s="393"/>
      <c r="DB13" s="391">
        <v>4.8</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162572</v>
      </c>
      <c r="S14" s="479"/>
      <c r="T14" s="479"/>
      <c r="U14" s="479"/>
      <c r="V14" s="480"/>
      <c r="W14" s="384"/>
      <c r="X14" s="385"/>
      <c r="Y14" s="385"/>
      <c r="Z14" s="385"/>
      <c r="AA14" s="385"/>
      <c r="AB14" s="374"/>
      <c r="AC14" s="481">
        <v>8.6</v>
      </c>
      <c r="AD14" s="482"/>
      <c r="AE14" s="482"/>
      <c r="AF14" s="482"/>
      <c r="AG14" s="483"/>
      <c r="AH14" s="481">
        <v>9.6999999999999993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139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140</v>
      </c>
      <c r="N15" s="486"/>
      <c r="O15" s="486"/>
      <c r="P15" s="486"/>
      <c r="Q15" s="487"/>
      <c r="R15" s="478">
        <v>161017</v>
      </c>
      <c r="S15" s="479"/>
      <c r="T15" s="479"/>
      <c r="U15" s="479"/>
      <c r="V15" s="480"/>
      <c r="W15" s="410" t="s">
        <v>147</v>
      </c>
      <c r="X15" s="411"/>
      <c r="Y15" s="411"/>
      <c r="Z15" s="411"/>
      <c r="AA15" s="411"/>
      <c r="AB15" s="401"/>
      <c r="AC15" s="445">
        <v>17526</v>
      </c>
      <c r="AD15" s="446"/>
      <c r="AE15" s="446"/>
      <c r="AF15" s="446"/>
      <c r="AG15" s="488"/>
      <c r="AH15" s="445">
        <v>18753</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19794186</v>
      </c>
      <c r="BO15" s="358"/>
      <c r="BP15" s="358"/>
      <c r="BQ15" s="358"/>
      <c r="BR15" s="358"/>
      <c r="BS15" s="358"/>
      <c r="BT15" s="358"/>
      <c r="BU15" s="359"/>
      <c r="BV15" s="357">
        <v>18607460</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23.8</v>
      </c>
      <c r="AD16" s="482"/>
      <c r="AE16" s="482"/>
      <c r="AF16" s="482"/>
      <c r="AG16" s="483"/>
      <c r="AH16" s="481">
        <v>24.7</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35811587</v>
      </c>
      <c r="BO16" s="395"/>
      <c r="BP16" s="395"/>
      <c r="BQ16" s="395"/>
      <c r="BR16" s="395"/>
      <c r="BS16" s="395"/>
      <c r="BT16" s="395"/>
      <c r="BU16" s="396"/>
      <c r="BV16" s="394">
        <v>35202600</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49788</v>
      </c>
      <c r="AD17" s="446"/>
      <c r="AE17" s="446"/>
      <c r="AF17" s="446"/>
      <c r="AG17" s="488"/>
      <c r="AH17" s="445">
        <v>49858</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24918211</v>
      </c>
      <c r="BO17" s="395"/>
      <c r="BP17" s="395"/>
      <c r="BQ17" s="395"/>
      <c r="BR17" s="395"/>
      <c r="BS17" s="395"/>
      <c r="BT17" s="395"/>
      <c r="BU17" s="396"/>
      <c r="BV17" s="394">
        <v>23378230</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157</v>
      </c>
      <c r="C18" s="437"/>
      <c r="D18" s="437"/>
      <c r="E18" s="517"/>
      <c r="F18" s="517"/>
      <c r="G18" s="517"/>
      <c r="H18" s="517"/>
      <c r="I18" s="517"/>
      <c r="J18" s="517"/>
      <c r="K18" s="517"/>
      <c r="L18" s="518">
        <v>653.36</v>
      </c>
      <c r="M18" s="518"/>
      <c r="N18" s="518"/>
      <c r="O18" s="518"/>
      <c r="P18" s="518"/>
      <c r="Q18" s="518"/>
      <c r="R18" s="519"/>
      <c r="S18" s="519"/>
      <c r="T18" s="519"/>
      <c r="U18" s="519"/>
      <c r="V18" s="520"/>
      <c r="W18" s="412"/>
      <c r="X18" s="413"/>
      <c r="Y18" s="413"/>
      <c r="Z18" s="413"/>
      <c r="AA18" s="413"/>
      <c r="AB18" s="404"/>
      <c r="AC18" s="521">
        <v>67.599999999999994</v>
      </c>
      <c r="AD18" s="522"/>
      <c r="AE18" s="522"/>
      <c r="AF18" s="522"/>
      <c r="AG18" s="523"/>
      <c r="AH18" s="521">
        <v>65.599999999999994</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40222183</v>
      </c>
      <c r="BO18" s="395"/>
      <c r="BP18" s="395"/>
      <c r="BQ18" s="395"/>
      <c r="BR18" s="395"/>
      <c r="BS18" s="395"/>
      <c r="BT18" s="395"/>
      <c r="BU18" s="396"/>
      <c r="BV18" s="394">
        <v>40414899</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159</v>
      </c>
      <c r="C19" s="437"/>
      <c r="D19" s="437"/>
      <c r="E19" s="517"/>
      <c r="F19" s="517"/>
      <c r="G19" s="517"/>
      <c r="H19" s="517"/>
      <c r="I19" s="517"/>
      <c r="J19" s="517"/>
      <c r="K19" s="517"/>
      <c r="L19" s="525">
        <v>246</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65638077</v>
      </c>
      <c r="BO19" s="395"/>
      <c r="BP19" s="395"/>
      <c r="BQ19" s="395"/>
      <c r="BR19" s="395"/>
      <c r="BS19" s="395"/>
      <c r="BT19" s="395"/>
      <c r="BU19" s="396"/>
      <c r="BV19" s="394">
        <v>67107436</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161</v>
      </c>
      <c r="C20" s="437"/>
      <c r="D20" s="437"/>
      <c r="E20" s="517"/>
      <c r="F20" s="517"/>
      <c r="G20" s="517"/>
      <c r="H20" s="517"/>
      <c r="I20" s="517"/>
      <c r="J20" s="517"/>
      <c r="K20" s="517"/>
      <c r="L20" s="525">
        <v>71092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68278731</v>
      </c>
      <c r="BO22" s="358"/>
      <c r="BP22" s="358"/>
      <c r="BQ22" s="358"/>
      <c r="BR22" s="358"/>
      <c r="BS22" s="358"/>
      <c r="BT22" s="358"/>
      <c r="BU22" s="359"/>
      <c r="BV22" s="357">
        <v>69347842</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32574819</v>
      </c>
      <c r="BO23" s="395"/>
      <c r="BP23" s="395"/>
      <c r="BQ23" s="395"/>
      <c r="BR23" s="395"/>
      <c r="BS23" s="395"/>
      <c r="BT23" s="395"/>
      <c r="BU23" s="396"/>
      <c r="BV23" s="394">
        <v>35130387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171</v>
      </c>
      <c r="F24" s="424"/>
      <c r="G24" s="424"/>
      <c r="H24" s="424"/>
      <c r="I24" s="424"/>
      <c r="J24" s="424"/>
      <c r="K24" s="425"/>
      <c r="L24" s="445">
        <v>1</v>
      </c>
      <c r="M24" s="446"/>
      <c r="N24" s="446"/>
      <c r="O24" s="446"/>
      <c r="P24" s="488"/>
      <c r="Q24" s="445">
        <v>9400</v>
      </c>
      <c r="R24" s="446"/>
      <c r="S24" s="446"/>
      <c r="T24" s="446"/>
      <c r="U24" s="446"/>
      <c r="V24" s="488"/>
      <c r="W24" s="540"/>
      <c r="X24" s="541"/>
      <c r="Y24" s="542"/>
      <c r="Z24" s="444" t="s">
        <v>172</v>
      </c>
      <c r="AA24" s="424"/>
      <c r="AB24" s="424"/>
      <c r="AC24" s="424"/>
      <c r="AD24" s="424"/>
      <c r="AE24" s="424"/>
      <c r="AF24" s="424"/>
      <c r="AG24" s="425"/>
      <c r="AH24" s="445">
        <v>1224</v>
      </c>
      <c r="AI24" s="446"/>
      <c r="AJ24" s="446"/>
      <c r="AK24" s="446"/>
      <c r="AL24" s="488"/>
      <c r="AM24" s="445">
        <v>3884976</v>
      </c>
      <c r="AN24" s="446"/>
      <c r="AO24" s="446"/>
      <c r="AP24" s="446"/>
      <c r="AQ24" s="446"/>
      <c r="AR24" s="488"/>
      <c r="AS24" s="445">
        <v>3174</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41309326</v>
      </c>
      <c r="BO24" s="395"/>
      <c r="BP24" s="395"/>
      <c r="BQ24" s="395"/>
      <c r="BR24" s="395"/>
      <c r="BS24" s="395"/>
      <c r="BT24" s="395"/>
      <c r="BU24" s="396"/>
      <c r="BV24" s="394">
        <v>40529432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174</v>
      </c>
      <c r="F25" s="424"/>
      <c r="G25" s="424"/>
      <c r="H25" s="424"/>
      <c r="I25" s="424"/>
      <c r="J25" s="424"/>
      <c r="K25" s="425"/>
      <c r="L25" s="445">
        <v>2</v>
      </c>
      <c r="M25" s="446"/>
      <c r="N25" s="446"/>
      <c r="O25" s="446"/>
      <c r="P25" s="488"/>
      <c r="Q25" s="445">
        <v>7150</v>
      </c>
      <c r="R25" s="446"/>
      <c r="S25" s="446"/>
      <c r="T25" s="446"/>
      <c r="U25" s="446"/>
      <c r="V25" s="488"/>
      <c r="W25" s="540"/>
      <c r="X25" s="541"/>
      <c r="Y25" s="542"/>
      <c r="Z25" s="444" t="s">
        <v>175</v>
      </c>
      <c r="AA25" s="424"/>
      <c r="AB25" s="424"/>
      <c r="AC25" s="424"/>
      <c r="AD25" s="424"/>
      <c r="AE25" s="424"/>
      <c r="AF25" s="424"/>
      <c r="AG25" s="425"/>
      <c r="AH25" s="445">
        <v>180</v>
      </c>
      <c r="AI25" s="446"/>
      <c r="AJ25" s="446"/>
      <c r="AK25" s="446"/>
      <c r="AL25" s="488"/>
      <c r="AM25" s="445">
        <v>538020</v>
      </c>
      <c r="AN25" s="446"/>
      <c r="AO25" s="446"/>
      <c r="AP25" s="446"/>
      <c r="AQ25" s="446"/>
      <c r="AR25" s="488"/>
      <c r="AS25" s="445">
        <v>2989</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8658243</v>
      </c>
      <c r="BO25" s="358"/>
      <c r="BP25" s="358"/>
      <c r="BQ25" s="358"/>
      <c r="BR25" s="358"/>
      <c r="BS25" s="358"/>
      <c r="BT25" s="358"/>
      <c r="BU25" s="359"/>
      <c r="BV25" s="357">
        <v>7713118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177</v>
      </c>
      <c r="F26" s="424"/>
      <c r="G26" s="424"/>
      <c r="H26" s="424"/>
      <c r="I26" s="424"/>
      <c r="J26" s="424"/>
      <c r="K26" s="425"/>
      <c r="L26" s="445">
        <v>1</v>
      </c>
      <c r="M26" s="446"/>
      <c r="N26" s="446"/>
      <c r="O26" s="446"/>
      <c r="P26" s="488"/>
      <c r="Q26" s="445">
        <v>6750</v>
      </c>
      <c r="R26" s="446"/>
      <c r="S26" s="446"/>
      <c r="T26" s="446"/>
      <c r="U26" s="446"/>
      <c r="V26" s="488"/>
      <c r="W26" s="540"/>
      <c r="X26" s="541"/>
      <c r="Y26" s="542"/>
      <c r="Z26" s="444" t="s">
        <v>178</v>
      </c>
      <c r="AA26" s="546"/>
      <c r="AB26" s="546"/>
      <c r="AC26" s="546"/>
      <c r="AD26" s="546"/>
      <c r="AE26" s="546"/>
      <c r="AF26" s="546"/>
      <c r="AG26" s="547"/>
      <c r="AH26" s="445">
        <v>41</v>
      </c>
      <c r="AI26" s="446"/>
      <c r="AJ26" s="446"/>
      <c r="AK26" s="446"/>
      <c r="AL26" s="488"/>
      <c r="AM26" s="445">
        <v>140876</v>
      </c>
      <c r="AN26" s="446"/>
      <c r="AO26" s="446"/>
      <c r="AP26" s="446"/>
      <c r="AQ26" s="446"/>
      <c r="AR26" s="488"/>
      <c r="AS26" s="445">
        <v>3436</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180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5000</v>
      </c>
      <c r="R27" s="446"/>
      <c r="S27" s="446"/>
      <c r="T27" s="446"/>
      <c r="U27" s="446"/>
      <c r="V27" s="488"/>
      <c r="W27" s="540"/>
      <c r="X27" s="541"/>
      <c r="Y27" s="542"/>
      <c r="Z27" s="444" t="s">
        <v>182</v>
      </c>
      <c r="AA27" s="424"/>
      <c r="AB27" s="424"/>
      <c r="AC27" s="424"/>
      <c r="AD27" s="424"/>
      <c r="AE27" s="424"/>
      <c r="AF27" s="424"/>
      <c r="AG27" s="425"/>
      <c r="AH27" s="445">
        <v>13</v>
      </c>
      <c r="AI27" s="446"/>
      <c r="AJ27" s="446"/>
      <c r="AK27" s="446"/>
      <c r="AL27" s="488"/>
      <c r="AM27" s="445">
        <v>47669</v>
      </c>
      <c r="AN27" s="446"/>
      <c r="AO27" s="446"/>
      <c r="AP27" s="446"/>
      <c r="AQ27" s="446"/>
      <c r="AR27" s="488"/>
      <c r="AS27" s="445">
        <v>3667</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v>1741097</v>
      </c>
      <c r="BO27" s="514"/>
      <c r="BP27" s="514"/>
      <c r="BQ27" s="514"/>
      <c r="BR27" s="514"/>
      <c r="BS27" s="514"/>
      <c r="BT27" s="514"/>
      <c r="BU27" s="515"/>
      <c r="BV27" s="513">
        <v>1741097</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4200</v>
      </c>
      <c r="R28" s="446"/>
      <c r="S28" s="446"/>
      <c r="T28" s="446"/>
      <c r="U28" s="446"/>
      <c r="V28" s="488"/>
      <c r="W28" s="540"/>
      <c r="X28" s="541"/>
      <c r="Y28" s="542"/>
      <c r="Z28" s="444" t="s">
        <v>185</v>
      </c>
      <c r="AA28" s="424"/>
      <c r="AB28" s="424"/>
      <c r="AC28" s="424"/>
      <c r="AD28" s="424"/>
      <c r="AE28" s="424"/>
      <c r="AF28" s="424"/>
      <c r="AG28" s="425"/>
      <c r="AH28" s="445" t="s">
        <v>186</v>
      </c>
      <c r="AI28" s="446"/>
      <c r="AJ28" s="446"/>
      <c r="AK28" s="446"/>
      <c r="AL28" s="488"/>
      <c r="AM28" s="445" t="s">
        <v>180</v>
      </c>
      <c r="AN28" s="446"/>
      <c r="AO28" s="446"/>
      <c r="AP28" s="446"/>
      <c r="AQ28" s="446"/>
      <c r="AR28" s="488"/>
      <c r="AS28" s="445" t="s">
        <v>180</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5203629</v>
      </c>
      <c r="BO28" s="358"/>
      <c r="BP28" s="358"/>
      <c r="BQ28" s="358"/>
      <c r="BR28" s="358"/>
      <c r="BS28" s="358"/>
      <c r="BT28" s="358"/>
      <c r="BU28" s="359"/>
      <c r="BV28" s="357">
        <v>4398090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188</v>
      </c>
      <c r="F29" s="424"/>
      <c r="G29" s="424"/>
      <c r="H29" s="424"/>
      <c r="I29" s="424"/>
      <c r="J29" s="424"/>
      <c r="K29" s="425"/>
      <c r="L29" s="445">
        <v>27</v>
      </c>
      <c r="M29" s="446"/>
      <c r="N29" s="446"/>
      <c r="O29" s="446"/>
      <c r="P29" s="488"/>
      <c r="Q29" s="445">
        <v>4000</v>
      </c>
      <c r="R29" s="446"/>
      <c r="S29" s="446"/>
      <c r="T29" s="446"/>
      <c r="U29" s="446"/>
      <c r="V29" s="488"/>
      <c r="W29" s="543"/>
      <c r="X29" s="544"/>
      <c r="Y29" s="545"/>
      <c r="Z29" s="444" t="s">
        <v>189</v>
      </c>
      <c r="AA29" s="424"/>
      <c r="AB29" s="424"/>
      <c r="AC29" s="424"/>
      <c r="AD29" s="424"/>
      <c r="AE29" s="424"/>
      <c r="AF29" s="424"/>
      <c r="AG29" s="425"/>
      <c r="AH29" s="445">
        <v>1237</v>
      </c>
      <c r="AI29" s="446"/>
      <c r="AJ29" s="446"/>
      <c r="AK29" s="446"/>
      <c r="AL29" s="488"/>
      <c r="AM29" s="445">
        <v>3932645</v>
      </c>
      <c r="AN29" s="446"/>
      <c r="AO29" s="446"/>
      <c r="AP29" s="446"/>
      <c r="AQ29" s="446"/>
      <c r="AR29" s="488"/>
      <c r="AS29" s="445">
        <v>3179</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6857361</v>
      </c>
      <c r="BO29" s="395"/>
      <c r="BP29" s="395"/>
      <c r="BQ29" s="395"/>
      <c r="BR29" s="395"/>
      <c r="BS29" s="395"/>
      <c r="BT29" s="395"/>
      <c r="BU29" s="396"/>
      <c r="BV29" s="394">
        <v>6857849</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98.3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44125181</v>
      </c>
      <c r="BO30" s="514"/>
      <c r="BP30" s="514"/>
      <c r="BQ30" s="514"/>
      <c r="BR30" s="514"/>
      <c r="BS30" s="514"/>
      <c r="BT30" s="514"/>
      <c r="BU30" s="515"/>
      <c r="BV30" s="513">
        <v>40184350</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198</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198</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都城市国民健康保険特別会計（事業勘定）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都城市水道事業会計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IF('各会計、関係団体の財政状況及び健全化判断比率'!B37="","",'各会計、関係団体の財政状況及び健全化判断比率'!B37)</f>
        <v>都城市公設地方卸売市場事業特別会計</v>
      </c>
      <c r="BH34" s="585"/>
      <c r="BI34" s="585"/>
      <c r="BJ34" s="585"/>
      <c r="BK34" s="585"/>
      <c r="BL34" s="585"/>
      <c r="BM34" s="585"/>
      <c r="BN34" s="585"/>
      <c r="BO34" s="585"/>
      <c r="BP34" s="585"/>
      <c r="BQ34" s="585"/>
      <c r="BR34" s="585"/>
      <c r="BS34" s="585"/>
      <c r="BT34" s="585"/>
      <c r="BU34" s="585"/>
      <c r="BV34" s="175"/>
      <c r="BW34" s="584">
        <f>IF(BY34="","",MAX(C34:D43,U34:V43,AM34:AN43,BE34:BF43)+1)</f>
        <v>15</v>
      </c>
      <c r="BX34" s="584"/>
      <c r="BY34" s="585" t="str">
        <f>IF('各会計、関係団体の財政状況及び健全化判断比率'!B68="","",'各会計、関係団体の財政状況及び健全化判断比率'!B68)</f>
        <v>宮崎県市町村総合事務組合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都城森林組合</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都城市整備墓地特別会計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都城市国民健康保険特別会計（診療施設勘定）</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都城市公共下水道事業会計</v>
      </c>
      <c r="AP35" s="585"/>
      <c r="AQ35" s="585"/>
      <c r="AR35" s="585"/>
      <c r="AS35" s="585"/>
      <c r="AT35" s="585"/>
      <c r="AU35" s="585"/>
      <c r="AV35" s="585"/>
      <c r="AW35" s="585"/>
      <c r="AX35" s="585"/>
      <c r="AY35" s="585"/>
      <c r="AZ35" s="585"/>
      <c r="BA35" s="585"/>
      <c r="BB35" s="585"/>
      <c r="BC35" s="585"/>
      <c r="BD35" s="175"/>
      <c r="BE35" s="584">
        <f t="shared" ref="BE35:BE43" si="1">IF(BG35="","",BE34+1)</f>
        <v>13</v>
      </c>
      <c r="BF35" s="584"/>
      <c r="BG35" s="585" t="str">
        <f>IF('各会計、関係団体の財政状況及び健全化判断比率'!B38="","",'各会計、関係団体の財政状況及び健全化判断比率'!B38)</f>
        <v>都城市電気事業特別会計</v>
      </c>
      <c r="BH35" s="585"/>
      <c r="BI35" s="585"/>
      <c r="BJ35" s="585"/>
      <c r="BK35" s="585"/>
      <c r="BL35" s="585"/>
      <c r="BM35" s="585"/>
      <c r="BN35" s="585"/>
      <c r="BO35" s="585"/>
      <c r="BP35" s="585"/>
      <c r="BQ35" s="585"/>
      <c r="BR35" s="585"/>
      <c r="BS35" s="585"/>
      <c r="BT35" s="585"/>
      <c r="BU35" s="585"/>
      <c r="BV35" s="175"/>
      <c r="BW35" s="584">
        <f t="shared" ref="BW35:BW43" si="2">IF(BY35="","",BW34+1)</f>
        <v>16</v>
      </c>
      <c r="BX35" s="584"/>
      <c r="BY35" s="585" t="str">
        <f>IF('各会計、関係団体の財政状況及び健全化判断比率'!B69="","",'各会計、関係団体の財政状況及び健全化判断比率'!B69)</f>
        <v>宮崎県市町村総合事務組合　市町村交通災害共済事業特別会計</v>
      </c>
      <c r="BZ35" s="585"/>
      <c r="CA35" s="585"/>
      <c r="CB35" s="585"/>
      <c r="CC35" s="585"/>
      <c r="CD35" s="585"/>
      <c r="CE35" s="585"/>
      <c r="CF35" s="585"/>
      <c r="CG35" s="585"/>
      <c r="CH35" s="585"/>
      <c r="CI35" s="585"/>
      <c r="CJ35" s="585"/>
      <c r="CK35" s="585"/>
      <c r="CL35" s="585"/>
      <c r="CM35" s="585"/>
      <c r="CN35" s="175"/>
      <c r="CO35" s="584">
        <f t="shared" ref="CO35:CO43" si="3">IF(CQ35="","",CO34+1)</f>
        <v>21</v>
      </c>
      <c r="CP35" s="584"/>
      <c r="CQ35" s="585" t="str">
        <f>IF('各会計、関係団体の財政状況及び健全化判断比率'!BS8="","",'各会計、関係団体の財政状況及び健全化判断比率'!BS8)</f>
        <v>都城市土地開発公社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都城市後期高齢者医療特別会計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都城市農業集落排水事業会計</v>
      </c>
      <c r="AP36" s="585"/>
      <c r="AQ36" s="585"/>
      <c r="AR36" s="585"/>
      <c r="AS36" s="585"/>
      <c r="AT36" s="585"/>
      <c r="AU36" s="585"/>
      <c r="AV36" s="585"/>
      <c r="AW36" s="585"/>
      <c r="AX36" s="585"/>
      <c r="AY36" s="585"/>
      <c r="AZ36" s="585"/>
      <c r="BA36" s="585"/>
      <c r="BB36" s="585"/>
      <c r="BC36" s="585"/>
      <c r="BD36" s="175"/>
      <c r="BE36" s="584">
        <f t="shared" si="1"/>
        <v>14</v>
      </c>
      <c r="BF36" s="584"/>
      <c r="BG36" s="585" t="str">
        <f>IF('各会計、関係団体の財政状況及び健全化判断比率'!B39="","",'各会計、関係団体の財政状況及び健全化判断比率'!B39)</f>
        <v>都城市工業用地造成事業特別会計</v>
      </c>
      <c r="BH36" s="585"/>
      <c r="BI36" s="585"/>
      <c r="BJ36" s="585"/>
      <c r="BK36" s="585"/>
      <c r="BL36" s="585"/>
      <c r="BM36" s="585"/>
      <c r="BN36" s="585"/>
      <c r="BO36" s="585"/>
      <c r="BP36" s="585"/>
      <c r="BQ36" s="585"/>
      <c r="BR36" s="585"/>
      <c r="BS36" s="585"/>
      <c r="BT36" s="585"/>
      <c r="BU36" s="585"/>
      <c r="BV36" s="175"/>
      <c r="BW36" s="584">
        <f t="shared" si="2"/>
        <v>17</v>
      </c>
      <c r="BX36" s="584"/>
      <c r="BY36" s="585" t="str">
        <f>IF('各会計、関係団体の財政状況及び健全化判断比率'!B70="","",'各会計、関係団体の財政状況及び健全化判断比率'!B70)</f>
        <v>宮崎県市町村総合事務組合　自治会館管理運営特別会計</v>
      </c>
      <c r="BZ36" s="585"/>
      <c r="CA36" s="585"/>
      <c r="CB36" s="585"/>
      <c r="CC36" s="585"/>
      <c r="CD36" s="585"/>
      <c r="CE36" s="585"/>
      <c r="CF36" s="585"/>
      <c r="CG36" s="585"/>
      <c r="CH36" s="585"/>
      <c r="CI36" s="585"/>
      <c r="CJ36" s="585"/>
      <c r="CK36" s="585"/>
      <c r="CL36" s="585"/>
      <c r="CM36" s="585"/>
      <c r="CN36" s="175"/>
      <c r="CO36" s="584">
        <f t="shared" si="3"/>
        <v>22</v>
      </c>
      <c r="CP36" s="584"/>
      <c r="CQ36" s="585" t="str">
        <f>IF('各会計、関係団体の財政状況及び健全化判断比率'!BS9="","",'各会計、関係団体の財政状況及び健全化判断比率'!BS9)</f>
        <v>一般社団法人都城圏域地場産業センター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都城市介護保険特別会計</v>
      </c>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IF('各会計、関係団体の財政状況及び健全化判断比率'!B35="","",'各会計、関係団体の財政状況及び健全化判断比率'!B35)</f>
        <v>都城市御池簡易水道事業会計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18</v>
      </c>
      <c r="BX37" s="584"/>
      <c r="BY37" s="585" t="str">
        <f>IF('各会計、関係団体の財政状況及び健全化判断比率'!B71="","",'各会計、関係団体の財政状況及び健全化判断比率'!B71)</f>
        <v>宮崎県後期高齢者医療連合　一般会計</v>
      </c>
      <c r="BZ37" s="585"/>
      <c r="CA37" s="585"/>
      <c r="CB37" s="585"/>
      <c r="CC37" s="585"/>
      <c r="CD37" s="585"/>
      <c r="CE37" s="585"/>
      <c r="CF37" s="585"/>
      <c r="CG37" s="585"/>
      <c r="CH37" s="585"/>
      <c r="CI37" s="585"/>
      <c r="CJ37" s="585"/>
      <c r="CK37" s="585"/>
      <c r="CL37" s="585"/>
      <c r="CM37" s="585"/>
      <c r="CN37" s="175"/>
      <c r="CO37" s="584">
        <f t="shared" si="3"/>
        <v>23</v>
      </c>
      <c r="CP37" s="584"/>
      <c r="CQ37" s="585" t="str">
        <f>IF('各会計、関係団体の財政状況及び健全化判断比率'!BS10="","",'各会計、関係団体の財政状況及び健全化判断比率'!BS10)</f>
        <v>公益財団法人都城市文化振興財団</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11</v>
      </c>
      <c r="AN38" s="584"/>
      <c r="AO38" s="585" t="str">
        <f>IF('各会計、関係団体の財政状況及び健全化判断比率'!B36="","",'各会計、関係団体の財政状況及び健全化判断比率'!B36)</f>
        <v>都城市簡易水道事業会計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19</v>
      </c>
      <c r="BX38" s="584"/>
      <c r="BY38" s="585" t="str">
        <f>IF('各会計、関係団体の財政状況及び健全化判断比率'!B72="","",'各会計、関係団体の財政状況及び健全化判断比率'!B72)</f>
        <v>宮崎県後期高齢者医療連合　後期高齢者医療特別会計</v>
      </c>
      <c r="BZ38" s="585"/>
      <c r="CA38" s="585"/>
      <c r="CB38" s="585"/>
      <c r="CC38" s="585"/>
      <c r="CD38" s="585"/>
      <c r="CE38" s="585"/>
      <c r="CF38" s="585"/>
      <c r="CG38" s="585"/>
      <c r="CH38" s="585"/>
      <c r="CI38" s="585"/>
      <c r="CJ38" s="585"/>
      <c r="CK38" s="585"/>
      <c r="CL38" s="585"/>
      <c r="CM38" s="585"/>
      <c r="CN38" s="175"/>
      <c r="CO38" s="584">
        <f t="shared" si="3"/>
        <v>24</v>
      </c>
      <c r="CP38" s="584"/>
      <c r="CQ38" s="585" t="str">
        <f>IF('各会計、関係団体の財政状況及び健全化判断比率'!BS11="","",'各会計、関係団体の財政状況及び健全化判断比率'!BS11)</f>
        <v>都城まちづくり株式会社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25</v>
      </c>
      <c r="CP39" s="584"/>
      <c r="CQ39" s="585" t="str">
        <f>IF('各会計、関係団体の財政状況及び健全化判断比率'!BS12="","",'各会計、関係団体の財政状況及び健全化判断比率'!BS12)</f>
        <v>道の駅山之口株式会社</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26</v>
      </c>
      <c r="CP40" s="584"/>
      <c r="CQ40" s="585" t="str">
        <f>IF('各会計、関係団体の財政状況及び健全化判断比率'!BS13="","",'各会計、関係団体の財政状況及び健全化判断比率'!BS13)</f>
        <v>都城ぼんち地域振興株式会社</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27</v>
      </c>
      <c r="CP41" s="584"/>
      <c r="CQ41" s="585" t="str">
        <f>IF('各会計、関係団体の財政状況及び健全化判断比率'!BS14="","",'各会計、関係団体の財政状況及び健全化判断比率'!BS14)</f>
        <v>一般財団法人都城市スポーツ協会</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28</v>
      </c>
      <c r="CP42" s="584"/>
      <c r="CQ42" s="585" t="str">
        <f>IF('各会計、関係団体の財政状況及び健全化判断比率'!BS15="","",'各会計、関係団体の財政状況及び健全化判断比率'!BS15)</f>
        <v>株式会社ココニクル都城</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29</v>
      </c>
      <c r="CP43" s="584"/>
      <c r="CQ43" s="585" t="str">
        <f>IF('各会計、関係団体の財政状況及び健全化判断比率'!BS16="","",'各会計、関係団体の財政状況及び健全化判断比率'!BS16)</f>
        <v>一般社団法人都城スポーツコミッション</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VrYg/2plu/GNR3lw5Znhwq/YNYf6j0q1eWw0s7lDNRWW7u1Epe86/rcGLbGGBreou9Ylt9RNyqtYLGxkms9uRQ==" saltValue="wN5G3Fn0zBRwXLDjckD83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BQ103" sqref="BQ103:DZ10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36" t="s">
        <v>559</v>
      </c>
      <c r="D34" s="1136"/>
      <c r="E34" s="1137"/>
      <c r="F34" s="32">
        <v>8.61</v>
      </c>
      <c r="G34" s="33">
        <v>6.66</v>
      </c>
      <c r="H34" s="33">
        <v>7.85</v>
      </c>
      <c r="I34" s="33">
        <v>7.45</v>
      </c>
      <c r="J34" s="34">
        <v>7.64</v>
      </c>
      <c r="K34" s="22"/>
      <c r="L34" s="22"/>
      <c r="M34" s="22"/>
      <c r="N34" s="22"/>
      <c r="O34" s="22"/>
      <c r="P34" s="22"/>
    </row>
    <row r="35" spans="1:16" ht="39" customHeight="1" x14ac:dyDescent="0.2">
      <c r="A35" s="22"/>
      <c r="B35" s="35"/>
      <c r="C35" s="1132" t="s">
        <v>560</v>
      </c>
      <c r="D35" s="1132"/>
      <c r="E35" s="1133"/>
      <c r="F35" s="36">
        <v>3.29</v>
      </c>
      <c r="G35" s="37">
        <v>3.47</v>
      </c>
      <c r="H35" s="37">
        <v>3.54</v>
      </c>
      <c r="I35" s="37">
        <v>3.52</v>
      </c>
      <c r="J35" s="38">
        <v>3.65</v>
      </c>
      <c r="K35" s="22"/>
      <c r="L35" s="22"/>
      <c r="M35" s="22"/>
      <c r="N35" s="22"/>
      <c r="O35" s="22"/>
      <c r="P35" s="22"/>
    </row>
    <row r="36" spans="1:16" ht="39" customHeight="1" x14ac:dyDescent="0.2">
      <c r="A36" s="22"/>
      <c r="B36" s="35"/>
      <c r="C36" s="1132" t="s">
        <v>561</v>
      </c>
      <c r="D36" s="1132"/>
      <c r="E36" s="1133"/>
      <c r="F36" s="36">
        <v>1.18</v>
      </c>
      <c r="G36" s="37">
        <v>0.54</v>
      </c>
      <c r="H36" s="37">
        <v>0.9</v>
      </c>
      <c r="I36" s="37">
        <v>1.29</v>
      </c>
      <c r="J36" s="38">
        <v>2.13</v>
      </c>
      <c r="K36" s="22"/>
      <c r="L36" s="22"/>
      <c r="M36" s="22"/>
      <c r="N36" s="22"/>
      <c r="O36" s="22"/>
      <c r="P36" s="22"/>
    </row>
    <row r="37" spans="1:16" ht="39" customHeight="1" x14ac:dyDescent="0.2">
      <c r="A37" s="22"/>
      <c r="B37" s="35"/>
      <c r="C37" s="1132" t="s">
        <v>562</v>
      </c>
      <c r="D37" s="1132"/>
      <c r="E37" s="1133"/>
      <c r="F37" s="36" t="s">
        <v>513</v>
      </c>
      <c r="G37" s="37">
        <v>0.33</v>
      </c>
      <c r="H37" s="37">
        <v>0.64</v>
      </c>
      <c r="I37" s="37">
        <v>0.88</v>
      </c>
      <c r="J37" s="38">
        <v>1.2</v>
      </c>
      <c r="K37" s="22"/>
      <c r="L37" s="22"/>
      <c r="M37" s="22"/>
      <c r="N37" s="22"/>
      <c r="O37" s="22"/>
      <c r="P37" s="22"/>
    </row>
    <row r="38" spans="1:16" ht="39" customHeight="1" x14ac:dyDescent="0.2">
      <c r="A38" s="22"/>
      <c r="B38" s="35"/>
      <c r="C38" s="1132" t="s">
        <v>563</v>
      </c>
      <c r="D38" s="1132"/>
      <c r="E38" s="1133"/>
      <c r="F38" s="36">
        <v>0.5</v>
      </c>
      <c r="G38" s="37">
        <v>0.56999999999999995</v>
      </c>
      <c r="H38" s="37">
        <v>0.59</v>
      </c>
      <c r="I38" s="37">
        <v>0.8</v>
      </c>
      <c r="J38" s="38">
        <v>0.96</v>
      </c>
      <c r="K38" s="22"/>
      <c r="L38" s="22"/>
      <c r="M38" s="22"/>
      <c r="N38" s="22"/>
      <c r="O38" s="22"/>
      <c r="P38" s="22"/>
    </row>
    <row r="39" spans="1:16" ht="39" customHeight="1" x14ac:dyDescent="0.2">
      <c r="A39" s="22"/>
      <c r="B39" s="35"/>
      <c r="C39" s="1132" t="s">
        <v>564</v>
      </c>
      <c r="D39" s="1132"/>
      <c r="E39" s="1133"/>
      <c r="F39" s="36">
        <v>0.28999999999999998</v>
      </c>
      <c r="G39" s="37">
        <v>0.02</v>
      </c>
      <c r="H39" s="37">
        <v>0.33</v>
      </c>
      <c r="I39" s="37">
        <v>0.93</v>
      </c>
      <c r="J39" s="38">
        <v>0.47</v>
      </c>
      <c r="K39" s="22"/>
      <c r="L39" s="22"/>
      <c r="M39" s="22"/>
      <c r="N39" s="22"/>
      <c r="O39" s="22"/>
      <c r="P39" s="22"/>
    </row>
    <row r="40" spans="1:16" ht="39" customHeight="1" x14ac:dyDescent="0.2">
      <c r="A40" s="22"/>
      <c r="B40" s="35"/>
      <c r="C40" s="1132" t="s">
        <v>565</v>
      </c>
      <c r="D40" s="1132"/>
      <c r="E40" s="1133"/>
      <c r="F40" s="36">
        <v>0.05</v>
      </c>
      <c r="G40" s="37">
        <v>0.08</v>
      </c>
      <c r="H40" s="37">
        <v>7.0000000000000007E-2</v>
      </c>
      <c r="I40" s="37">
        <v>0.14000000000000001</v>
      </c>
      <c r="J40" s="38">
        <v>0.17</v>
      </c>
      <c r="K40" s="22"/>
      <c r="L40" s="22"/>
      <c r="M40" s="22"/>
      <c r="N40" s="22"/>
      <c r="O40" s="22"/>
      <c r="P40" s="22"/>
    </row>
    <row r="41" spans="1:16" ht="39" customHeight="1" x14ac:dyDescent="0.2">
      <c r="A41" s="22"/>
      <c r="B41" s="35"/>
      <c r="C41" s="1132" t="s">
        <v>566</v>
      </c>
      <c r="D41" s="1132"/>
      <c r="E41" s="1133"/>
      <c r="F41" s="36" t="s">
        <v>513</v>
      </c>
      <c r="G41" s="37">
        <v>0.05</v>
      </c>
      <c r="H41" s="37">
        <v>0.06</v>
      </c>
      <c r="I41" s="37">
        <v>0.05</v>
      </c>
      <c r="J41" s="38">
        <v>0.06</v>
      </c>
      <c r="K41" s="22"/>
      <c r="L41" s="22"/>
      <c r="M41" s="22"/>
      <c r="N41" s="22"/>
      <c r="O41" s="22"/>
      <c r="P41" s="22"/>
    </row>
    <row r="42" spans="1:16" ht="39" customHeight="1" x14ac:dyDescent="0.2">
      <c r="A42" s="22"/>
      <c r="B42" s="39"/>
      <c r="C42" s="1132" t="s">
        <v>567</v>
      </c>
      <c r="D42" s="1132"/>
      <c r="E42" s="1133"/>
      <c r="F42" s="36" t="s">
        <v>513</v>
      </c>
      <c r="G42" s="37" t="s">
        <v>513</v>
      </c>
      <c r="H42" s="37" t="s">
        <v>513</v>
      </c>
      <c r="I42" s="37" t="s">
        <v>513</v>
      </c>
      <c r="J42" s="38" t="s">
        <v>513</v>
      </c>
      <c r="K42" s="22"/>
      <c r="L42" s="22"/>
      <c r="M42" s="22"/>
      <c r="N42" s="22"/>
      <c r="O42" s="22"/>
      <c r="P42" s="22"/>
    </row>
    <row r="43" spans="1:16" ht="39" customHeight="1" thickBot="1" x14ac:dyDescent="0.25">
      <c r="A43" s="22"/>
      <c r="B43" s="40"/>
      <c r="C43" s="1134" t="s">
        <v>568</v>
      </c>
      <c r="D43" s="1134"/>
      <c r="E43" s="1135"/>
      <c r="F43" s="41">
        <v>0.03</v>
      </c>
      <c r="G43" s="42">
        <v>0.01</v>
      </c>
      <c r="H43" s="42">
        <v>0.01</v>
      </c>
      <c r="I43" s="42">
        <v>0.05</v>
      </c>
      <c r="J43" s="43">
        <v>0.03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t8PW5xi4jtKjt8RsToE8XMe0ih83KXSj/Po0mJPvxv9HiRW3AtUEMkTjRXKSY9MhpvWmmfRLZJ+zRa1RDzEWQ==" saltValue="lTHU+kfx3Xvy4OH5ULc6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H44" sqref="H44"/>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7848</v>
      </c>
      <c r="L45" s="58">
        <v>7696</v>
      </c>
      <c r="M45" s="58">
        <v>7372</v>
      </c>
      <c r="N45" s="58">
        <v>7324</v>
      </c>
      <c r="O45" s="59">
        <v>7285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2">
      <c r="A48" s="46"/>
      <c r="B48" s="1140"/>
      <c r="C48" s="1141"/>
      <c r="D48" s="60"/>
      <c r="E48" s="1146" t="s">
        <v>15</v>
      </c>
      <c r="F48" s="1146"/>
      <c r="G48" s="1146"/>
      <c r="H48" s="1146"/>
      <c r="I48" s="1146"/>
      <c r="J48" s="1147"/>
      <c r="K48" s="61">
        <v>1304</v>
      </c>
      <c r="L48" s="62">
        <v>1260</v>
      </c>
      <c r="M48" s="62">
        <v>1136</v>
      </c>
      <c r="N48" s="62">
        <v>1138</v>
      </c>
      <c r="O48" s="63">
        <v>1152</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513</v>
      </c>
      <c r="L49" s="62" t="s">
        <v>513</v>
      </c>
      <c r="M49" s="62" t="s">
        <v>513</v>
      </c>
      <c r="N49" s="62" t="s">
        <v>513</v>
      </c>
      <c r="O49" s="63" t="s">
        <v>513</v>
      </c>
      <c r="P49" s="46"/>
      <c r="Q49" s="46"/>
      <c r="R49" s="46"/>
      <c r="S49" s="46"/>
      <c r="T49" s="46"/>
      <c r="U49" s="46"/>
    </row>
    <row r="50" spans="1:21" ht="30.75" customHeight="1" x14ac:dyDescent="0.2">
      <c r="A50" s="46"/>
      <c r="B50" s="1140"/>
      <c r="C50" s="1141"/>
      <c r="D50" s="60"/>
      <c r="E50" s="1146" t="s">
        <v>17</v>
      </c>
      <c r="F50" s="1146"/>
      <c r="G50" s="1146"/>
      <c r="H50" s="1146"/>
      <c r="I50" s="1146"/>
      <c r="J50" s="1147"/>
      <c r="K50" s="61">
        <v>133</v>
      </c>
      <c r="L50" s="62">
        <v>1</v>
      </c>
      <c r="M50" s="62" t="s">
        <v>513</v>
      </c>
      <c r="N50" s="62" t="s">
        <v>513</v>
      </c>
      <c r="O50" s="63" t="s">
        <v>513</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513</v>
      </c>
      <c r="L51" s="62" t="s">
        <v>513</v>
      </c>
      <c r="M51" s="62" t="s">
        <v>513</v>
      </c>
      <c r="N51" s="62" t="s">
        <v>513</v>
      </c>
      <c r="O51" s="63" t="s">
        <v>513</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7472</v>
      </c>
      <c r="L52" s="62">
        <v>7145</v>
      </c>
      <c r="M52" s="62">
        <v>7001</v>
      </c>
      <c r="N52" s="62">
        <v>6656</v>
      </c>
      <c r="O52" s="63">
        <v>6386</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1813</v>
      </c>
      <c r="L53" s="67">
        <v>1812</v>
      </c>
      <c r="M53" s="67">
        <v>1507</v>
      </c>
      <c r="N53" s="67">
        <v>1806</v>
      </c>
      <c r="O53" s="68">
        <v>2051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569</v>
      </c>
      <c r="P56" s="46"/>
      <c r="Q56" s="46"/>
      <c r="R56" s="46"/>
      <c r="S56" s="46"/>
      <c r="T56" s="46"/>
      <c r="U56" s="46"/>
    </row>
    <row r="57" spans="1:21" ht="31.5" customHeight="1" thickBot="1" x14ac:dyDescent="0.25">
      <c r="A57" s="46"/>
      <c r="B57" s="74"/>
      <c r="C57" s="75"/>
      <c r="D57" s="75"/>
      <c r="E57" s="76"/>
      <c r="F57" s="76"/>
      <c r="G57" s="76"/>
      <c r="H57" s="76"/>
      <c r="I57" s="76"/>
      <c r="J57" s="77" t="s">
        <v>2</v>
      </c>
      <c r="K57" s="78" t="s">
        <v>570</v>
      </c>
      <c r="L57" s="79" t="s">
        <v>571</v>
      </c>
      <c r="M57" s="79" t="s">
        <v>572</v>
      </c>
      <c r="N57" s="79" t="s">
        <v>573</v>
      </c>
      <c r="O57" s="80" t="s">
        <v>574</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590</v>
      </c>
      <c r="L58" s="82" t="s">
        <v>590</v>
      </c>
      <c r="M58" s="82" t="s">
        <v>590</v>
      </c>
      <c r="N58" s="82" t="s">
        <v>590</v>
      </c>
      <c r="O58" s="83" t="s">
        <v>590</v>
      </c>
    </row>
    <row r="59" spans="1:21" ht="31.5" customHeight="1" x14ac:dyDescent="0.2">
      <c r="B59" s="1156"/>
      <c r="C59" s="1157"/>
      <c r="D59" s="1163" t="s">
        <v>28</v>
      </c>
      <c r="E59" s="1164"/>
      <c r="F59" s="1164"/>
      <c r="G59" s="1164"/>
      <c r="H59" s="1164"/>
      <c r="I59" s="1164"/>
      <c r="J59" s="1165"/>
      <c r="K59" s="84" t="s">
        <v>590</v>
      </c>
      <c r="L59" s="85" t="s">
        <v>590</v>
      </c>
      <c r="M59" s="85" t="s">
        <v>590</v>
      </c>
      <c r="N59" s="85" t="s">
        <v>590</v>
      </c>
      <c r="O59" s="86" t="s">
        <v>590</v>
      </c>
    </row>
    <row r="60" spans="1:21" ht="31.5" customHeight="1" thickBot="1" x14ac:dyDescent="0.25">
      <c r="B60" s="1158"/>
      <c r="C60" s="1159"/>
      <c r="D60" s="1166" t="s">
        <v>29</v>
      </c>
      <c r="E60" s="1167"/>
      <c r="F60" s="1167"/>
      <c r="G60" s="1167"/>
      <c r="H60" s="1167"/>
      <c r="I60" s="1167"/>
      <c r="J60" s="1168"/>
      <c r="K60" s="87" t="s">
        <v>590</v>
      </c>
      <c r="L60" s="88" t="s">
        <v>590</v>
      </c>
      <c r="M60" s="88" t="s">
        <v>590</v>
      </c>
      <c r="N60" s="88" t="s">
        <v>590</v>
      </c>
      <c r="O60" s="89" t="s">
        <v>590</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oI9wnD2/uRNwHgyoRylFCNBcOS/hL3+5uS8VaiYPd+vAh2h4092jSF5I4Zi5Ffj0ygrTSTxRn3h0v7OnY+tRw==" saltValue="jIHEFRaAd5oHpxkomhCf5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BQ103" sqref="BQ103:DZ103"/>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554</v>
      </c>
      <c r="J40" s="101" t="s">
        <v>555</v>
      </c>
      <c r="K40" s="101" t="s">
        <v>556</v>
      </c>
      <c r="L40" s="101" t="s">
        <v>557</v>
      </c>
      <c r="M40" s="102" t="s">
        <v>558</v>
      </c>
    </row>
    <row r="41" spans="2:13" ht="27.75" customHeight="1" x14ac:dyDescent="0.2">
      <c r="B41" s="1169" t="s">
        <v>32</v>
      </c>
      <c r="C41" s="1170"/>
      <c r="D41" s="103"/>
      <c r="E41" s="1175" t="s">
        <v>33</v>
      </c>
      <c r="F41" s="1175"/>
      <c r="G41" s="1175"/>
      <c r="H41" s="1176"/>
      <c r="I41" s="342">
        <v>72004</v>
      </c>
      <c r="J41" s="343">
        <v>71334</v>
      </c>
      <c r="K41" s="343">
        <v>70501</v>
      </c>
      <c r="L41" s="343">
        <v>69348</v>
      </c>
      <c r="M41" s="344">
        <v>68279</v>
      </c>
    </row>
    <row r="42" spans="2:13" ht="27.75" customHeight="1" x14ac:dyDescent="0.2">
      <c r="B42" s="1171"/>
      <c r="C42" s="1172"/>
      <c r="D42" s="104"/>
      <c r="E42" s="1177" t="s">
        <v>34</v>
      </c>
      <c r="F42" s="1177"/>
      <c r="G42" s="1177"/>
      <c r="H42" s="1178"/>
      <c r="I42" s="345">
        <v>1</v>
      </c>
      <c r="J42" s="346" t="s">
        <v>513</v>
      </c>
      <c r="K42" s="346" t="s">
        <v>513</v>
      </c>
      <c r="L42" s="346" t="s">
        <v>513</v>
      </c>
      <c r="M42" s="347" t="s">
        <v>513</v>
      </c>
    </row>
    <row r="43" spans="2:13" ht="27.75" customHeight="1" x14ac:dyDescent="0.2">
      <c r="B43" s="1171"/>
      <c r="C43" s="1172"/>
      <c r="D43" s="104"/>
      <c r="E43" s="1177" t="s">
        <v>35</v>
      </c>
      <c r="F43" s="1177"/>
      <c r="G43" s="1177"/>
      <c r="H43" s="1178"/>
      <c r="I43" s="345">
        <v>14316</v>
      </c>
      <c r="J43" s="346">
        <v>13941</v>
      </c>
      <c r="K43" s="346">
        <v>14285</v>
      </c>
      <c r="L43" s="346">
        <v>15551</v>
      </c>
      <c r="M43" s="347">
        <v>14555</v>
      </c>
    </row>
    <row r="44" spans="2:13" ht="27.75" customHeight="1" x14ac:dyDescent="0.2">
      <c r="B44" s="1171"/>
      <c r="C44" s="1172"/>
      <c r="D44" s="104"/>
      <c r="E44" s="1177" t="s">
        <v>36</v>
      </c>
      <c r="F44" s="1177"/>
      <c r="G44" s="1177"/>
      <c r="H44" s="1178"/>
      <c r="I44" s="345" t="s">
        <v>513</v>
      </c>
      <c r="J44" s="346" t="s">
        <v>513</v>
      </c>
      <c r="K44" s="346" t="s">
        <v>513</v>
      </c>
      <c r="L44" s="346" t="s">
        <v>513</v>
      </c>
      <c r="M44" s="347" t="s">
        <v>513</v>
      </c>
    </row>
    <row r="45" spans="2:13" ht="27.75" customHeight="1" x14ac:dyDescent="0.2">
      <c r="B45" s="1171"/>
      <c r="C45" s="1172"/>
      <c r="D45" s="104"/>
      <c r="E45" s="1177" t="s">
        <v>37</v>
      </c>
      <c r="F45" s="1177"/>
      <c r="G45" s="1177"/>
      <c r="H45" s="1178"/>
      <c r="I45" s="345">
        <v>11087</v>
      </c>
      <c r="J45" s="346">
        <v>10421</v>
      </c>
      <c r="K45" s="346">
        <v>10328</v>
      </c>
      <c r="L45" s="346">
        <v>10021</v>
      </c>
      <c r="M45" s="347">
        <v>9737</v>
      </c>
    </row>
    <row r="46" spans="2:13" ht="27.75" customHeight="1" x14ac:dyDescent="0.2">
      <c r="B46" s="1171"/>
      <c r="C46" s="1172"/>
      <c r="D46" s="105"/>
      <c r="E46" s="1177" t="s">
        <v>38</v>
      </c>
      <c r="F46" s="1177"/>
      <c r="G46" s="1177"/>
      <c r="H46" s="1178"/>
      <c r="I46" s="345" t="s">
        <v>513</v>
      </c>
      <c r="J46" s="346" t="s">
        <v>513</v>
      </c>
      <c r="K46" s="346" t="s">
        <v>513</v>
      </c>
      <c r="L46" s="346" t="s">
        <v>513</v>
      </c>
      <c r="M46" s="347" t="s">
        <v>513</v>
      </c>
    </row>
    <row r="47" spans="2:13" ht="27.75" customHeight="1" x14ac:dyDescent="0.2">
      <c r="B47" s="1171"/>
      <c r="C47" s="1172"/>
      <c r="D47" s="106"/>
      <c r="E47" s="1179" t="s">
        <v>39</v>
      </c>
      <c r="F47" s="1180"/>
      <c r="G47" s="1180"/>
      <c r="H47" s="1181"/>
      <c r="I47" s="345" t="s">
        <v>513</v>
      </c>
      <c r="J47" s="346" t="s">
        <v>513</v>
      </c>
      <c r="K47" s="346" t="s">
        <v>513</v>
      </c>
      <c r="L47" s="346" t="s">
        <v>513</v>
      </c>
      <c r="M47" s="347" t="s">
        <v>513</v>
      </c>
    </row>
    <row r="48" spans="2:13" ht="27.75" customHeight="1" x14ac:dyDescent="0.2">
      <c r="B48" s="1171"/>
      <c r="C48" s="1172"/>
      <c r="D48" s="104"/>
      <c r="E48" s="1177" t="s">
        <v>40</v>
      </c>
      <c r="F48" s="1177"/>
      <c r="G48" s="1177"/>
      <c r="H48" s="1178"/>
      <c r="I48" s="345" t="s">
        <v>513</v>
      </c>
      <c r="J48" s="346" t="s">
        <v>513</v>
      </c>
      <c r="K48" s="346" t="s">
        <v>513</v>
      </c>
      <c r="L48" s="346" t="s">
        <v>513</v>
      </c>
      <c r="M48" s="347" t="s">
        <v>513</v>
      </c>
    </row>
    <row r="49" spans="2:13" ht="27.75" customHeight="1" x14ac:dyDescent="0.2">
      <c r="B49" s="1173"/>
      <c r="C49" s="1174"/>
      <c r="D49" s="104"/>
      <c r="E49" s="1177" t="s">
        <v>41</v>
      </c>
      <c r="F49" s="1177"/>
      <c r="G49" s="1177"/>
      <c r="H49" s="1178"/>
      <c r="I49" s="345" t="s">
        <v>513</v>
      </c>
      <c r="J49" s="346" t="s">
        <v>513</v>
      </c>
      <c r="K49" s="346" t="s">
        <v>513</v>
      </c>
      <c r="L49" s="346" t="s">
        <v>513</v>
      </c>
      <c r="M49" s="347" t="s">
        <v>513</v>
      </c>
    </row>
    <row r="50" spans="2:13" ht="27.75" customHeight="1" x14ac:dyDescent="0.2">
      <c r="B50" s="1182" t="s">
        <v>42</v>
      </c>
      <c r="C50" s="1183"/>
      <c r="D50" s="107"/>
      <c r="E50" s="1177" t="s">
        <v>43</v>
      </c>
      <c r="F50" s="1177"/>
      <c r="G50" s="1177"/>
      <c r="H50" s="1178"/>
      <c r="I50" s="345">
        <v>32967</v>
      </c>
      <c r="J50" s="346">
        <v>40030</v>
      </c>
      <c r="K50" s="346">
        <v>44380</v>
      </c>
      <c r="L50" s="346">
        <v>52554</v>
      </c>
      <c r="M50" s="347">
        <v>58265</v>
      </c>
    </row>
    <row r="51" spans="2:13" ht="27.75" customHeight="1" x14ac:dyDescent="0.2">
      <c r="B51" s="1171"/>
      <c r="C51" s="1172"/>
      <c r="D51" s="104"/>
      <c r="E51" s="1177" t="s">
        <v>44</v>
      </c>
      <c r="F51" s="1177"/>
      <c r="G51" s="1177"/>
      <c r="H51" s="1178"/>
      <c r="I51" s="345">
        <v>8053</v>
      </c>
      <c r="J51" s="346">
        <v>7344</v>
      </c>
      <c r="K51" s="346">
        <v>7308</v>
      </c>
      <c r="L51" s="346">
        <v>7605</v>
      </c>
      <c r="M51" s="347">
        <v>8162</v>
      </c>
    </row>
    <row r="52" spans="2:13" ht="27.75" customHeight="1" x14ac:dyDescent="0.2">
      <c r="B52" s="1173"/>
      <c r="C52" s="1174"/>
      <c r="D52" s="104"/>
      <c r="E52" s="1177" t="s">
        <v>45</v>
      </c>
      <c r="F52" s="1177"/>
      <c r="G52" s="1177"/>
      <c r="H52" s="1178"/>
      <c r="I52" s="345">
        <v>66539</v>
      </c>
      <c r="J52" s="346">
        <v>65508</v>
      </c>
      <c r="K52" s="346">
        <v>64878</v>
      </c>
      <c r="L52" s="346">
        <v>62500</v>
      </c>
      <c r="M52" s="347">
        <v>59365</v>
      </c>
    </row>
    <row r="53" spans="2:13" ht="27.75" customHeight="1" thickBot="1" x14ac:dyDescent="0.25">
      <c r="B53" s="1184" t="s">
        <v>46</v>
      </c>
      <c r="C53" s="1185"/>
      <c r="D53" s="108"/>
      <c r="E53" s="1186" t="s">
        <v>47</v>
      </c>
      <c r="F53" s="1186"/>
      <c r="G53" s="1186"/>
      <c r="H53" s="1187"/>
      <c r="I53" s="348">
        <v>-10151</v>
      </c>
      <c r="J53" s="349">
        <v>-17185</v>
      </c>
      <c r="K53" s="349">
        <v>-21451</v>
      </c>
      <c r="L53" s="349">
        <v>-27739</v>
      </c>
      <c r="M53" s="350">
        <v>-33220</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OqACL8VjJ16n9YaWfUYNuGVnTlc/qNNq4IGAnp4nu3TJ7dEz7yrmerQ8u4f5hHasjZjLAaZRDJw+nxWrZMWygg==" saltValue="8nqpx0jBF7/OctMTjI+O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BQ103" sqref="BQ103:DZ10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556</v>
      </c>
      <c r="G54" s="117" t="s">
        <v>557</v>
      </c>
      <c r="H54" s="118" t="s">
        <v>558</v>
      </c>
    </row>
    <row r="55" spans="2:8" ht="52.5" customHeight="1" x14ac:dyDescent="0.2">
      <c r="B55" s="119"/>
      <c r="C55" s="1196" t="s">
        <v>50</v>
      </c>
      <c r="D55" s="1196"/>
      <c r="E55" s="1197"/>
      <c r="F55" s="120">
        <v>3782</v>
      </c>
      <c r="G55" s="120">
        <v>4398</v>
      </c>
      <c r="H55" s="121">
        <v>5204</v>
      </c>
    </row>
    <row r="56" spans="2:8" ht="52.5" customHeight="1" x14ac:dyDescent="0.2">
      <c r="B56" s="122"/>
      <c r="C56" s="1198" t="s">
        <v>51</v>
      </c>
      <c r="D56" s="1198"/>
      <c r="E56" s="1199"/>
      <c r="F56" s="123">
        <v>4704</v>
      </c>
      <c r="G56" s="123">
        <v>6858</v>
      </c>
      <c r="H56" s="124">
        <v>6857</v>
      </c>
    </row>
    <row r="57" spans="2:8" ht="53.25" customHeight="1" x14ac:dyDescent="0.2">
      <c r="B57" s="122"/>
      <c r="C57" s="1200" t="s">
        <v>52</v>
      </c>
      <c r="D57" s="1200"/>
      <c r="E57" s="1201"/>
      <c r="F57" s="125">
        <v>35148</v>
      </c>
      <c r="G57" s="125">
        <v>40184</v>
      </c>
      <c r="H57" s="126">
        <v>44125</v>
      </c>
    </row>
    <row r="58" spans="2:8" ht="45.75" customHeight="1" x14ac:dyDescent="0.2">
      <c r="B58" s="127"/>
      <c r="C58" s="1188" t="s">
        <v>591</v>
      </c>
      <c r="D58" s="1189"/>
      <c r="E58" s="1190"/>
      <c r="F58" s="128">
        <v>13502</v>
      </c>
      <c r="G58" s="128">
        <v>14602</v>
      </c>
      <c r="H58" s="129">
        <v>19579</v>
      </c>
    </row>
    <row r="59" spans="2:8" ht="45.75" customHeight="1" x14ac:dyDescent="0.2">
      <c r="B59" s="127"/>
      <c r="C59" s="1188" t="s">
        <v>592</v>
      </c>
      <c r="D59" s="1189"/>
      <c r="E59" s="1190"/>
      <c r="F59" s="128">
        <v>6372</v>
      </c>
      <c r="G59" s="128">
        <v>8302</v>
      </c>
      <c r="H59" s="129">
        <v>8600</v>
      </c>
    </row>
    <row r="60" spans="2:8" ht="45.75" customHeight="1" x14ac:dyDescent="0.2">
      <c r="B60" s="127"/>
      <c r="C60" s="1188" t="s">
        <v>593</v>
      </c>
      <c r="D60" s="1189"/>
      <c r="E60" s="1190"/>
      <c r="F60" s="128">
        <v>4450</v>
      </c>
      <c r="G60" s="128">
        <v>6843</v>
      </c>
      <c r="H60" s="129">
        <v>6722</v>
      </c>
    </row>
    <row r="61" spans="2:8" ht="45.75" customHeight="1" x14ac:dyDescent="0.2">
      <c r="B61" s="127"/>
      <c r="C61" s="1188" t="s">
        <v>594</v>
      </c>
      <c r="D61" s="1189"/>
      <c r="E61" s="1190"/>
      <c r="F61" s="128">
        <v>4194</v>
      </c>
      <c r="G61" s="128">
        <v>4182</v>
      </c>
      <c r="H61" s="129">
        <v>4155</v>
      </c>
    </row>
    <row r="62" spans="2:8" ht="45.75" customHeight="1" thickBot="1" x14ac:dyDescent="0.25">
      <c r="B62" s="130"/>
      <c r="C62" s="1191" t="s">
        <v>595</v>
      </c>
      <c r="D62" s="1192"/>
      <c r="E62" s="1193"/>
      <c r="F62" s="131">
        <v>1540</v>
      </c>
      <c r="G62" s="131">
        <v>1546</v>
      </c>
      <c r="H62" s="132">
        <v>1542</v>
      </c>
    </row>
    <row r="63" spans="2:8" ht="52.5" customHeight="1" thickBot="1" x14ac:dyDescent="0.25">
      <c r="B63" s="133"/>
      <c r="C63" s="1194" t="s">
        <v>53</v>
      </c>
      <c r="D63" s="1194"/>
      <c r="E63" s="1195"/>
      <c r="F63" s="134">
        <v>43633</v>
      </c>
      <c r="G63" s="134">
        <v>51440</v>
      </c>
      <c r="H63" s="135">
        <v>56186</v>
      </c>
    </row>
    <row r="64" spans="2:8" ht="13.2" x14ac:dyDescent="0.2"/>
  </sheetData>
  <sheetProtection algorithmName="SHA-512" hashValue="3grZwDVvtbg2b1//7GGodbQdoqP/YETMibyt/VMyw/DQ0UuS1StvxBpR62aXDztNejls+h8CgWP4QtQxHx1Xeg==" saltValue="vLtgSrQx7SWTYd8hgNR5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551</v>
      </c>
      <c r="G2" s="149"/>
      <c r="H2" s="150"/>
    </row>
    <row r="3" spans="1:8" x14ac:dyDescent="0.2">
      <c r="A3" s="146" t="s">
        <v>544</v>
      </c>
      <c r="B3" s="151"/>
      <c r="C3" s="152"/>
      <c r="D3" s="153">
        <v>57381</v>
      </c>
      <c r="E3" s="154"/>
      <c r="F3" s="155">
        <v>44366</v>
      </c>
      <c r="G3" s="156"/>
      <c r="H3" s="157"/>
    </row>
    <row r="4" spans="1:8" x14ac:dyDescent="0.2">
      <c r="A4" s="158"/>
      <c r="B4" s="159"/>
      <c r="C4" s="160"/>
      <c r="D4" s="161">
        <v>30282</v>
      </c>
      <c r="E4" s="162"/>
      <c r="F4" s="163">
        <v>23234</v>
      </c>
      <c r="G4" s="164"/>
      <c r="H4" s="165"/>
    </row>
    <row r="5" spans="1:8" x14ac:dyDescent="0.2">
      <c r="A5" s="146" t="s">
        <v>546</v>
      </c>
      <c r="B5" s="151"/>
      <c r="C5" s="152"/>
      <c r="D5" s="153">
        <v>82685</v>
      </c>
      <c r="E5" s="154"/>
      <c r="F5" s="155">
        <v>51043</v>
      </c>
      <c r="G5" s="156"/>
      <c r="H5" s="157"/>
    </row>
    <row r="6" spans="1:8" x14ac:dyDescent="0.2">
      <c r="A6" s="158"/>
      <c r="B6" s="159"/>
      <c r="C6" s="160"/>
      <c r="D6" s="161">
        <v>32900</v>
      </c>
      <c r="E6" s="162"/>
      <c r="F6" s="163">
        <v>23378</v>
      </c>
      <c r="G6" s="164"/>
      <c r="H6" s="165"/>
    </row>
    <row r="7" spans="1:8" x14ac:dyDescent="0.2">
      <c r="A7" s="146" t="s">
        <v>547</v>
      </c>
      <c r="B7" s="151"/>
      <c r="C7" s="152"/>
      <c r="D7" s="153">
        <v>74622</v>
      </c>
      <c r="E7" s="154"/>
      <c r="F7" s="155">
        <v>42898</v>
      </c>
      <c r="G7" s="156"/>
      <c r="H7" s="157"/>
    </row>
    <row r="8" spans="1:8" x14ac:dyDescent="0.2">
      <c r="A8" s="158"/>
      <c r="B8" s="159"/>
      <c r="C8" s="160"/>
      <c r="D8" s="161">
        <v>29668</v>
      </c>
      <c r="E8" s="162"/>
      <c r="F8" s="163">
        <v>21022</v>
      </c>
      <c r="G8" s="164"/>
      <c r="H8" s="165"/>
    </row>
    <row r="9" spans="1:8" x14ac:dyDescent="0.2">
      <c r="A9" s="146" t="s">
        <v>548</v>
      </c>
      <c r="B9" s="151"/>
      <c r="C9" s="152"/>
      <c r="D9" s="153">
        <v>76444</v>
      </c>
      <c r="E9" s="154"/>
      <c r="F9" s="155">
        <v>57604</v>
      </c>
      <c r="G9" s="156"/>
      <c r="H9" s="157"/>
    </row>
    <row r="10" spans="1:8" x14ac:dyDescent="0.2">
      <c r="A10" s="158"/>
      <c r="B10" s="159"/>
      <c r="C10" s="160"/>
      <c r="D10" s="161">
        <v>30373</v>
      </c>
      <c r="E10" s="162"/>
      <c r="F10" s="163">
        <v>25635</v>
      </c>
      <c r="G10" s="164"/>
      <c r="H10" s="165"/>
    </row>
    <row r="11" spans="1:8" x14ac:dyDescent="0.2">
      <c r="A11" s="146" t="s">
        <v>549</v>
      </c>
      <c r="B11" s="151"/>
      <c r="C11" s="152"/>
      <c r="D11" s="153">
        <v>99137</v>
      </c>
      <c r="E11" s="154"/>
      <c r="F11" s="155">
        <v>58103</v>
      </c>
      <c r="G11" s="156"/>
      <c r="H11" s="157"/>
    </row>
    <row r="12" spans="1:8" x14ac:dyDescent="0.2">
      <c r="A12" s="158"/>
      <c r="B12" s="159"/>
      <c r="C12" s="166"/>
      <c r="D12" s="161">
        <v>36431</v>
      </c>
      <c r="E12" s="162"/>
      <c r="F12" s="163">
        <v>25241</v>
      </c>
      <c r="G12" s="164"/>
      <c r="H12" s="165"/>
    </row>
    <row r="13" spans="1:8" x14ac:dyDescent="0.2">
      <c r="A13" s="146"/>
      <c r="B13" s="151"/>
      <c r="C13" s="152"/>
      <c r="D13" s="153">
        <v>78054</v>
      </c>
      <c r="E13" s="154"/>
      <c r="F13" s="155">
        <v>50803</v>
      </c>
      <c r="G13" s="167"/>
      <c r="H13" s="157"/>
    </row>
    <row r="14" spans="1:8" x14ac:dyDescent="0.2">
      <c r="A14" s="158"/>
      <c r="B14" s="159"/>
      <c r="C14" s="160"/>
      <c r="D14" s="161">
        <v>31931</v>
      </c>
      <c r="E14" s="162"/>
      <c r="F14" s="163">
        <v>23702</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3.29</v>
      </c>
      <c r="C19" s="168">
        <f>ROUND(VALUE(SUBSTITUTE(実質収支比率等に係る経年分析!G$48,"▲","-")),2)</f>
        <v>3.48</v>
      </c>
      <c r="D19" s="168">
        <f>ROUND(VALUE(SUBSTITUTE(実質収支比率等に係る経年分析!H$48,"▲","-")),2)</f>
        <v>3.55</v>
      </c>
      <c r="E19" s="168">
        <f>ROUND(VALUE(SUBSTITUTE(実質収支比率等に係る経年分析!I$48,"▲","-")),2)</f>
        <v>3.53</v>
      </c>
      <c r="F19" s="168">
        <f>ROUND(VALUE(SUBSTITUTE(実質収支比率等に係る経年分析!J$48,"▲","-")),2)</f>
        <v>3.66</v>
      </c>
    </row>
    <row r="20" spans="1:11" x14ac:dyDescent="0.2">
      <c r="A20" s="168" t="s">
        <v>57</v>
      </c>
      <c r="B20" s="168">
        <f>ROUND(VALUE(SUBSTITUTE(実質収支比率等に係る経年分析!F$47,"▲","-")),2)</f>
        <v>9.1300000000000008</v>
      </c>
      <c r="C20" s="168">
        <f>ROUND(VALUE(SUBSTITUTE(実質収支比率等に係る経年分析!G$47,"▲","-")),2)</f>
        <v>9.18</v>
      </c>
      <c r="D20" s="168">
        <f>ROUND(VALUE(SUBSTITUTE(実質収支比率等に係る経年分析!H$47,"▲","-")),2)</f>
        <v>9.14</v>
      </c>
      <c r="E20" s="168">
        <f>ROUND(VALUE(SUBSTITUTE(実質収支比率等に係る経年分析!I$47,"▲","-")),2)</f>
        <v>10.38</v>
      </c>
      <c r="F20" s="168">
        <f>ROUND(VALUE(SUBSTITUTE(実質収支比率等に係る経年分析!J$47,"▲","-")),2)</f>
        <v>12.51</v>
      </c>
    </row>
    <row r="21" spans="1:11" x14ac:dyDescent="0.2">
      <c r="A21" s="168" t="s">
        <v>58</v>
      </c>
      <c r="B21" s="168">
        <f>IF(ISNUMBER(VALUE(SUBSTITUTE(実質収支比率等に係る経年分析!F$49,"▲","-"))),ROUND(VALUE(SUBSTITUTE(実質収支比率等に係る経年分析!F$49,"▲","-")),2),NA())</f>
        <v>1.91</v>
      </c>
      <c r="C21" s="168">
        <f>IF(ISNUMBER(VALUE(SUBSTITUTE(実質収支比率等に係る経年分析!G$49,"▲","-"))),ROUND(VALUE(SUBSTITUTE(実質収支比率等に係る経年分析!G$49,"▲","-")),2),NA())</f>
        <v>2.63</v>
      </c>
      <c r="D21" s="168">
        <f>IF(ISNUMBER(VALUE(SUBSTITUTE(実質収支比率等に係る経年分析!H$49,"▲","-"))),ROUND(VALUE(SUBSTITUTE(実質収支比率等に係る経年分析!H$49,"▲","-")),2),NA())</f>
        <v>0.09</v>
      </c>
      <c r="E21" s="168">
        <f>IF(ISNUMBER(VALUE(SUBSTITUTE(実質収支比率等に係る経年分析!I$49,"▲","-"))),ROUND(VALUE(SUBSTITUTE(実質収支比率等に係る経年分析!I$49,"▲","-")),2),NA())</f>
        <v>1.52</v>
      </c>
      <c r="F21" s="168">
        <f>IF(ISNUMBER(VALUE(SUBSTITUTE(実質収支比率等に係る経年分析!J$49,"▲","-"))),ROUND(VALUE(SUBSTITUTE(実質収支比率等に係る経年分析!J$49,"▲","-")),2),NA())</f>
        <v>2</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都城市御池簡易水道事業会計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0.05</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0.06</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0.06</v>
      </c>
    </row>
    <row r="30" spans="1:11" x14ac:dyDescent="0.2">
      <c r="A30" s="169" t="str">
        <f>IF(連結実質赤字比率に係る赤字・黒字の構成分析!C$40="",NA(),連結実質赤字比率に係る赤字・黒字の構成分析!C$40)</f>
        <v>都城市農業集落排水事業会計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0.14000000000000001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0.17</v>
      </c>
    </row>
    <row r="31" spans="1:11" x14ac:dyDescent="0.2">
      <c r="A31" s="169" t="str">
        <f>IF(連結実質赤字比率に係る赤字・黒字の構成分析!C$39="",NA(),連結実質赤字比率に係る赤字・黒字の構成分析!C$39)</f>
        <v>都城市国民健康保険特別会計（事業勘定）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0.28999999999999998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0.93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0.47</v>
      </c>
    </row>
    <row r="32" spans="1:11" x14ac:dyDescent="0.2">
      <c r="A32" s="169" t="str">
        <f>IF(連結実質赤字比率に係る赤字・黒字の構成分析!C$38="",NA(),連結実質赤字比率に係る赤字・黒字の構成分析!C$38)</f>
        <v>都城市公共下水道事業会計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0.56999999999999995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0.96</v>
      </c>
    </row>
    <row r="33" spans="1:16" x14ac:dyDescent="0.2">
      <c r="A33" s="169" t="str">
        <f>IF(連結実質赤字比率に係る赤字・黒字の構成分析!C$37="",NA(),連結実質赤字比率に係る赤字・黒字の構成分析!C$37)</f>
        <v>都城市簡易水道事業会計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v>
      </c>
    </row>
    <row r="34" spans="1:16" x14ac:dyDescent="0.2">
      <c r="A34" s="169" t="str">
        <f>IF(連結実質赤字比率に係る赤字・黒字の構成分析!C$36="",NA(),連結実質赤字比率に係る赤字・黒字の構成分析!C$36)</f>
        <v>都城市介護保険特別会計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2.13</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3.29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3.47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3.54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3.52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3.65</v>
      </c>
    </row>
    <row r="36" spans="1:16" x14ac:dyDescent="0.2">
      <c r="A36" s="169" t="str">
        <f>IF(連結実質赤字比率に係る赤字・黒字の構成分析!C$34="",NA(),連結実質赤字比率に係る赤字・黒字の構成分析!C$34)</f>
        <v>都城市水道事業会計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8.61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6.66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7.85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7.45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7.64</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7472</v>
      </c>
      <c r="E42" s="170"/>
      <c r="F42" s="170"/>
      <c r="G42" s="170">
        <f>'実質公債費比率（分子）の構造'!L$52</f>
        <v>7145</v>
      </c>
      <c r="H42" s="170"/>
      <c r="I42" s="170"/>
      <c r="J42" s="170">
        <f>'実質公債費比率（分子）の構造'!M$52</f>
        <v>7001</v>
      </c>
      <c r="K42" s="170"/>
      <c r="L42" s="170"/>
      <c r="M42" s="170">
        <f>'実質公債費比率（分子）の構造'!N$52</f>
        <v>6656</v>
      </c>
      <c r="N42" s="170"/>
      <c r="O42" s="170"/>
      <c r="P42" s="170">
        <f>'実質公債費比率（分子）の構造'!O$52</f>
        <v>6386</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133</v>
      </c>
      <c r="C44" s="170"/>
      <c r="D44" s="170"/>
      <c r="E44" s="170">
        <f>'実質公債費比率（分子）の構造'!L$50</f>
        <v>1</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1304</v>
      </c>
      <c r="C46" s="170"/>
      <c r="D46" s="170"/>
      <c r="E46" s="170">
        <f>'実質公債費比率（分子）の構造'!L$48</f>
        <v>1260</v>
      </c>
      <c r="F46" s="170"/>
      <c r="G46" s="170"/>
      <c r="H46" s="170">
        <f>'実質公債費比率（分子）の構造'!M$48</f>
        <v>1136</v>
      </c>
      <c r="I46" s="170"/>
      <c r="J46" s="170"/>
      <c r="K46" s="170">
        <f>'実質公債費比率（分子）の構造'!N$48</f>
        <v>1138</v>
      </c>
      <c r="L46" s="170"/>
      <c r="M46" s="170"/>
      <c r="N46" s="170">
        <f>'実質公債費比率（分子）の構造'!O$48</f>
        <v>1152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7848</v>
      </c>
      <c r="C49" s="170"/>
      <c r="D49" s="170"/>
      <c r="E49" s="170">
        <f>'実質公債費比率（分子）の構造'!L$45</f>
        <v>7696</v>
      </c>
      <c r="F49" s="170"/>
      <c r="G49" s="170"/>
      <c r="H49" s="170">
        <f>'実質公債費比率（分子）の構造'!M$45</f>
        <v>7372</v>
      </c>
      <c r="I49" s="170"/>
      <c r="J49" s="170"/>
      <c r="K49" s="170">
        <f>'実質公債費比率（分子）の構造'!N$45</f>
        <v>7324</v>
      </c>
      <c r="L49" s="170"/>
      <c r="M49" s="170"/>
      <c r="N49" s="170">
        <f>'実質公債費比率（分子）の構造'!O$45</f>
        <v>7285</v>
      </c>
      <c r="O49" s="170"/>
      <c r="P49" s="170"/>
    </row>
    <row r="50" spans="1:16" x14ac:dyDescent="0.2">
      <c r="A50" s="170" t="s">
        <v>73</v>
      </c>
      <c r="B50" s="170" t="e">
        <f>NA()</f>
        <v>#N/A</v>
      </c>
      <c r="C50" s="170">
        <f>IF(ISNUMBER('実質公債費比率（分子）の構造'!K$53),'実質公債費比率（分子）の構造'!K$53,NA())</f>
        <v>1813</v>
      </c>
      <c r="D50" s="170" t="e">
        <f>NA()</f>
        <v>#N/A</v>
      </c>
      <c r="E50" s="170" t="e">
        <f>NA()</f>
        <v>#N/A</v>
      </c>
      <c r="F50" s="170">
        <f>IF(ISNUMBER('実質公債費比率（分子）の構造'!L$53),'実質公債費比率（分子）の構造'!L$53,NA())</f>
        <v>1812</v>
      </c>
      <c r="G50" s="170" t="e">
        <f>NA()</f>
        <v>#N/A</v>
      </c>
      <c r="H50" s="170" t="e">
        <f>NA()</f>
        <v>#N/A</v>
      </c>
      <c r="I50" s="170">
        <f>IF(ISNUMBER('実質公債費比率（分子）の構造'!M$53),'実質公債費比率（分子）の構造'!M$53,NA())</f>
        <v>1507</v>
      </c>
      <c r="J50" s="170" t="e">
        <f>NA()</f>
        <v>#N/A</v>
      </c>
      <c r="K50" s="170" t="e">
        <f>NA()</f>
        <v>#N/A</v>
      </c>
      <c r="L50" s="170">
        <f>IF(ISNUMBER('実質公債費比率（分子）の構造'!N$53),'実質公債費比率（分子）の構造'!N$53,NA())</f>
        <v>1806</v>
      </c>
      <c r="M50" s="170" t="e">
        <f>NA()</f>
        <v>#N/A</v>
      </c>
      <c r="N50" s="170" t="e">
        <f>NA()</f>
        <v>#N/A</v>
      </c>
      <c r="O50" s="170">
        <f>IF(ISNUMBER('実質公債費比率（分子）の構造'!O$53),'実質公債費比率（分子）の構造'!O$53,NA())</f>
        <v>2051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66539</v>
      </c>
      <c r="E56" s="169"/>
      <c r="F56" s="169"/>
      <c r="G56" s="169">
        <f>'将来負担比率（分子）の構造'!J$52</f>
        <v>65508</v>
      </c>
      <c r="H56" s="169"/>
      <c r="I56" s="169"/>
      <c r="J56" s="169">
        <f>'将来負担比率（分子）の構造'!K$52</f>
        <v>64878</v>
      </c>
      <c r="K56" s="169"/>
      <c r="L56" s="169"/>
      <c r="M56" s="169">
        <f>'将来負担比率（分子）の構造'!L$52</f>
        <v>62500</v>
      </c>
      <c r="N56" s="169"/>
      <c r="O56" s="169"/>
      <c r="P56" s="169">
        <f>'将来負担比率（分子）の構造'!M$52</f>
        <v>59365</v>
      </c>
    </row>
    <row r="57" spans="1:16" x14ac:dyDescent="0.2">
      <c r="A57" s="169" t="s">
        <v>44</v>
      </c>
      <c r="B57" s="169"/>
      <c r="C57" s="169"/>
      <c r="D57" s="169">
        <f>'将来負担比率（分子）の構造'!I$51</f>
        <v>8053</v>
      </c>
      <c r="E57" s="169"/>
      <c r="F57" s="169"/>
      <c r="G57" s="169">
        <f>'将来負担比率（分子）の構造'!J$51</f>
        <v>7344</v>
      </c>
      <c r="H57" s="169"/>
      <c r="I57" s="169"/>
      <c r="J57" s="169">
        <f>'将来負担比率（分子）の構造'!K$51</f>
        <v>7308</v>
      </c>
      <c r="K57" s="169"/>
      <c r="L57" s="169"/>
      <c r="M57" s="169">
        <f>'将来負担比率（分子）の構造'!L$51</f>
        <v>7605</v>
      </c>
      <c r="N57" s="169"/>
      <c r="O57" s="169"/>
      <c r="P57" s="169">
        <f>'将来負担比率（分子）の構造'!M$51</f>
        <v>8162</v>
      </c>
    </row>
    <row r="58" spans="1:16" x14ac:dyDescent="0.2">
      <c r="A58" s="169" t="s">
        <v>43</v>
      </c>
      <c r="B58" s="169"/>
      <c r="C58" s="169"/>
      <c r="D58" s="169">
        <f>'将来負担比率（分子）の構造'!I$50</f>
        <v>32967</v>
      </c>
      <c r="E58" s="169"/>
      <c r="F58" s="169"/>
      <c r="G58" s="169">
        <f>'将来負担比率（分子）の構造'!J$50</f>
        <v>40030</v>
      </c>
      <c r="H58" s="169"/>
      <c r="I58" s="169"/>
      <c r="J58" s="169">
        <f>'将来負担比率（分子）の構造'!K$50</f>
        <v>44380</v>
      </c>
      <c r="K58" s="169"/>
      <c r="L58" s="169"/>
      <c r="M58" s="169">
        <f>'将来負担比率（分子）の構造'!L$50</f>
        <v>52554</v>
      </c>
      <c r="N58" s="169"/>
      <c r="O58" s="169"/>
      <c r="P58" s="169">
        <f>'将来負担比率（分子）の構造'!M$50</f>
        <v>58265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11087</v>
      </c>
      <c r="C62" s="169"/>
      <c r="D62" s="169"/>
      <c r="E62" s="169">
        <f>'将来負担比率（分子）の構造'!J$45</f>
        <v>10421</v>
      </c>
      <c r="F62" s="169"/>
      <c r="G62" s="169"/>
      <c r="H62" s="169">
        <f>'将来負担比率（分子）の構造'!K$45</f>
        <v>10328</v>
      </c>
      <c r="I62" s="169"/>
      <c r="J62" s="169"/>
      <c r="K62" s="169">
        <f>'将来負担比率（分子）の構造'!L$45</f>
        <v>10021</v>
      </c>
      <c r="L62" s="169"/>
      <c r="M62" s="169"/>
      <c r="N62" s="169">
        <f>'将来負担比率（分子）の構造'!M$45</f>
        <v>9737</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14316</v>
      </c>
      <c r="C64" s="169"/>
      <c r="D64" s="169"/>
      <c r="E64" s="169">
        <f>'将来負担比率（分子）の構造'!J$43</f>
        <v>13941</v>
      </c>
      <c r="F64" s="169"/>
      <c r="G64" s="169"/>
      <c r="H64" s="169">
        <f>'将来負担比率（分子）の構造'!K$43</f>
        <v>14285</v>
      </c>
      <c r="I64" s="169"/>
      <c r="J64" s="169"/>
      <c r="K64" s="169">
        <f>'将来負担比率（分子）の構造'!L$43</f>
        <v>15551</v>
      </c>
      <c r="L64" s="169"/>
      <c r="M64" s="169"/>
      <c r="N64" s="169">
        <f>'将来負担比率（分子）の構造'!M$43</f>
        <v>14555</v>
      </c>
      <c r="O64" s="169"/>
      <c r="P64" s="169"/>
    </row>
    <row r="65" spans="1:16" x14ac:dyDescent="0.2">
      <c r="A65" s="169" t="s">
        <v>34</v>
      </c>
      <c r="B65" s="169">
        <f>'将来負担比率（分子）の構造'!I$42</f>
        <v>1</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72004</v>
      </c>
      <c r="C66" s="169"/>
      <c r="D66" s="169"/>
      <c r="E66" s="169">
        <f>'将来負担比率（分子）の構造'!J$41</f>
        <v>71334</v>
      </c>
      <c r="F66" s="169"/>
      <c r="G66" s="169"/>
      <c r="H66" s="169">
        <f>'将来負担比率（分子）の構造'!K$41</f>
        <v>70501</v>
      </c>
      <c r="I66" s="169"/>
      <c r="J66" s="169"/>
      <c r="K66" s="169">
        <f>'将来負担比率（分子）の構造'!L$41</f>
        <v>69348</v>
      </c>
      <c r="L66" s="169"/>
      <c r="M66" s="169"/>
      <c r="N66" s="169">
        <f>'将来負担比率（分子）の構造'!M$41</f>
        <v>68279</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3782</v>
      </c>
      <c r="C72" s="173">
        <f>基金残高に係る経年分析!G55</f>
        <v>4398</v>
      </c>
      <c r="D72" s="173">
        <f>基金残高に係る経年分析!H55</f>
        <v>5204</v>
      </c>
    </row>
    <row r="73" spans="1:16" x14ac:dyDescent="0.2">
      <c r="A73" s="172" t="s">
        <v>80</v>
      </c>
      <c r="B73" s="173">
        <f>基金残高に係る経年分析!F56</f>
        <v>4704</v>
      </c>
      <c r="C73" s="173">
        <f>基金残高に係る経年分析!G56</f>
        <v>6858</v>
      </c>
      <c r="D73" s="173">
        <f>基金残高に係る経年分析!H56</f>
        <v>6857</v>
      </c>
    </row>
    <row r="74" spans="1:16" x14ac:dyDescent="0.2">
      <c r="A74" s="172" t="s">
        <v>81</v>
      </c>
      <c r="B74" s="173">
        <f>基金残高に係る経年分析!F57</f>
        <v>35148</v>
      </c>
      <c r="C74" s="173">
        <f>基金残高に係る経年分析!G57</f>
        <v>40184</v>
      </c>
      <c r="D74" s="173">
        <f>基金残高に係る経年分析!H57</f>
        <v>44125</v>
      </c>
    </row>
  </sheetData>
  <sheetProtection algorithmName="SHA-512" hashValue="6GhWRZnrVCbGEaUyEagIdPBc+ajLak8UrBoTCJFM15Zg9t3BpfQaljG9M041IN0zNy8iue+LUoGmsV7o1YDCdw==" saltValue="9faMpAuszI1LoNlMCTp2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Q103" sqref="BQ103:DZ103"/>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227</v>
      </c>
      <c r="C5" s="597"/>
      <c r="D5" s="597"/>
      <c r="E5" s="597"/>
      <c r="F5" s="597"/>
      <c r="G5" s="597"/>
      <c r="H5" s="597"/>
      <c r="I5" s="597"/>
      <c r="J5" s="597"/>
      <c r="K5" s="597"/>
      <c r="L5" s="597"/>
      <c r="M5" s="597"/>
      <c r="N5" s="597"/>
      <c r="O5" s="597"/>
      <c r="P5" s="597"/>
      <c r="Q5" s="598"/>
      <c r="R5" s="599">
        <v>20310517</v>
      </c>
      <c r="S5" s="600"/>
      <c r="T5" s="600"/>
      <c r="U5" s="600"/>
      <c r="V5" s="600"/>
      <c r="W5" s="600"/>
      <c r="X5" s="600"/>
      <c r="Y5" s="601"/>
      <c r="Z5" s="602">
        <v>15.8</v>
      </c>
      <c r="AA5" s="602"/>
      <c r="AB5" s="602"/>
      <c r="AC5" s="602"/>
      <c r="AD5" s="603">
        <v>19371940</v>
      </c>
      <c r="AE5" s="603"/>
      <c r="AF5" s="603"/>
      <c r="AG5" s="603"/>
      <c r="AH5" s="603"/>
      <c r="AI5" s="603"/>
      <c r="AJ5" s="603"/>
      <c r="AK5" s="603"/>
      <c r="AL5" s="604">
        <v>46.6</v>
      </c>
      <c r="AM5" s="605"/>
      <c r="AN5" s="605"/>
      <c r="AO5" s="606"/>
      <c r="AP5" s="596" t="s">
        <v>228</v>
      </c>
      <c r="AQ5" s="597"/>
      <c r="AR5" s="597"/>
      <c r="AS5" s="597"/>
      <c r="AT5" s="597"/>
      <c r="AU5" s="597"/>
      <c r="AV5" s="597"/>
      <c r="AW5" s="597"/>
      <c r="AX5" s="597"/>
      <c r="AY5" s="597"/>
      <c r="AZ5" s="597"/>
      <c r="BA5" s="597"/>
      <c r="BB5" s="597"/>
      <c r="BC5" s="597"/>
      <c r="BD5" s="597"/>
      <c r="BE5" s="597"/>
      <c r="BF5" s="598"/>
      <c r="BG5" s="610">
        <v>19371941</v>
      </c>
      <c r="BH5" s="611"/>
      <c r="BI5" s="611"/>
      <c r="BJ5" s="611"/>
      <c r="BK5" s="611"/>
      <c r="BL5" s="611"/>
      <c r="BM5" s="611"/>
      <c r="BN5" s="612"/>
      <c r="BO5" s="613">
        <v>95.4</v>
      </c>
      <c r="BP5" s="613"/>
      <c r="BQ5" s="613"/>
      <c r="BR5" s="613"/>
      <c r="BS5" s="614">
        <v>281850</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2">
      <c r="B6" s="607" t="s">
        <v>232</v>
      </c>
      <c r="C6" s="608"/>
      <c r="D6" s="608"/>
      <c r="E6" s="608"/>
      <c r="F6" s="608"/>
      <c r="G6" s="608"/>
      <c r="H6" s="608"/>
      <c r="I6" s="608"/>
      <c r="J6" s="608"/>
      <c r="K6" s="608"/>
      <c r="L6" s="608"/>
      <c r="M6" s="608"/>
      <c r="N6" s="608"/>
      <c r="O6" s="608"/>
      <c r="P6" s="608"/>
      <c r="Q6" s="609"/>
      <c r="R6" s="610">
        <v>1028556</v>
      </c>
      <c r="S6" s="611"/>
      <c r="T6" s="611"/>
      <c r="U6" s="611"/>
      <c r="V6" s="611"/>
      <c r="W6" s="611"/>
      <c r="X6" s="611"/>
      <c r="Y6" s="612"/>
      <c r="Z6" s="613">
        <v>0.8</v>
      </c>
      <c r="AA6" s="613"/>
      <c r="AB6" s="613"/>
      <c r="AC6" s="613"/>
      <c r="AD6" s="614">
        <v>1028556</v>
      </c>
      <c r="AE6" s="614"/>
      <c r="AF6" s="614"/>
      <c r="AG6" s="614"/>
      <c r="AH6" s="614"/>
      <c r="AI6" s="614"/>
      <c r="AJ6" s="614"/>
      <c r="AK6" s="614"/>
      <c r="AL6" s="615">
        <v>2.5</v>
      </c>
      <c r="AM6" s="616"/>
      <c r="AN6" s="616"/>
      <c r="AO6" s="617"/>
      <c r="AP6" s="607" t="s">
        <v>233</v>
      </c>
      <c r="AQ6" s="608"/>
      <c r="AR6" s="608"/>
      <c r="AS6" s="608"/>
      <c r="AT6" s="608"/>
      <c r="AU6" s="608"/>
      <c r="AV6" s="608"/>
      <c r="AW6" s="608"/>
      <c r="AX6" s="608"/>
      <c r="AY6" s="608"/>
      <c r="AZ6" s="608"/>
      <c r="BA6" s="608"/>
      <c r="BB6" s="608"/>
      <c r="BC6" s="608"/>
      <c r="BD6" s="608"/>
      <c r="BE6" s="608"/>
      <c r="BF6" s="609"/>
      <c r="BG6" s="610">
        <v>19371941</v>
      </c>
      <c r="BH6" s="611"/>
      <c r="BI6" s="611"/>
      <c r="BJ6" s="611"/>
      <c r="BK6" s="611"/>
      <c r="BL6" s="611"/>
      <c r="BM6" s="611"/>
      <c r="BN6" s="612"/>
      <c r="BO6" s="613">
        <v>95.4</v>
      </c>
      <c r="BP6" s="613"/>
      <c r="BQ6" s="613"/>
      <c r="BR6" s="613"/>
      <c r="BS6" s="614">
        <v>281850</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348332</v>
      </c>
      <c r="CS6" s="611"/>
      <c r="CT6" s="611"/>
      <c r="CU6" s="611"/>
      <c r="CV6" s="611"/>
      <c r="CW6" s="611"/>
      <c r="CX6" s="611"/>
      <c r="CY6" s="612"/>
      <c r="CZ6" s="604">
        <v>0.3</v>
      </c>
      <c r="DA6" s="605"/>
      <c r="DB6" s="605"/>
      <c r="DC6" s="621"/>
      <c r="DD6" s="619">
        <v>5559</v>
      </c>
      <c r="DE6" s="611"/>
      <c r="DF6" s="611"/>
      <c r="DG6" s="611"/>
      <c r="DH6" s="611"/>
      <c r="DI6" s="611"/>
      <c r="DJ6" s="611"/>
      <c r="DK6" s="611"/>
      <c r="DL6" s="611"/>
      <c r="DM6" s="611"/>
      <c r="DN6" s="611"/>
      <c r="DO6" s="611"/>
      <c r="DP6" s="612"/>
      <c r="DQ6" s="619">
        <v>348331</v>
      </c>
      <c r="DR6" s="611"/>
      <c r="DS6" s="611"/>
      <c r="DT6" s="611"/>
      <c r="DU6" s="611"/>
      <c r="DV6" s="611"/>
      <c r="DW6" s="611"/>
      <c r="DX6" s="611"/>
      <c r="DY6" s="611"/>
      <c r="DZ6" s="611"/>
      <c r="EA6" s="611"/>
      <c r="EB6" s="611"/>
      <c r="EC6" s="620"/>
    </row>
    <row r="7" spans="2:143" ht="11.25" customHeight="1" x14ac:dyDescent="0.2">
      <c r="B7" s="607" t="s">
        <v>235</v>
      </c>
      <c r="C7" s="608"/>
      <c r="D7" s="608"/>
      <c r="E7" s="608"/>
      <c r="F7" s="608"/>
      <c r="G7" s="608"/>
      <c r="H7" s="608"/>
      <c r="I7" s="608"/>
      <c r="J7" s="608"/>
      <c r="K7" s="608"/>
      <c r="L7" s="608"/>
      <c r="M7" s="608"/>
      <c r="N7" s="608"/>
      <c r="O7" s="608"/>
      <c r="P7" s="608"/>
      <c r="Q7" s="609"/>
      <c r="R7" s="610">
        <v>3605</v>
      </c>
      <c r="S7" s="611"/>
      <c r="T7" s="611"/>
      <c r="U7" s="611"/>
      <c r="V7" s="611"/>
      <c r="W7" s="611"/>
      <c r="X7" s="611"/>
      <c r="Y7" s="612"/>
      <c r="Z7" s="613">
        <v>0</v>
      </c>
      <c r="AA7" s="613"/>
      <c r="AB7" s="613"/>
      <c r="AC7" s="613"/>
      <c r="AD7" s="614">
        <v>3605</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7959943</v>
      </c>
      <c r="BH7" s="611"/>
      <c r="BI7" s="611"/>
      <c r="BJ7" s="611"/>
      <c r="BK7" s="611"/>
      <c r="BL7" s="611"/>
      <c r="BM7" s="611"/>
      <c r="BN7" s="612"/>
      <c r="BO7" s="613">
        <v>39.200000000000003</v>
      </c>
      <c r="BP7" s="613"/>
      <c r="BQ7" s="613"/>
      <c r="BR7" s="613"/>
      <c r="BS7" s="614">
        <v>281850</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40867545</v>
      </c>
      <c r="CS7" s="611"/>
      <c r="CT7" s="611"/>
      <c r="CU7" s="611"/>
      <c r="CV7" s="611"/>
      <c r="CW7" s="611"/>
      <c r="CX7" s="611"/>
      <c r="CY7" s="612"/>
      <c r="CZ7" s="613">
        <v>32.799999999999997</v>
      </c>
      <c r="DA7" s="613"/>
      <c r="DB7" s="613"/>
      <c r="DC7" s="613"/>
      <c r="DD7" s="619">
        <v>1223189</v>
      </c>
      <c r="DE7" s="611"/>
      <c r="DF7" s="611"/>
      <c r="DG7" s="611"/>
      <c r="DH7" s="611"/>
      <c r="DI7" s="611"/>
      <c r="DJ7" s="611"/>
      <c r="DK7" s="611"/>
      <c r="DL7" s="611"/>
      <c r="DM7" s="611"/>
      <c r="DN7" s="611"/>
      <c r="DO7" s="611"/>
      <c r="DP7" s="612"/>
      <c r="DQ7" s="619">
        <v>19379071</v>
      </c>
      <c r="DR7" s="611"/>
      <c r="DS7" s="611"/>
      <c r="DT7" s="611"/>
      <c r="DU7" s="611"/>
      <c r="DV7" s="611"/>
      <c r="DW7" s="611"/>
      <c r="DX7" s="611"/>
      <c r="DY7" s="611"/>
      <c r="DZ7" s="611"/>
      <c r="EA7" s="611"/>
      <c r="EB7" s="611"/>
      <c r="EC7" s="620"/>
    </row>
    <row r="8" spans="2:143" ht="11.25" customHeight="1" x14ac:dyDescent="0.2">
      <c r="B8" s="607" t="s">
        <v>238</v>
      </c>
      <c r="C8" s="608"/>
      <c r="D8" s="608"/>
      <c r="E8" s="608"/>
      <c r="F8" s="608"/>
      <c r="G8" s="608"/>
      <c r="H8" s="608"/>
      <c r="I8" s="608"/>
      <c r="J8" s="608"/>
      <c r="K8" s="608"/>
      <c r="L8" s="608"/>
      <c r="M8" s="608"/>
      <c r="N8" s="608"/>
      <c r="O8" s="608"/>
      <c r="P8" s="608"/>
      <c r="Q8" s="609"/>
      <c r="R8" s="610">
        <v>47136</v>
      </c>
      <c r="S8" s="611"/>
      <c r="T8" s="611"/>
      <c r="U8" s="611"/>
      <c r="V8" s="611"/>
      <c r="W8" s="611"/>
      <c r="X8" s="611"/>
      <c r="Y8" s="612"/>
      <c r="Z8" s="613">
        <v>0</v>
      </c>
      <c r="AA8" s="613"/>
      <c r="AB8" s="613"/>
      <c r="AC8" s="613"/>
      <c r="AD8" s="614">
        <v>47136</v>
      </c>
      <c r="AE8" s="614"/>
      <c r="AF8" s="614"/>
      <c r="AG8" s="614"/>
      <c r="AH8" s="614"/>
      <c r="AI8" s="614"/>
      <c r="AJ8" s="614"/>
      <c r="AK8" s="614"/>
      <c r="AL8" s="615">
        <v>0.1</v>
      </c>
      <c r="AM8" s="616"/>
      <c r="AN8" s="616"/>
      <c r="AO8" s="617"/>
      <c r="AP8" s="607" t="s">
        <v>239</v>
      </c>
      <c r="AQ8" s="608"/>
      <c r="AR8" s="608"/>
      <c r="AS8" s="608"/>
      <c r="AT8" s="608"/>
      <c r="AU8" s="608"/>
      <c r="AV8" s="608"/>
      <c r="AW8" s="608"/>
      <c r="AX8" s="608"/>
      <c r="AY8" s="608"/>
      <c r="AZ8" s="608"/>
      <c r="BA8" s="608"/>
      <c r="BB8" s="608"/>
      <c r="BC8" s="608"/>
      <c r="BD8" s="608"/>
      <c r="BE8" s="608"/>
      <c r="BF8" s="609"/>
      <c r="BG8" s="610">
        <v>270421</v>
      </c>
      <c r="BH8" s="611"/>
      <c r="BI8" s="611"/>
      <c r="BJ8" s="611"/>
      <c r="BK8" s="611"/>
      <c r="BL8" s="611"/>
      <c r="BM8" s="611"/>
      <c r="BN8" s="612"/>
      <c r="BO8" s="613">
        <v>1.3</v>
      </c>
      <c r="BP8" s="613"/>
      <c r="BQ8" s="613"/>
      <c r="BR8" s="613"/>
      <c r="BS8" s="614" t="s">
        <v>240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34823321</v>
      </c>
      <c r="CS8" s="611"/>
      <c r="CT8" s="611"/>
      <c r="CU8" s="611"/>
      <c r="CV8" s="611"/>
      <c r="CW8" s="611"/>
      <c r="CX8" s="611"/>
      <c r="CY8" s="612"/>
      <c r="CZ8" s="613">
        <v>27.9</v>
      </c>
      <c r="DA8" s="613"/>
      <c r="DB8" s="613"/>
      <c r="DC8" s="613"/>
      <c r="DD8" s="619">
        <v>352844</v>
      </c>
      <c r="DE8" s="611"/>
      <c r="DF8" s="611"/>
      <c r="DG8" s="611"/>
      <c r="DH8" s="611"/>
      <c r="DI8" s="611"/>
      <c r="DJ8" s="611"/>
      <c r="DK8" s="611"/>
      <c r="DL8" s="611"/>
      <c r="DM8" s="611"/>
      <c r="DN8" s="611"/>
      <c r="DO8" s="611"/>
      <c r="DP8" s="612"/>
      <c r="DQ8" s="619">
        <v>14951469</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38245</v>
      </c>
      <c r="S9" s="611"/>
      <c r="T9" s="611"/>
      <c r="U9" s="611"/>
      <c r="V9" s="611"/>
      <c r="W9" s="611"/>
      <c r="X9" s="611"/>
      <c r="Y9" s="612"/>
      <c r="Z9" s="613">
        <v>0</v>
      </c>
      <c r="AA9" s="613"/>
      <c r="AB9" s="613"/>
      <c r="AC9" s="613"/>
      <c r="AD9" s="614">
        <v>38245</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6277596</v>
      </c>
      <c r="BH9" s="611"/>
      <c r="BI9" s="611"/>
      <c r="BJ9" s="611"/>
      <c r="BK9" s="611"/>
      <c r="BL9" s="611"/>
      <c r="BM9" s="611"/>
      <c r="BN9" s="612"/>
      <c r="BO9" s="613">
        <v>30.9</v>
      </c>
      <c r="BP9" s="613"/>
      <c r="BQ9" s="613"/>
      <c r="BR9" s="613"/>
      <c r="BS9" s="614" t="s">
        <v>180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9458489</v>
      </c>
      <c r="CS9" s="611"/>
      <c r="CT9" s="611"/>
      <c r="CU9" s="611"/>
      <c r="CV9" s="611"/>
      <c r="CW9" s="611"/>
      <c r="CX9" s="611"/>
      <c r="CY9" s="612"/>
      <c r="CZ9" s="613">
        <v>7.6</v>
      </c>
      <c r="DA9" s="613"/>
      <c r="DB9" s="613"/>
      <c r="DC9" s="613"/>
      <c r="DD9" s="619">
        <v>3992071</v>
      </c>
      <c r="DE9" s="611"/>
      <c r="DF9" s="611"/>
      <c r="DG9" s="611"/>
      <c r="DH9" s="611"/>
      <c r="DI9" s="611"/>
      <c r="DJ9" s="611"/>
      <c r="DK9" s="611"/>
      <c r="DL9" s="611"/>
      <c r="DM9" s="611"/>
      <c r="DN9" s="611"/>
      <c r="DO9" s="611"/>
      <c r="DP9" s="612"/>
      <c r="DQ9" s="619">
        <v>4152380</v>
      </c>
      <c r="DR9" s="611"/>
      <c r="DS9" s="611"/>
      <c r="DT9" s="611"/>
      <c r="DU9" s="611"/>
      <c r="DV9" s="611"/>
      <c r="DW9" s="611"/>
      <c r="DX9" s="611"/>
      <c r="DY9" s="611"/>
      <c r="DZ9" s="611"/>
      <c r="EA9" s="611"/>
      <c r="EB9" s="611"/>
      <c r="EC9" s="620"/>
    </row>
    <row r="10" spans="2:143" ht="11.25" customHeight="1" x14ac:dyDescent="0.2">
      <c r="B10" s="607" t="s">
        <v>245</v>
      </c>
      <c r="C10" s="608"/>
      <c r="D10" s="608"/>
      <c r="E10" s="608"/>
      <c r="F10" s="608"/>
      <c r="G10" s="608"/>
      <c r="H10" s="608"/>
      <c r="I10" s="608"/>
      <c r="J10" s="608"/>
      <c r="K10" s="608"/>
      <c r="L10" s="608"/>
      <c r="M10" s="608"/>
      <c r="N10" s="608"/>
      <c r="O10" s="608"/>
      <c r="P10" s="608"/>
      <c r="Q10" s="609"/>
      <c r="R10" s="610" t="s">
        <v>240</v>
      </c>
      <c r="S10" s="611"/>
      <c r="T10" s="611"/>
      <c r="U10" s="611"/>
      <c r="V10" s="611"/>
      <c r="W10" s="611"/>
      <c r="X10" s="611"/>
      <c r="Y10" s="612"/>
      <c r="Z10" s="613" t="s">
        <v>139</v>
      </c>
      <c r="AA10" s="613"/>
      <c r="AB10" s="613"/>
      <c r="AC10" s="613"/>
      <c r="AD10" s="614" t="s">
        <v>180</v>
      </c>
      <c r="AE10" s="614"/>
      <c r="AF10" s="614"/>
      <c r="AG10" s="614"/>
      <c r="AH10" s="614"/>
      <c r="AI10" s="614"/>
      <c r="AJ10" s="614"/>
      <c r="AK10" s="614"/>
      <c r="AL10" s="615" t="s">
        <v>246</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425581</v>
      </c>
      <c r="BH10" s="611"/>
      <c r="BI10" s="611"/>
      <c r="BJ10" s="611"/>
      <c r="BK10" s="611"/>
      <c r="BL10" s="611"/>
      <c r="BM10" s="611"/>
      <c r="BN10" s="612"/>
      <c r="BO10" s="613">
        <v>2.1</v>
      </c>
      <c r="BP10" s="613"/>
      <c r="BQ10" s="613"/>
      <c r="BR10" s="613"/>
      <c r="BS10" s="614" t="s">
        <v>180</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8270</v>
      </c>
      <c r="CS10" s="611"/>
      <c r="CT10" s="611"/>
      <c r="CU10" s="611"/>
      <c r="CV10" s="611"/>
      <c r="CW10" s="611"/>
      <c r="CX10" s="611"/>
      <c r="CY10" s="612"/>
      <c r="CZ10" s="613">
        <v>0</v>
      </c>
      <c r="DA10" s="613"/>
      <c r="DB10" s="613"/>
      <c r="DC10" s="613"/>
      <c r="DD10" s="619" t="s">
        <v>180</v>
      </c>
      <c r="DE10" s="611"/>
      <c r="DF10" s="611"/>
      <c r="DG10" s="611"/>
      <c r="DH10" s="611"/>
      <c r="DI10" s="611"/>
      <c r="DJ10" s="611"/>
      <c r="DK10" s="611"/>
      <c r="DL10" s="611"/>
      <c r="DM10" s="611"/>
      <c r="DN10" s="611"/>
      <c r="DO10" s="611"/>
      <c r="DP10" s="612"/>
      <c r="DQ10" s="619">
        <v>6324</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4208302</v>
      </c>
      <c r="S11" s="611"/>
      <c r="T11" s="611"/>
      <c r="U11" s="611"/>
      <c r="V11" s="611"/>
      <c r="W11" s="611"/>
      <c r="X11" s="611"/>
      <c r="Y11" s="612"/>
      <c r="Z11" s="615">
        <v>3.3</v>
      </c>
      <c r="AA11" s="616"/>
      <c r="AB11" s="616"/>
      <c r="AC11" s="622"/>
      <c r="AD11" s="619">
        <v>4208302</v>
      </c>
      <c r="AE11" s="611"/>
      <c r="AF11" s="611"/>
      <c r="AG11" s="611"/>
      <c r="AH11" s="611"/>
      <c r="AI11" s="611"/>
      <c r="AJ11" s="611"/>
      <c r="AK11" s="612"/>
      <c r="AL11" s="615">
        <v>10.1</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986345</v>
      </c>
      <c r="BH11" s="611"/>
      <c r="BI11" s="611"/>
      <c r="BJ11" s="611"/>
      <c r="BK11" s="611"/>
      <c r="BL11" s="611"/>
      <c r="BM11" s="611"/>
      <c r="BN11" s="612"/>
      <c r="BO11" s="613">
        <v>4.9000000000000004</v>
      </c>
      <c r="BP11" s="613"/>
      <c r="BQ11" s="613"/>
      <c r="BR11" s="613"/>
      <c r="BS11" s="614">
        <v>281850</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4884633</v>
      </c>
      <c r="CS11" s="611"/>
      <c r="CT11" s="611"/>
      <c r="CU11" s="611"/>
      <c r="CV11" s="611"/>
      <c r="CW11" s="611"/>
      <c r="CX11" s="611"/>
      <c r="CY11" s="612"/>
      <c r="CZ11" s="613">
        <v>3.9</v>
      </c>
      <c r="DA11" s="613"/>
      <c r="DB11" s="613"/>
      <c r="DC11" s="613"/>
      <c r="DD11" s="619">
        <v>1752867</v>
      </c>
      <c r="DE11" s="611"/>
      <c r="DF11" s="611"/>
      <c r="DG11" s="611"/>
      <c r="DH11" s="611"/>
      <c r="DI11" s="611"/>
      <c r="DJ11" s="611"/>
      <c r="DK11" s="611"/>
      <c r="DL11" s="611"/>
      <c r="DM11" s="611"/>
      <c r="DN11" s="611"/>
      <c r="DO11" s="611"/>
      <c r="DP11" s="612"/>
      <c r="DQ11" s="619">
        <v>2577177</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v>26766</v>
      </c>
      <c r="S12" s="611"/>
      <c r="T12" s="611"/>
      <c r="U12" s="611"/>
      <c r="V12" s="611"/>
      <c r="W12" s="611"/>
      <c r="X12" s="611"/>
      <c r="Y12" s="612"/>
      <c r="Z12" s="613">
        <v>0</v>
      </c>
      <c r="AA12" s="613"/>
      <c r="AB12" s="613"/>
      <c r="AC12" s="613"/>
      <c r="AD12" s="614">
        <v>26766</v>
      </c>
      <c r="AE12" s="614"/>
      <c r="AF12" s="614"/>
      <c r="AG12" s="614"/>
      <c r="AH12" s="614"/>
      <c r="AI12" s="614"/>
      <c r="AJ12" s="614"/>
      <c r="AK12" s="614"/>
      <c r="AL12" s="615">
        <v>0.1</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9304192</v>
      </c>
      <c r="BH12" s="611"/>
      <c r="BI12" s="611"/>
      <c r="BJ12" s="611"/>
      <c r="BK12" s="611"/>
      <c r="BL12" s="611"/>
      <c r="BM12" s="611"/>
      <c r="BN12" s="612"/>
      <c r="BO12" s="613">
        <v>45.8</v>
      </c>
      <c r="BP12" s="613"/>
      <c r="BQ12" s="613"/>
      <c r="BR12" s="613"/>
      <c r="BS12" s="614" t="s">
        <v>180</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8928443</v>
      </c>
      <c r="CS12" s="611"/>
      <c r="CT12" s="611"/>
      <c r="CU12" s="611"/>
      <c r="CV12" s="611"/>
      <c r="CW12" s="611"/>
      <c r="CX12" s="611"/>
      <c r="CY12" s="612"/>
      <c r="CZ12" s="613">
        <v>7.2</v>
      </c>
      <c r="DA12" s="613"/>
      <c r="DB12" s="613"/>
      <c r="DC12" s="613"/>
      <c r="DD12" s="619">
        <v>2721113</v>
      </c>
      <c r="DE12" s="611"/>
      <c r="DF12" s="611"/>
      <c r="DG12" s="611"/>
      <c r="DH12" s="611"/>
      <c r="DI12" s="611"/>
      <c r="DJ12" s="611"/>
      <c r="DK12" s="611"/>
      <c r="DL12" s="611"/>
      <c r="DM12" s="611"/>
      <c r="DN12" s="611"/>
      <c r="DO12" s="611"/>
      <c r="DP12" s="612"/>
      <c r="DQ12" s="619">
        <v>2970152</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240</v>
      </c>
      <c r="S13" s="611"/>
      <c r="T13" s="611"/>
      <c r="U13" s="611"/>
      <c r="V13" s="611"/>
      <c r="W13" s="611"/>
      <c r="X13" s="611"/>
      <c r="Y13" s="612"/>
      <c r="Z13" s="613" t="s">
        <v>180</v>
      </c>
      <c r="AA13" s="613"/>
      <c r="AB13" s="613"/>
      <c r="AC13" s="613"/>
      <c r="AD13" s="614" t="s">
        <v>240</v>
      </c>
      <c r="AE13" s="614"/>
      <c r="AF13" s="614"/>
      <c r="AG13" s="614"/>
      <c r="AH13" s="614"/>
      <c r="AI13" s="614"/>
      <c r="AJ13" s="614"/>
      <c r="AK13" s="614"/>
      <c r="AL13" s="615" t="s">
        <v>240</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9234705</v>
      </c>
      <c r="BH13" s="611"/>
      <c r="BI13" s="611"/>
      <c r="BJ13" s="611"/>
      <c r="BK13" s="611"/>
      <c r="BL13" s="611"/>
      <c r="BM13" s="611"/>
      <c r="BN13" s="612"/>
      <c r="BO13" s="613">
        <v>45.5</v>
      </c>
      <c r="BP13" s="613"/>
      <c r="BQ13" s="613"/>
      <c r="BR13" s="613"/>
      <c r="BS13" s="614" t="s">
        <v>240</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7574409</v>
      </c>
      <c r="CS13" s="611"/>
      <c r="CT13" s="611"/>
      <c r="CU13" s="611"/>
      <c r="CV13" s="611"/>
      <c r="CW13" s="611"/>
      <c r="CX13" s="611"/>
      <c r="CY13" s="612"/>
      <c r="CZ13" s="613">
        <v>6.1</v>
      </c>
      <c r="DA13" s="613"/>
      <c r="DB13" s="613"/>
      <c r="DC13" s="613"/>
      <c r="DD13" s="619">
        <v>4651561</v>
      </c>
      <c r="DE13" s="611"/>
      <c r="DF13" s="611"/>
      <c r="DG13" s="611"/>
      <c r="DH13" s="611"/>
      <c r="DI13" s="611"/>
      <c r="DJ13" s="611"/>
      <c r="DK13" s="611"/>
      <c r="DL13" s="611"/>
      <c r="DM13" s="611"/>
      <c r="DN13" s="611"/>
      <c r="DO13" s="611"/>
      <c r="DP13" s="612"/>
      <c r="DQ13" s="619">
        <v>3475647</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t="s">
        <v>240</v>
      </c>
      <c r="S14" s="611"/>
      <c r="T14" s="611"/>
      <c r="U14" s="611"/>
      <c r="V14" s="611"/>
      <c r="W14" s="611"/>
      <c r="X14" s="611"/>
      <c r="Y14" s="612"/>
      <c r="Z14" s="613" t="s">
        <v>240</v>
      </c>
      <c r="AA14" s="613"/>
      <c r="AB14" s="613"/>
      <c r="AC14" s="613"/>
      <c r="AD14" s="614" t="s">
        <v>180</v>
      </c>
      <c r="AE14" s="614"/>
      <c r="AF14" s="614"/>
      <c r="AG14" s="614"/>
      <c r="AH14" s="614"/>
      <c r="AI14" s="614"/>
      <c r="AJ14" s="614"/>
      <c r="AK14" s="614"/>
      <c r="AL14" s="615" t="s">
        <v>240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687004</v>
      </c>
      <c r="BH14" s="611"/>
      <c r="BI14" s="611"/>
      <c r="BJ14" s="611"/>
      <c r="BK14" s="611"/>
      <c r="BL14" s="611"/>
      <c r="BM14" s="611"/>
      <c r="BN14" s="612"/>
      <c r="BO14" s="613">
        <v>3.4</v>
      </c>
      <c r="BP14" s="613"/>
      <c r="BQ14" s="613"/>
      <c r="BR14" s="613"/>
      <c r="BS14" s="614" t="s">
        <v>246</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2103405</v>
      </c>
      <c r="CS14" s="611"/>
      <c r="CT14" s="611"/>
      <c r="CU14" s="611"/>
      <c r="CV14" s="611"/>
      <c r="CW14" s="611"/>
      <c r="CX14" s="611"/>
      <c r="CY14" s="612"/>
      <c r="CZ14" s="613">
        <v>1.7</v>
      </c>
      <c r="DA14" s="613"/>
      <c r="DB14" s="613"/>
      <c r="DC14" s="613"/>
      <c r="DD14" s="619">
        <v>294129</v>
      </c>
      <c r="DE14" s="611"/>
      <c r="DF14" s="611"/>
      <c r="DG14" s="611"/>
      <c r="DH14" s="611"/>
      <c r="DI14" s="611"/>
      <c r="DJ14" s="611"/>
      <c r="DK14" s="611"/>
      <c r="DL14" s="611"/>
      <c r="DM14" s="611"/>
      <c r="DN14" s="611"/>
      <c r="DO14" s="611"/>
      <c r="DP14" s="612"/>
      <c r="DQ14" s="619">
        <v>1559769</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180</v>
      </c>
      <c r="S15" s="611"/>
      <c r="T15" s="611"/>
      <c r="U15" s="611"/>
      <c r="V15" s="611"/>
      <c r="W15" s="611"/>
      <c r="X15" s="611"/>
      <c r="Y15" s="612"/>
      <c r="Z15" s="613" t="s">
        <v>180</v>
      </c>
      <c r="AA15" s="613"/>
      <c r="AB15" s="613"/>
      <c r="AC15" s="613"/>
      <c r="AD15" s="614" t="s">
        <v>240</v>
      </c>
      <c r="AE15" s="614"/>
      <c r="AF15" s="614"/>
      <c r="AG15" s="614"/>
      <c r="AH15" s="614"/>
      <c r="AI15" s="614"/>
      <c r="AJ15" s="614"/>
      <c r="AK15" s="614"/>
      <c r="AL15" s="615" t="s">
        <v>180</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1420802</v>
      </c>
      <c r="BH15" s="611"/>
      <c r="BI15" s="611"/>
      <c r="BJ15" s="611"/>
      <c r="BK15" s="611"/>
      <c r="BL15" s="611"/>
      <c r="BM15" s="611"/>
      <c r="BN15" s="612"/>
      <c r="BO15" s="613">
        <v>7</v>
      </c>
      <c r="BP15" s="613"/>
      <c r="BQ15" s="613"/>
      <c r="BR15" s="613"/>
      <c r="BS15" s="614" t="s">
        <v>240</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7581692</v>
      </c>
      <c r="CS15" s="611"/>
      <c r="CT15" s="611"/>
      <c r="CU15" s="611"/>
      <c r="CV15" s="611"/>
      <c r="CW15" s="611"/>
      <c r="CX15" s="611"/>
      <c r="CY15" s="612"/>
      <c r="CZ15" s="613">
        <v>6.1</v>
      </c>
      <c r="DA15" s="613"/>
      <c r="DB15" s="613"/>
      <c r="DC15" s="613"/>
      <c r="DD15" s="619">
        <v>1027722</v>
      </c>
      <c r="DE15" s="611"/>
      <c r="DF15" s="611"/>
      <c r="DG15" s="611"/>
      <c r="DH15" s="611"/>
      <c r="DI15" s="611"/>
      <c r="DJ15" s="611"/>
      <c r="DK15" s="611"/>
      <c r="DL15" s="611"/>
      <c r="DM15" s="611"/>
      <c r="DN15" s="611"/>
      <c r="DO15" s="611"/>
      <c r="DP15" s="612"/>
      <c r="DQ15" s="619">
        <v>4914680</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48764</v>
      </c>
      <c r="S16" s="611"/>
      <c r="T16" s="611"/>
      <c r="U16" s="611"/>
      <c r="V16" s="611"/>
      <c r="W16" s="611"/>
      <c r="X16" s="611"/>
      <c r="Y16" s="612"/>
      <c r="Z16" s="613">
        <v>0</v>
      </c>
      <c r="AA16" s="613"/>
      <c r="AB16" s="613"/>
      <c r="AC16" s="613"/>
      <c r="AD16" s="614">
        <v>48764</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240</v>
      </c>
      <c r="BH16" s="611"/>
      <c r="BI16" s="611"/>
      <c r="BJ16" s="611"/>
      <c r="BK16" s="611"/>
      <c r="BL16" s="611"/>
      <c r="BM16" s="611"/>
      <c r="BN16" s="612"/>
      <c r="BO16" s="613" t="s">
        <v>180</v>
      </c>
      <c r="BP16" s="613"/>
      <c r="BQ16" s="613"/>
      <c r="BR16" s="613"/>
      <c r="BS16" s="614" t="s">
        <v>180</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786393</v>
      </c>
      <c r="CS16" s="611"/>
      <c r="CT16" s="611"/>
      <c r="CU16" s="611"/>
      <c r="CV16" s="611"/>
      <c r="CW16" s="611"/>
      <c r="CX16" s="611"/>
      <c r="CY16" s="612"/>
      <c r="CZ16" s="613">
        <v>0.6</v>
      </c>
      <c r="DA16" s="613"/>
      <c r="DB16" s="613"/>
      <c r="DC16" s="613"/>
      <c r="DD16" s="619" t="s">
        <v>180</v>
      </c>
      <c r="DE16" s="611"/>
      <c r="DF16" s="611"/>
      <c r="DG16" s="611"/>
      <c r="DH16" s="611"/>
      <c r="DI16" s="611"/>
      <c r="DJ16" s="611"/>
      <c r="DK16" s="611"/>
      <c r="DL16" s="611"/>
      <c r="DM16" s="611"/>
      <c r="DN16" s="611"/>
      <c r="DO16" s="611"/>
      <c r="DP16" s="612"/>
      <c r="DQ16" s="619">
        <v>396048</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342953</v>
      </c>
      <c r="S17" s="611"/>
      <c r="T17" s="611"/>
      <c r="U17" s="611"/>
      <c r="V17" s="611"/>
      <c r="W17" s="611"/>
      <c r="X17" s="611"/>
      <c r="Y17" s="612"/>
      <c r="Z17" s="613">
        <v>0.3</v>
      </c>
      <c r="AA17" s="613"/>
      <c r="AB17" s="613"/>
      <c r="AC17" s="613"/>
      <c r="AD17" s="614">
        <v>342953</v>
      </c>
      <c r="AE17" s="614"/>
      <c r="AF17" s="614"/>
      <c r="AG17" s="614"/>
      <c r="AH17" s="614"/>
      <c r="AI17" s="614"/>
      <c r="AJ17" s="614"/>
      <c r="AK17" s="614"/>
      <c r="AL17" s="615">
        <v>0.8</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180</v>
      </c>
      <c r="BH17" s="611"/>
      <c r="BI17" s="611"/>
      <c r="BJ17" s="611"/>
      <c r="BK17" s="611"/>
      <c r="BL17" s="611"/>
      <c r="BM17" s="611"/>
      <c r="BN17" s="612"/>
      <c r="BO17" s="613" t="s">
        <v>240</v>
      </c>
      <c r="BP17" s="613"/>
      <c r="BQ17" s="613"/>
      <c r="BR17" s="613"/>
      <c r="BS17" s="614" t="s">
        <v>246</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7284768</v>
      </c>
      <c r="CS17" s="611"/>
      <c r="CT17" s="611"/>
      <c r="CU17" s="611"/>
      <c r="CV17" s="611"/>
      <c r="CW17" s="611"/>
      <c r="CX17" s="611"/>
      <c r="CY17" s="612"/>
      <c r="CZ17" s="613">
        <v>5.8</v>
      </c>
      <c r="DA17" s="613"/>
      <c r="DB17" s="613"/>
      <c r="DC17" s="613"/>
      <c r="DD17" s="619" t="s">
        <v>180</v>
      </c>
      <c r="DE17" s="611"/>
      <c r="DF17" s="611"/>
      <c r="DG17" s="611"/>
      <c r="DH17" s="611"/>
      <c r="DI17" s="611"/>
      <c r="DJ17" s="611"/>
      <c r="DK17" s="611"/>
      <c r="DL17" s="611"/>
      <c r="DM17" s="611"/>
      <c r="DN17" s="611"/>
      <c r="DO17" s="611"/>
      <c r="DP17" s="612"/>
      <c r="DQ17" s="619">
        <v>7215862</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177792</v>
      </c>
      <c r="S18" s="611"/>
      <c r="T18" s="611"/>
      <c r="U18" s="611"/>
      <c r="V18" s="611"/>
      <c r="W18" s="611"/>
      <c r="X18" s="611"/>
      <c r="Y18" s="612"/>
      <c r="Z18" s="613">
        <v>0.1</v>
      </c>
      <c r="AA18" s="613"/>
      <c r="AB18" s="613"/>
      <c r="AC18" s="613"/>
      <c r="AD18" s="614">
        <v>177792</v>
      </c>
      <c r="AE18" s="614"/>
      <c r="AF18" s="614"/>
      <c r="AG18" s="614"/>
      <c r="AH18" s="614"/>
      <c r="AI18" s="614"/>
      <c r="AJ18" s="614"/>
      <c r="AK18" s="614"/>
      <c r="AL18" s="615">
        <v>0.4</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180</v>
      </c>
      <c r="BH18" s="611"/>
      <c r="BI18" s="611"/>
      <c r="BJ18" s="611"/>
      <c r="BK18" s="611"/>
      <c r="BL18" s="611"/>
      <c r="BM18" s="611"/>
      <c r="BN18" s="612"/>
      <c r="BO18" s="613" t="s">
        <v>246</v>
      </c>
      <c r="BP18" s="613"/>
      <c r="BQ18" s="613"/>
      <c r="BR18" s="613"/>
      <c r="BS18" s="614" t="s">
        <v>180</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240</v>
      </c>
      <c r="CS18" s="611"/>
      <c r="CT18" s="611"/>
      <c r="CU18" s="611"/>
      <c r="CV18" s="611"/>
      <c r="CW18" s="611"/>
      <c r="CX18" s="611"/>
      <c r="CY18" s="612"/>
      <c r="CZ18" s="613" t="s">
        <v>180</v>
      </c>
      <c r="DA18" s="613"/>
      <c r="DB18" s="613"/>
      <c r="DC18" s="613"/>
      <c r="DD18" s="619" t="s">
        <v>180</v>
      </c>
      <c r="DE18" s="611"/>
      <c r="DF18" s="611"/>
      <c r="DG18" s="611"/>
      <c r="DH18" s="611"/>
      <c r="DI18" s="611"/>
      <c r="DJ18" s="611"/>
      <c r="DK18" s="611"/>
      <c r="DL18" s="611"/>
      <c r="DM18" s="611"/>
      <c r="DN18" s="611"/>
      <c r="DO18" s="611"/>
      <c r="DP18" s="612"/>
      <c r="DQ18" s="619" t="s">
        <v>240</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166227</v>
      </c>
      <c r="S19" s="611"/>
      <c r="T19" s="611"/>
      <c r="U19" s="611"/>
      <c r="V19" s="611"/>
      <c r="W19" s="611"/>
      <c r="X19" s="611"/>
      <c r="Y19" s="612"/>
      <c r="Z19" s="613">
        <v>0.1</v>
      </c>
      <c r="AA19" s="613"/>
      <c r="AB19" s="613"/>
      <c r="AC19" s="613"/>
      <c r="AD19" s="614">
        <v>166227</v>
      </c>
      <c r="AE19" s="614"/>
      <c r="AF19" s="614"/>
      <c r="AG19" s="614"/>
      <c r="AH19" s="614"/>
      <c r="AI19" s="614"/>
      <c r="AJ19" s="614"/>
      <c r="AK19" s="614"/>
      <c r="AL19" s="615">
        <v>0.4</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938576</v>
      </c>
      <c r="BH19" s="611"/>
      <c r="BI19" s="611"/>
      <c r="BJ19" s="611"/>
      <c r="BK19" s="611"/>
      <c r="BL19" s="611"/>
      <c r="BM19" s="611"/>
      <c r="BN19" s="612"/>
      <c r="BO19" s="613">
        <v>4.5999999999999996</v>
      </c>
      <c r="BP19" s="613"/>
      <c r="BQ19" s="613"/>
      <c r="BR19" s="613"/>
      <c r="BS19" s="614" t="s">
        <v>240</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240</v>
      </c>
      <c r="CS19" s="611"/>
      <c r="CT19" s="611"/>
      <c r="CU19" s="611"/>
      <c r="CV19" s="611"/>
      <c r="CW19" s="611"/>
      <c r="CX19" s="611"/>
      <c r="CY19" s="612"/>
      <c r="CZ19" s="613" t="s">
        <v>180</v>
      </c>
      <c r="DA19" s="613"/>
      <c r="DB19" s="613"/>
      <c r="DC19" s="613"/>
      <c r="DD19" s="619" t="s">
        <v>139</v>
      </c>
      <c r="DE19" s="611"/>
      <c r="DF19" s="611"/>
      <c r="DG19" s="611"/>
      <c r="DH19" s="611"/>
      <c r="DI19" s="611"/>
      <c r="DJ19" s="611"/>
      <c r="DK19" s="611"/>
      <c r="DL19" s="611"/>
      <c r="DM19" s="611"/>
      <c r="DN19" s="611"/>
      <c r="DO19" s="611"/>
      <c r="DP19" s="612"/>
      <c r="DQ19" s="619" t="s">
        <v>180</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v>11565</v>
      </c>
      <c r="S20" s="611"/>
      <c r="T20" s="611"/>
      <c r="U20" s="611"/>
      <c r="V20" s="611"/>
      <c r="W20" s="611"/>
      <c r="X20" s="611"/>
      <c r="Y20" s="612"/>
      <c r="Z20" s="613">
        <v>0</v>
      </c>
      <c r="AA20" s="613"/>
      <c r="AB20" s="613"/>
      <c r="AC20" s="613"/>
      <c r="AD20" s="614">
        <v>11565</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938576</v>
      </c>
      <c r="BH20" s="611"/>
      <c r="BI20" s="611"/>
      <c r="BJ20" s="611"/>
      <c r="BK20" s="611"/>
      <c r="BL20" s="611"/>
      <c r="BM20" s="611"/>
      <c r="BN20" s="612"/>
      <c r="BO20" s="613">
        <v>4.5999999999999996</v>
      </c>
      <c r="BP20" s="613"/>
      <c r="BQ20" s="613"/>
      <c r="BR20" s="613"/>
      <c r="BS20" s="614" t="s">
        <v>240</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124649700</v>
      </c>
      <c r="CS20" s="611"/>
      <c r="CT20" s="611"/>
      <c r="CU20" s="611"/>
      <c r="CV20" s="611"/>
      <c r="CW20" s="611"/>
      <c r="CX20" s="611"/>
      <c r="CY20" s="612"/>
      <c r="CZ20" s="613">
        <v>100</v>
      </c>
      <c r="DA20" s="613"/>
      <c r="DB20" s="613"/>
      <c r="DC20" s="613"/>
      <c r="DD20" s="619">
        <v>16021055</v>
      </c>
      <c r="DE20" s="611"/>
      <c r="DF20" s="611"/>
      <c r="DG20" s="611"/>
      <c r="DH20" s="611"/>
      <c r="DI20" s="611"/>
      <c r="DJ20" s="611"/>
      <c r="DK20" s="611"/>
      <c r="DL20" s="611"/>
      <c r="DM20" s="611"/>
      <c r="DN20" s="611"/>
      <c r="DO20" s="611"/>
      <c r="DP20" s="612"/>
      <c r="DQ20" s="619">
        <v>61946910</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17502165</v>
      </c>
      <c r="S21" s="611"/>
      <c r="T21" s="611"/>
      <c r="U21" s="611"/>
      <c r="V21" s="611"/>
      <c r="W21" s="611"/>
      <c r="X21" s="611"/>
      <c r="Y21" s="612"/>
      <c r="Z21" s="613">
        <v>13.6</v>
      </c>
      <c r="AA21" s="613"/>
      <c r="AB21" s="613"/>
      <c r="AC21" s="613"/>
      <c r="AD21" s="614">
        <v>15994466</v>
      </c>
      <c r="AE21" s="614"/>
      <c r="AF21" s="614"/>
      <c r="AG21" s="614"/>
      <c r="AH21" s="614"/>
      <c r="AI21" s="614"/>
      <c r="AJ21" s="614"/>
      <c r="AK21" s="614"/>
      <c r="AL21" s="615">
        <v>38.5</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180</v>
      </c>
      <c r="BH21" s="611"/>
      <c r="BI21" s="611"/>
      <c r="BJ21" s="611"/>
      <c r="BK21" s="611"/>
      <c r="BL21" s="611"/>
      <c r="BM21" s="611"/>
      <c r="BN21" s="612"/>
      <c r="BO21" s="613" t="s">
        <v>180</v>
      </c>
      <c r="BP21" s="613"/>
      <c r="BQ21" s="613"/>
      <c r="BR21" s="613"/>
      <c r="BS21" s="614" t="s">
        <v>180</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15994466</v>
      </c>
      <c r="S22" s="611"/>
      <c r="T22" s="611"/>
      <c r="U22" s="611"/>
      <c r="V22" s="611"/>
      <c r="W22" s="611"/>
      <c r="X22" s="611"/>
      <c r="Y22" s="612"/>
      <c r="Z22" s="613">
        <v>12.5</v>
      </c>
      <c r="AA22" s="613"/>
      <c r="AB22" s="613"/>
      <c r="AC22" s="613"/>
      <c r="AD22" s="614">
        <v>15994466</v>
      </c>
      <c r="AE22" s="614"/>
      <c r="AF22" s="614"/>
      <c r="AG22" s="614"/>
      <c r="AH22" s="614"/>
      <c r="AI22" s="614"/>
      <c r="AJ22" s="614"/>
      <c r="AK22" s="614"/>
      <c r="AL22" s="615">
        <v>38.5</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180</v>
      </c>
      <c r="BH22" s="611"/>
      <c r="BI22" s="611"/>
      <c r="BJ22" s="611"/>
      <c r="BK22" s="611"/>
      <c r="BL22" s="611"/>
      <c r="BM22" s="611"/>
      <c r="BN22" s="612"/>
      <c r="BO22" s="613" t="s">
        <v>240</v>
      </c>
      <c r="BP22" s="613"/>
      <c r="BQ22" s="613"/>
      <c r="BR22" s="613"/>
      <c r="BS22" s="614" t="s">
        <v>240</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1507699</v>
      </c>
      <c r="S23" s="611"/>
      <c r="T23" s="611"/>
      <c r="U23" s="611"/>
      <c r="V23" s="611"/>
      <c r="W23" s="611"/>
      <c r="X23" s="611"/>
      <c r="Y23" s="612"/>
      <c r="Z23" s="613">
        <v>1.2</v>
      </c>
      <c r="AA23" s="613"/>
      <c r="AB23" s="613"/>
      <c r="AC23" s="613"/>
      <c r="AD23" s="614" t="s">
        <v>180</v>
      </c>
      <c r="AE23" s="614"/>
      <c r="AF23" s="614"/>
      <c r="AG23" s="614"/>
      <c r="AH23" s="614"/>
      <c r="AI23" s="614"/>
      <c r="AJ23" s="614"/>
      <c r="AK23" s="614"/>
      <c r="AL23" s="615" t="s">
        <v>240</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v>938576</v>
      </c>
      <c r="BH23" s="611"/>
      <c r="BI23" s="611"/>
      <c r="BJ23" s="611"/>
      <c r="BK23" s="611"/>
      <c r="BL23" s="611"/>
      <c r="BM23" s="611"/>
      <c r="BN23" s="612"/>
      <c r="BO23" s="613">
        <v>4.5999999999999996</v>
      </c>
      <c r="BP23" s="613"/>
      <c r="BQ23" s="613"/>
      <c r="BR23" s="613"/>
      <c r="BS23" s="614" t="s">
        <v>180</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9" t="s">
        <v>289</v>
      </c>
      <c r="DM23" s="640"/>
      <c r="DN23" s="640"/>
      <c r="DO23" s="640"/>
      <c r="DP23" s="640"/>
      <c r="DQ23" s="640"/>
      <c r="DR23" s="640"/>
      <c r="DS23" s="640"/>
      <c r="DT23" s="640"/>
      <c r="DU23" s="640"/>
      <c r="DV23" s="641"/>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t="s">
        <v>139</v>
      </c>
      <c r="S24" s="611"/>
      <c r="T24" s="611"/>
      <c r="U24" s="611"/>
      <c r="V24" s="611"/>
      <c r="W24" s="611"/>
      <c r="X24" s="611"/>
      <c r="Y24" s="612"/>
      <c r="Z24" s="613" t="s">
        <v>180</v>
      </c>
      <c r="AA24" s="613"/>
      <c r="AB24" s="613"/>
      <c r="AC24" s="613"/>
      <c r="AD24" s="614" t="s">
        <v>180</v>
      </c>
      <c r="AE24" s="614"/>
      <c r="AF24" s="614"/>
      <c r="AG24" s="614"/>
      <c r="AH24" s="614"/>
      <c r="AI24" s="614"/>
      <c r="AJ24" s="614"/>
      <c r="AK24" s="614"/>
      <c r="AL24" s="615" t="s">
        <v>180</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139</v>
      </c>
      <c r="BH24" s="611"/>
      <c r="BI24" s="611"/>
      <c r="BJ24" s="611"/>
      <c r="BK24" s="611"/>
      <c r="BL24" s="611"/>
      <c r="BM24" s="611"/>
      <c r="BN24" s="612"/>
      <c r="BO24" s="613" t="s">
        <v>240</v>
      </c>
      <c r="BP24" s="613"/>
      <c r="BQ24" s="613"/>
      <c r="BR24" s="613"/>
      <c r="BS24" s="614" t="s">
        <v>180</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44944821</v>
      </c>
      <c r="CS24" s="600"/>
      <c r="CT24" s="600"/>
      <c r="CU24" s="600"/>
      <c r="CV24" s="600"/>
      <c r="CW24" s="600"/>
      <c r="CX24" s="600"/>
      <c r="CY24" s="601"/>
      <c r="CZ24" s="604">
        <v>36.1</v>
      </c>
      <c r="DA24" s="605"/>
      <c r="DB24" s="605"/>
      <c r="DC24" s="621"/>
      <c r="DD24" s="642">
        <v>25439742</v>
      </c>
      <c r="DE24" s="600"/>
      <c r="DF24" s="600"/>
      <c r="DG24" s="600"/>
      <c r="DH24" s="600"/>
      <c r="DI24" s="600"/>
      <c r="DJ24" s="600"/>
      <c r="DK24" s="601"/>
      <c r="DL24" s="642">
        <v>24919093</v>
      </c>
      <c r="DM24" s="600"/>
      <c r="DN24" s="600"/>
      <c r="DO24" s="600"/>
      <c r="DP24" s="600"/>
      <c r="DQ24" s="600"/>
      <c r="DR24" s="600"/>
      <c r="DS24" s="600"/>
      <c r="DT24" s="600"/>
      <c r="DU24" s="600"/>
      <c r="DV24" s="601"/>
      <c r="DW24" s="604">
        <v>59</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43734801</v>
      </c>
      <c r="S25" s="611"/>
      <c r="T25" s="611"/>
      <c r="U25" s="611"/>
      <c r="V25" s="611"/>
      <c r="W25" s="611"/>
      <c r="X25" s="611"/>
      <c r="Y25" s="612"/>
      <c r="Z25" s="613">
        <v>34.1</v>
      </c>
      <c r="AA25" s="613"/>
      <c r="AB25" s="613"/>
      <c r="AC25" s="613"/>
      <c r="AD25" s="614">
        <v>41288525</v>
      </c>
      <c r="AE25" s="614"/>
      <c r="AF25" s="614"/>
      <c r="AG25" s="614"/>
      <c r="AH25" s="614"/>
      <c r="AI25" s="614"/>
      <c r="AJ25" s="614"/>
      <c r="AK25" s="614"/>
      <c r="AL25" s="615">
        <v>99.3</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139</v>
      </c>
      <c r="BH25" s="611"/>
      <c r="BI25" s="611"/>
      <c r="BJ25" s="611"/>
      <c r="BK25" s="611"/>
      <c r="BL25" s="611"/>
      <c r="BM25" s="611"/>
      <c r="BN25" s="612"/>
      <c r="BO25" s="613" t="s">
        <v>180</v>
      </c>
      <c r="BP25" s="613"/>
      <c r="BQ25" s="613"/>
      <c r="BR25" s="613"/>
      <c r="BS25" s="614" t="s">
        <v>180</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12446068</v>
      </c>
      <c r="CS25" s="631"/>
      <c r="CT25" s="631"/>
      <c r="CU25" s="631"/>
      <c r="CV25" s="631"/>
      <c r="CW25" s="631"/>
      <c r="CX25" s="631"/>
      <c r="CY25" s="632"/>
      <c r="CZ25" s="615">
        <v>10</v>
      </c>
      <c r="DA25" s="643"/>
      <c r="DB25" s="643"/>
      <c r="DC25" s="645"/>
      <c r="DD25" s="619">
        <v>11188523</v>
      </c>
      <c r="DE25" s="631"/>
      <c r="DF25" s="631"/>
      <c r="DG25" s="631"/>
      <c r="DH25" s="631"/>
      <c r="DI25" s="631"/>
      <c r="DJ25" s="631"/>
      <c r="DK25" s="632"/>
      <c r="DL25" s="619">
        <v>10727293</v>
      </c>
      <c r="DM25" s="631"/>
      <c r="DN25" s="631"/>
      <c r="DO25" s="631"/>
      <c r="DP25" s="631"/>
      <c r="DQ25" s="631"/>
      <c r="DR25" s="631"/>
      <c r="DS25" s="631"/>
      <c r="DT25" s="631"/>
      <c r="DU25" s="631"/>
      <c r="DV25" s="632"/>
      <c r="DW25" s="615">
        <v>25.4</v>
      </c>
      <c r="DX25" s="643"/>
      <c r="DY25" s="643"/>
      <c r="DZ25" s="643"/>
      <c r="EA25" s="643"/>
      <c r="EB25" s="643"/>
      <c r="EC25" s="644"/>
    </row>
    <row r="26" spans="2:133" ht="11.25" customHeight="1" x14ac:dyDescent="0.2">
      <c r="B26" s="607" t="s">
        <v>297</v>
      </c>
      <c r="C26" s="608"/>
      <c r="D26" s="608"/>
      <c r="E26" s="608"/>
      <c r="F26" s="608"/>
      <c r="G26" s="608"/>
      <c r="H26" s="608"/>
      <c r="I26" s="608"/>
      <c r="J26" s="608"/>
      <c r="K26" s="608"/>
      <c r="L26" s="608"/>
      <c r="M26" s="608"/>
      <c r="N26" s="608"/>
      <c r="O26" s="608"/>
      <c r="P26" s="608"/>
      <c r="Q26" s="609"/>
      <c r="R26" s="610">
        <v>34457</v>
      </c>
      <c r="S26" s="611"/>
      <c r="T26" s="611"/>
      <c r="U26" s="611"/>
      <c r="V26" s="611"/>
      <c r="W26" s="611"/>
      <c r="X26" s="611"/>
      <c r="Y26" s="612"/>
      <c r="Z26" s="613">
        <v>0</v>
      </c>
      <c r="AA26" s="613"/>
      <c r="AB26" s="613"/>
      <c r="AC26" s="613"/>
      <c r="AD26" s="614">
        <v>34457</v>
      </c>
      <c r="AE26" s="614"/>
      <c r="AF26" s="614"/>
      <c r="AG26" s="614"/>
      <c r="AH26" s="614"/>
      <c r="AI26" s="614"/>
      <c r="AJ26" s="614"/>
      <c r="AK26" s="614"/>
      <c r="AL26" s="615">
        <v>0.1</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240</v>
      </c>
      <c r="BH26" s="611"/>
      <c r="BI26" s="611"/>
      <c r="BJ26" s="611"/>
      <c r="BK26" s="611"/>
      <c r="BL26" s="611"/>
      <c r="BM26" s="611"/>
      <c r="BN26" s="612"/>
      <c r="BO26" s="613" t="s">
        <v>139</v>
      </c>
      <c r="BP26" s="613"/>
      <c r="BQ26" s="613"/>
      <c r="BR26" s="613"/>
      <c r="BS26" s="614" t="s">
        <v>180</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7823166</v>
      </c>
      <c r="CS26" s="611"/>
      <c r="CT26" s="611"/>
      <c r="CU26" s="611"/>
      <c r="CV26" s="611"/>
      <c r="CW26" s="611"/>
      <c r="CX26" s="611"/>
      <c r="CY26" s="612"/>
      <c r="CZ26" s="615">
        <v>6.3</v>
      </c>
      <c r="DA26" s="643"/>
      <c r="DB26" s="643"/>
      <c r="DC26" s="645"/>
      <c r="DD26" s="619">
        <v>6952351</v>
      </c>
      <c r="DE26" s="611"/>
      <c r="DF26" s="611"/>
      <c r="DG26" s="611"/>
      <c r="DH26" s="611"/>
      <c r="DI26" s="611"/>
      <c r="DJ26" s="611"/>
      <c r="DK26" s="612"/>
      <c r="DL26" s="619" t="s">
        <v>240</v>
      </c>
      <c r="DM26" s="611"/>
      <c r="DN26" s="611"/>
      <c r="DO26" s="611"/>
      <c r="DP26" s="611"/>
      <c r="DQ26" s="611"/>
      <c r="DR26" s="611"/>
      <c r="DS26" s="611"/>
      <c r="DT26" s="611"/>
      <c r="DU26" s="611"/>
      <c r="DV26" s="612"/>
      <c r="DW26" s="615" t="s">
        <v>240</v>
      </c>
      <c r="DX26" s="643"/>
      <c r="DY26" s="643"/>
      <c r="DZ26" s="643"/>
      <c r="EA26" s="643"/>
      <c r="EB26" s="643"/>
      <c r="EC26" s="644"/>
    </row>
    <row r="27" spans="2:133" ht="11.25" customHeight="1" x14ac:dyDescent="0.2">
      <c r="B27" s="607" t="s">
        <v>300</v>
      </c>
      <c r="C27" s="608"/>
      <c r="D27" s="608"/>
      <c r="E27" s="608"/>
      <c r="F27" s="608"/>
      <c r="G27" s="608"/>
      <c r="H27" s="608"/>
      <c r="I27" s="608"/>
      <c r="J27" s="608"/>
      <c r="K27" s="608"/>
      <c r="L27" s="608"/>
      <c r="M27" s="608"/>
      <c r="N27" s="608"/>
      <c r="O27" s="608"/>
      <c r="P27" s="608"/>
      <c r="Q27" s="609"/>
      <c r="R27" s="610">
        <v>1488379</v>
      </c>
      <c r="S27" s="611"/>
      <c r="T27" s="611"/>
      <c r="U27" s="611"/>
      <c r="V27" s="611"/>
      <c r="W27" s="611"/>
      <c r="X27" s="611"/>
      <c r="Y27" s="612"/>
      <c r="Z27" s="613">
        <v>1.2</v>
      </c>
      <c r="AA27" s="613"/>
      <c r="AB27" s="613"/>
      <c r="AC27" s="613"/>
      <c r="AD27" s="614" t="s">
        <v>240</v>
      </c>
      <c r="AE27" s="614"/>
      <c r="AF27" s="614"/>
      <c r="AG27" s="614"/>
      <c r="AH27" s="614"/>
      <c r="AI27" s="614"/>
      <c r="AJ27" s="614"/>
      <c r="AK27" s="614"/>
      <c r="AL27" s="615" t="s">
        <v>180</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20310517</v>
      </c>
      <c r="BH27" s="611"/>
      <c r="BI27" s="611"/>
      <c r="BJ27" s="611"/>
      <c r="BK27" s="611"/>
      <c r="BL27" s="611"/>
      <c r="BM27" s="611"/>
      <c r="BN27" s="612"/>
      <c r="BO27" s="613">
        <v>100</v>
      </c>
      <c r="BP27" s="613"/>
      <c r="BQ27" s="613"/>
      <c r="BR27" s="613"/>
      <c r="BS27" s="614">
        <v>281850</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25213985</v>
      </c>
      <c r="CS27" s="631"/>
      <c r="CT27" s="631"/>
      <c r="CU27" s="631"/>
      <c r="CV27" s="631"/>
      <c r="CW27" s="631"/>
      <c r="CX27" s="631"/>
      <c r="CY27" s="632"/>
      <c r="CZ27" s="615">
        <v>20.2</v>
      </c>
      <c r="DA27" s="643"/>
      <c r="DB27" s="643"/>
      <c r="DC27" s="645"/>
      <c r="DD27" s="619">
        <v>7035357</v>
      </c>
      <c r="DE27" s="631"/>
      <c r="DF27" s="631"/>
      <c r="DG27" s="631"/>
      <c r="DH27" s="631"/>
      <c r="DI27" s="631"/>
      <c r="DJ27" s="631"/>
      <c r="DK27" s="632"/>
      <c r="DL27" s="619">
        <v>6975938</v>
      </c>
      <c r="DM27" s="631"/>
      <c r="DN27" s="631"/>
      <c r="DO27" s="631"/>
      <c r="DP27" s="631"/>
      <c r="DQ27" s="631"/>
      <c r="DR27" s="631"/>
      <c r="DS27" s="631"/>
      <c r="DT27" s="631"/>
      <c r="DU27" s="631"/>
      <c r="DV27" s="632"/>
      <c r="DW27" s="615">
        <v>16.5</v>
      </c>
      <c r="DX27" s="643"/>
      <c r="DY27" s="643"/>
      <c r="DZ27" s="643"/>
      <c r="EA27" s="643"/>
      <c r="EB27" s="643"/>
      <c r="EC27" s="644"/>
    </row>
    <row r="28" spans="2:133" ht="11.25" customHeight="1" x14ac:dyDescent="0.2">
      <c r="B28" s="607" t="s">
        <v>303</v>
      </c>
      <c r="C28" s="608"/>
      <c r="D28" s="608"/>
      <c r="E28" s="608"/>
      <c r="F28" s="608"/>
      <c r="G28" s="608"/>
      <c r="H28" s="608"/>
      <c r="I28" s="608"/>
      <c r="J28" s="608"/>
      <c r="K28" s="608"/>
      <c r="L28" s="608"/>
      <c r="M28" s="608"/>
      <c r="N28" s="608"/>
      <c r="O28" s="608"/>
      <c r="P28" s="608"/>
      <c r="Q28" s="609"/>
      <c r="R28" s="610">
        <v>645787</v>
      </c>
      <c r="S28" s="611"/>
      <c r="T28" s="611"/>
      <c r="U28" s="611"/>
      <c r="V28" s="611"/>
      <c r="W28" s="611"/>
      <c r="X28" s="611"/>
      <c r="Y28" s="612"/>
      <c r="Z28" s="613">
        <v>0.5</v>
      </c>
      <c r="AA28" s="613"/>
      <c r="AB28" s="613"/>
      <c r="AC28" s="613"/>
      <c r="AD28" s="614">
        <v>73387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7284768</v>
      </c>
      <c r="CS28" s="611"/>
      <c r="CT28" s="611"/>
      <c r="CU28" s="611"/>
      <c r="CV28" s="611"/>
      <c r="CW28" s="611"/>
      <c r="CX28" s="611"/>
      <c r="CY28" s="612"/>
      <c r="CZ28" s="615">
        <v>5.8</v>
      </c>
      <c r="DA28" s="643"/>
      <c r="DB28" s="643"/>
      <c r="DC28" s="645"/>
      <c r="DD28" s="619">
        <v>7215862</v>
      </c>
      <c r="DE28" s="611"/>
      <c r="DF28" s="611"/>
      <c r="DG28" s="611"/>
      <c r="DH28" s="611"/>
      <c r="DI28" s="611"/>
      <c r="DJ28" s="611"/>
      <c r="DK28" s="612"/>
      <c r="DL28" s="619">
        <v>7215862</v>
      </c>
      <c r="DM28" s="611"/>
      <c r="DN28" s="611"/>
      <c r="DO28" s="611"/>
      <c r="DP28" s="611"/>
      <c r="DQ28" s="611"/>
      <c r="DR28" s="611"/>
      <c r="DS28" s="611"/>
      <c r="DT28" s="611"/>
      <c r="DU28" s="611"/>
      <c r="DV28" s="612"/>
      <c r="DW28" s="615">
        <v>17.100000000000001</v>
      </c>
      <c r="DX28" s="643"/>
      <c r="DY28" s="643"/>
      <c r="DZ28" s="643"/>
      <c r="EA28" s="643"/>
      <c r="EB28" s="643"/>
      <c r="EC28" s="644"/>
    </row>
    <row r="29" spans="2:133" ht="11.25" customHeight="1" x14ac:dyDescent="0.2">
      <c r="B29" s="607" t="s">
        <v>305</v>
      </c>
      <c r="C29" s="608"/>
      <c r="D29" s="608"/>
      <c r="E29" s="608"/>
      <c r="F29" s="608"/>
      <c r="G29" s="608"/>
      <c r="H29" s="608"/>
      <c r="I29" s="608"/>
      <c r="J29" s="608"/>
      <c r="K29" s="608"/>
      <c r="L29" s="608"/>
      <c r="M29" s="608"/>
      <c r="N29" s="608"/>
      <c r="O29" s="608"/>
      <c r="P29" s="608"/>
      <c r="Q29" s="609"/>
      <c r="R29" s="610">
        <v>225746</v>
      </c>
      <c r="S29" s="611"/>
      <c r="T29" s="611"/>
      <c r="U29" s="611"/>
      <c r="V29" s="611"/>
      <c r="W29" s="611"/>
      <c r="X29" s="611"/>
      <c r="Y29" s="612"/>
      <c r="Z29" s="613">
        <v>0.2</v>
      </c>
      <c r="AA29" s="613"/>
      <c r="AB29" s="613"/>
      <c r="AC29" s="613"/>
      <c r="AD29" s="614" t="s">
        <v>240</v>
      </c>
      <c r="AE29" s="614"/>
      <c r="AF29" s="614"/>
      <c r="AG29" s="614"/>
      <c r="AH29" s="614"/>
      <c r="AI29" s="614"/>
      <c r="AJ29" s="614"/>
      <c r="AK29" s="614"/>
      <c r="AL29" s="615" t="s">
        <v>240</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7284768</v>
      </c>
      <c r="CS29" s="631"/>
      <c r="CT29" s="631"/>
      <c r="CU29" s="631"/>
      <c r="CV29" s="631"/>
      <c r="CW29" s="631"/>
      <c r="CX29" s="631"/>
      <c r="CY29" s="632"/>
      <c r="CZ29" s="615">
        <v>5.8</v>
      </c>
      <c r="DA29" s="643"/>
      <c r="DB29" s="643"/>
      <c r="DC29" s="645"/>
      <c r="DD29" s="619">
        <v>7215862</v>
      </c>
      <c r="DE29" s="631"/>
      <c r="DF29" s="631"/>
      <c r="DG29" s="631"/>
      <c r="DH29" s="631"/>
      <c r="DI29" s="631"/>
      <c r="DJ29" s="631"/>
      <c r="DK29" s="632"/>
      <c r="DL29" s="619">
        <v>7215862</v>
      </c>
      <c r="DM29" s="631"/>
      <c r="DN29" s="631"/>
      <c r="DO29" s="631"/>
      <c r="DP29" s="631"/>
      <c r="DQ29" s="631"/>
      <c r="DR29" s="631"/>
      <c r="DS29" s="631"/>
      <c r="DT29" s="631"/>
      <c r="DU29" s="631"/>
      <c r="DV29" s="632"/>
      <c r="DW29" s="615">
        <v>17.100000000000001</v>
      </c>
      <c r="DX29" s="643"/>
      <c r="DY29" s="643"/>
      <c r="DZ29" s="643"/>
      <c r="EA29" s="643"/>
      <c r="EB29" s="643"/>
      <c r="EC29" s="644"/>
    </row>
    <row r="30" spans="2:133" ht="11.25" customHeight="1" x14ac:dyDescent="0.2">
      <c r="B30" s="607" t="s">
        <v>308</v>
      </c>
      <c r="C30" s="608"/>
      <c r="D30" s="608"/>
      <c r="E30" s="608"/>
      <c r="F30" s="608"/>
      <c r="G30" s="608"/>
      <c r="H30" s="608"/>
      <c r="I30" s="608"/>
      <c r="J30" s="608"/>
      <c r="K30" s="608"/>
      <c r="L30" s="608"/>
      <c r="M30" s="608"/>
      <c r="N30" s="608"/>
      <c r="O30" s="608"/>
      <c r="P30" s="608"/>
      <c r="Q30" s="609"/>
      <c r="R30" s="610">
        <v>20809295</v>
      </c>
      <c r="S30" s="611"/>
      <c r="T30" s="611"/>
      <c r="U30" s="611"/>
      <c r="V30" s="611"/>
      <c r="W30" s="611"/>
      <c r="X30" s="611"/>
      <c r="Y30" s="612"/>
      <c r="Z30" s="613">
        <v>16.2</v>
      </c>
      <c r="AA30" s="613"/>
      <c r="AB30" s="613"/>
      <c r="AC30" s="613"/>
      <c r="AD30" s="614" t="s">
        <v>240</v>
      </c>
      <c r="AE30" s="614"/>
      <c r="AF30" s="614"/>
      <c r="AG30" s="614"/>
      <c r="AH30" s="614"/>
      <c r="AI30" s="614"/>
      <c r="AJ30" s="614"/>
      <c r="AK30" s="614"/>
      <c r="AL30" s="615" t="s">
        <v>180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7133759</v>
      </c>
      <c r="CS30" s="611"/>
      <c r="CT30" s="611"/>
      <c r="CU30" s="611"/>
      <c r="CV30" s="611"/>
      <c r="CW30" s="611"/>
      <c r="CX30" s="611"/>
      <c r="CY30" s="612"/>
      <c r="CZ30" s="615">
        <v>5.7</v>
      </c>
      <c r="DA30" s="643"/>
      <c r="DB30" s="643"/>
      <c r="DC30" s="645"/>
      <c r="DD30" s="619">
        <v>7066127</v>
      </c>
      <c r="DE30" s="611"/>
      <c r="DF30" s="611"/>
      <c r="DG30" s="611"/>
      <c r="DH30" s="611"/>
      <c r="DI30" s="611"/>
      <c r="DJ30" s="611"/>
      <c r="DK30" s="612"/>
      <c r="DL30" s="619">
        <v>7066127</v>
      </c>
      <c r="DM30" s="611"/>
      <c r="DN30" s="611"/>
      <c r="DO30" s="611"/>
      <c r="DP30" s="611"/>
      <c r="DQ30" s="611"/>
      <c r="DR30" s="611"/>
      <c r="DS30" s="611"/>
      <c r="DT30" s="611"/>
      <c r="DU30" s="611"/>
      <c r="DV30" s="612"/>
      <c r="DW30" s="615">
        <v>16.7</v>
      </c>
      <c r="DX30" s="643"/>
      <c r="DY30" s="643"/>
      <c r="DZ30" s="643"/>
      <c r="EA30" s="643"/>
      <c r="EB30" s="643"/>
      <c r="EC30" s="644"/>
    </row>
    <row r="31" spans="2:133" ht="11.25" customHeight="1" x14ac:dyDescent="0.2">
      <c r="B31" s="623" t="s">
        <v>312</v>
      </c>
      <c r="C31" s="624"/>
      <c r="D31" s="624"/>
      <c r="E31" s="624"/>
      <c r="F31" s="624"/>
      <c r="G31" s="624"/>
      <c r="H31" s="624"/>
      <c r="I31" s="624"/>
      <c r="J31" s="624"/>
      <c r="K31" s="624"/>
      <c r="L31" s="624"/>
      <c r="M31" s="624"/>
      <c r="N31" s="624"/>
      <c r="O31" s="624"/>
      <c r="P31" s="624"/>
      <c r="Q31" s="625"/>
      <c r="R31" s="610">
        <v>11456</v>
      </c>
      <c r="S31" s="611"/>
      <c r="T31" s="611"/>
      <c r="U31" s="611"/>
      <c r="V31" s="611"/>
      <c r="W31" s="611"/>
      <c r="X31" s="611"/>
      <c r="Y31" s="612"/>
      <c r="Z31" s="613">
        <v>0</v>
      </c>
      <c r="AA31" s="613"/>
      <c r="AB31" s="613"/>
      <c r="AC31" s="613"/>
      <c r="AD31" s="614">
        <v>11456</v>
      </c>
      <c r="AE31" s="614"/>
      <c r="AF31" s="614"/>
      <c r="AG31" s="614"/>
      <c r="AH31" s="614"/>
      <c r="AI31" s="614"/>
      <c r="AJ31" s="614"/>
      <c r="AK31" s="614"/>
      <c r="AL31" s="615">
        <v>0</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99.2</v>
      </c>
      <c r="BH31" s="654"/>
      <c r="BI31" s="654"/>
      <c r="BJ31" s="654"/>
      <c r="BK31" s="654"/>
      <c r="BL31" s="654"/>
      <c r="BM31" s="605">
        <v>97.8</v>
      </c>
      <c r="BN31" s="654"/>
      <c r="BO31" s="654"/>
      <c r="BP31" s="654"/>
      <c r="BQ31" s="655"/>
      <c r="BR31" s="657">
        <v>99.3</v>
      </c>
      <c r="BS31" s="654"/>
      <c r="BT31" s="654"/>
      <c r="BU31" s="654"/>
      <c r="BV31" s="654"/>
      <c r="BW31" s="654"/>
      <c r="BX31" s="605">
        <v>98</v>
      </c>
      <c r="BY31" s="654"/>
      <c r="BZ31" s="654"/>
      <c r="CA31" s="654"/>
      <c r="CB31" s="655"/>
      <c r="CD31" s="650"/>
      <c r="CE31" s="651"/>
      <c r="CF31" s="607" t="s">
        <v>315</v>
      </c>
      <c r="CG31" s="608"/>
      <c r="CH31" s="608"/>
      <c r="CI31" s="608"/>
      <c r="CJ31" s="608"/>
      <c r="CK31" s="608"/>
      <c r="CL31" s="608"/>
      <c r="CM31" s="608"/>
      <c r="CN31" s="608"/>
      <c r="CO31" s="608"/>
      <c r="CP31" s="608"/>
      <c r="CQ31" s="609"/>
      <c r="CR31" s="610">
        <v>151009</v>
      </c>
      <c r="CS31" s="631"/>
      <c r="CT31" s="631"/>
      <c r="CU31" s="631"/>
      <c r="CV31" s="631"/>
      <c r="CW31" s="631"/>
      <c r="CX31" s="631"/>
      <c r="CY31" s="632"/>
      <c r="CZ31" s="615">
        <v>0.1</v>
      </c>
      <c r="DA31" s="643"/>
      <c r="DB31" s="643"/>
      <c r="DC31" s="645"/>
      <c r="DD31" s="619">
        <v>149735</v>
      </c>
      <c r="DE31" s="631"/>
      <c r="DF31" s="631"/>
      <c r="DG31" s="631"/>
      <c r="DH31" s="631"/>
      <c r="DI31" s="631"/>
      <c r="DJ31" s="631"/>
      <c r="DK31" s="632"/>
      <c r="DL31" s="619">
        <v>149735</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2">
      <c r="B32" s="607" t="s">
        <v>316</v>
      </c>
      <c r="C32" s="608"/>
      <c r="D32" s="608"/>
      <c r="E32" s="608"/>
      <c r="F32" s="608"/>
      <c r="G32" s="608"/>
      <c r="H32" s="608"/>
      <c r="I32" s="608"/>
      <c r="J32" s="608"/>
      <c r="K32" s="608"/>
      <c r="L32" s="608"/>
      <c r="M32" s="608"/>
      <c r="N32" s="608"/>
      <c r="O32" s="608"/>
      <c r="P32" s="608"/>
      <c r="Q32" s="609"/>
      <c r="R32" s="610">
        <v>8947177</v>
      </c>
      <c r="S32" s="611"/>
      <c r="T32" s="611"/>
      <c r="U32" s="611"/>
      <c r="V32" s="611"/>
      <c r="W32" s="611"/>
      <c r="X32" s="611"/>
      <c r="Y32" s="612"/>
      <c r="Z32" s="613">
        <v>7</v>
      </c>
      <c r="AA32" s="613"/>
      <c r="AB32" s="613"/>
      <c r="AC32" s="613"/>
      <c r="AD32" s="614" t="s">
        <v>240</v>
      </c>
      <c r="AE32" s="614"/>
      <c r="AF32" s="614"/>
      <c r="AG32" s="614"/>
      <c r="AH32" s="614"/>
      <c r="AI32" s="614"/>
      <c r="AJ32" s="614"/>
      <c r="AK32" s="614"/>
      <c r="AL32" s="615" t="s">
        <v>180</v>
      </c>
      <c r="AM32" s="616"/>
      <c r="AN32" s="616"/>
      <c r="AO32" s="617"/>
      <c r="AP32" s="660"/>
      <c r="AQ32" s="661"/>
      <c r="AR32" s="661"/>
      <c r="AS32" s="661"/>
      <c r="AT32" s="665"/>
      <c r="AU32" s="208" t="s">
        <v>317</v>
      </c>
      <c r="AX32" s="607" t="s">
        <v>318</v>
      </c>
      <c r="AY32" s="608"/>
      <c r="AZ32" s="608"/>
      <c r="BA32" s="608"/>
      <c r="BB32" s="608"/>
      <c r="BC32" s="608"/>
      <c r="BD32" s="608"/>
      <c r="BE32" s="608"/>
      <c r="BF32" s="609"/>
      <c r="BG32" s="667">
        <v>99.1</v>
      </c>
      <c r="BH32" s="631"/>
      <c r="BI32" s="631"/>
      <c r="BJ32" s="631"/>
      <c r="BK32" s="631"/>
      <c r="BL32" s="631"/>
      <c r="BM32" s="616">
        <v>98</v>
      </c>
      <c r="BN32" s="631"/>
      <c r="BO32" s="631"/>
      <c r="BP32" s="631"/>
      <c r="BQ32" s="656"/>
      <c r="BR32" s="667">
        <v>99.3</v>
      </c>
      <c r="BS32" s="631"/>
      <c r="BT32" s="631"/>
      <c r="BU32" s="631"/>
      <c r="BV32" s="631"/>
      <c r="BW32" s="631"/>
      <c r="BX32" s="616">
        <v>98.3</v>
      </c>
      <c r="BY32" s="631"/>
      <c r="BZ32" s="631"/>
      <c r="CA32" s="631"/>
      <c r="CB32" s="656"/>
      <c r="CD32" s="652"/>
      <c r="CE32" s="653"/>
      <c r="CF32" s="607" t="s">
        <v>319</v>
      </c>
      <c r="CG32" s="608"/>
      <c r="CH32" s="608"/>
      <c r="CI32" s="608"/>
      <c r="CJ32" s="608"/>
      <c r="CK32" s="608"/>
      <c r="CL32" s="608"/>
      <c r="CM32" s="608"/>
      <c r="CN32" s="608"/>
      <c r="CO32" s="608"/>
      <c r="CP32" s="608"/>
      <c r="CQ32" s="609"/>
      <c r="CR32" s="610" t="s">
        <v>180</v>
      </c>
      <c r="CS32" s="611"/>
      <c r="CT32" s="611"/>
      <c r="CU32" s="611"/>
      <c r="CV32" s="611"/>
      <c r="CW32" s="611"/>
      <c r="CX32" s="611"/>
      <c r="CY32" s="612"/>
      <c r="CZ32" s="615" t="s">
        <v>240</v>
      </c>
      <c r="DA32" s="643"/>
      <c r="DB32" s="643"/>
      <c r="DC32" s="645"/>
      <c r="DD32" s="619" t="s">
        <v>180</v>
      </c>
      <c r="DE32" s="611"/>
      <c r="DF32" s="611"/>
      <c r="DG32" s="611"/>
      <c r="DH32" s="611"/>
      <c r="DI32" s="611"/>
      <c r="DJ32" s="611"/>
      <c r="DK32" s="612"/>
      <c r="DL32" s="619" t="s">
        <v>180</v>
      </c>
      <c r="DM32" s="611"/>
      <c r="DN32" s="611"/>
      <c r="DO32" s="611"/>
      <c r="DP32" s="611"/>
      <c r="DQ32" s="611"/>
      <c r="DR32" s="611"/>
      <c r="DS32" s="611"/>
      <c r="DT32" s="611"/>
      <c r="DU32" s="611"/>
      <c r="DV32" s="612"/>
      <c r="DW32" s="615" t="s">
        <v>240</v>
      </c>
      <c r="DX32" s="643"/>
      <c r="DY32" s="643"/>
      <c r="DZ32" s="643"/>
      <c r="EA32" s="643"/>
      <c r="EB32" s="643"/>
      <c r="EC32" s="644"/>
    </row>
    <row r="33" spans="2:133" ht="11.25" customHeight="1" x14ac:dyDescent="0.2">
      <c r="B33" s="607" t="s">
        <v>320</v>
      </c>
      <c r="C33" s="608"/>
      <c r="D33" s="608"/>
      <c r="E33" s="608"/>
      <c r="F33" s="608"/>
      <c r="G33" s="608"/>
      <c r="H33" s="608"/>
      <c r="I33" s="608"/>
      <c r="J33" s="608"/>
      <c r="K33" s="608"/>
      <c r="L33" s="608"/>
      <c r="M33" s="608"/>
      <c r="N33" s="608"/>
      <c r="O33" s="608"/>
      <c r="P33" s="608"/>
      <c r="Q33" s="609"/>
      <c r="R33" s="610">
        <v>160613</v>
      </c>
      <c r="S33" s="611"/>
      <c r="T33" s="611"/>
      <c r="U33" s="611"/>
      <c r="V33" s="611"/>
      <c r="W33" s="611"/>
      <c r="X33" s="611"/>
      <c r="Y33" s="612"/>
      <c r="Z33" s="613">
        <v>0.1</v>
      </c>
      <c r="AA33" s="613"/>
      <c r="AB33" s="613"/>
      <c r="AC33" s="613"/>
      <c r="AD33" s="614">
        <v>21382</v>
      </c>
      <c r="AE33" s="614"/>
      <c r="AF33" s="614"/>
      <c r="AG33" s="614"/>
      <c r="AH33" s="614"/>
      <c r="AI33" s="614"/>
      <c r="AJ33" s="614"/>
      <c r="AK33" s="614"/>
      <c r="AL33" s="615">
        <v>0.1</v>
      </c>
      <c r="AM33" s="616"/>
      <c r="AN33" s="616"/>
      <c r="AO33" s="617"/>
      <c r="AP33" s="662"/>
      <c r="AQ33" s="663"/>
      <c r="AR33" s="663"/>
      <c r="AS33" s="663"/>
      <c r="AT33" s="666"/>
      <c r="AU33" s="213"/>
      <c r="AV33" s="213"/>
      <c r="AW33" s="213"/>
      <c r="AX33" s="633" t="s">
        <v>321</v>
      </c>
      <c r="AY33" s="634"/>
      <c r="AZ33" s="634"/>
      <c r="BA33" s="634"/>
      <c r="BB33" s="634"/>
      <c r="BC33" s="634"/>
      <c r="BD33" s="634"/>
      <c r="BE33" s="634"/>
      <c r="BF33" s="635"/>
      <c r="BG33" s="668">
        <v>99.2</v>
      </c>
      <c r="BH33" s="669"/>
      <c r="BI33" s="669"/>
      <c r="BJ33" s="669"/>
      <c r="BK33" s="669"/>
      <c r="BL33" s="669"/>
      <c r="BM33" s="670">
        <v>97.4</v>
      </c>
      <c r="BN33" s="669"/>
      <c r="BO33" s="669"/>
      <c r="BP33" s="669"/>
      <c r="BQ33" s="671"/>
      <c r="BR33" s="668">
        <v>99.2</v>
      </c>
      <c r="BS33" s="669"/>
      <c r="BT33" s="669"/>
      <c r="BU33" s="669"/>
      <c r="BV33" s="669"/>
      <c r="BW33" s="669"/>
      <c r="BX33" s="670">
        <v>97.5</v>
      </c>
      <c r="BY33" s="669"/>
      <c r="BZ33" s="669"/>
      <c r="CA33" s="669"/>
      <c r="CB33" s="671"/>
      <c r="CD33" s="607" t="s">
        <v>322</v>
      </c>
      <c r="CE33" s="608"/>
      <c r="CF33" s="608"/>
      <c r="CG33" s="608"/>
      <c r="CH33" s="608"/>
      <c r="CI33" s="608"/>
      <c r="CJ33" s="608"/>
      <c r="CK33" s="608"/>
      <c r="CL33" s="608"/>
      <c r="CM33" s="608"/>
      <c r="CN33" s="608"/>
      <c r="CO33" s="608"/>
      <c r="CP33" s="608"/>
      <c r="CQ33" s="609"/>
      <c r="CR33" s="610">
        <v>62897431</v>
      </c>
      <c r="CS33" s="631"/>
      <c r="CT33" s="631"/>
      <c r="CU33" s="631"/>
      <c r="CV33" s="631"/>
      <c r="CW33" s="631"/>
      <c r="CX33" s="631"/>
      <c r="CY33" s="632"/>
      <c r="CZ33" s="615">
        <v>50.5</v>
      </c>
      <c r="DA33" s="643"/>
      <c r="DB33" s="643"/>
      <c r="DC33" s="645"/>
      <c r="DD33" s="619">
        <v>32784612</v>
      </c>
      <c r="DE33" s="631"/>
      <c r="DF33" s="631"/>
      <c r="DG33" s="631"/>
      <c r="DH33" s="631"/>
      <c r="DI33" s="631"/>
      <c r="DJ33" s="631"/>
      <c r="DK33" s="632"/>
      <c r="DL33" s="619">
        <v>15303090</v>
      </c>
      <c r="DM33" s="631"/>
      <c r="DN33" s="631"/>
      <c r="DO33" s="631"/>
      <c r="DP33" s="631"/>
      <c r="DQ33" s="631"/>
      <c r="DR33" s="631"/>
      <c r="DS33" s="631"/>
      <c r="DT33" s="631"/>
      <c r="DU33" s="631"/>
      <c r="DV33" s="632"/>
      <c r="DW33" s="615">
        <v>36.200000000000003</v>
      </c>
      <c r="DX33" s="643"/>
      <c r="DY33" s="643"/>
      <c r="DZ33" s="643"/>
      <c r="EA33" s="643"/>
      <c r="EB33" s="643"/>
      <c r="EC33" s="644"/>
    </row>
    <row r="34" spans="2:133" ht="11.25" customHeight="1" x14ac:dyDescent="0.2">
      <c r="B34" s="607" t="s">
        <v>323</v>
      </c>
      <c r="C34" s="608"/>
      <c r="D34" s="608"/>
      <c r="E34" s="608"/>
      <c r="F34" s="608"/>
      <c r="G34" s="608"/>
      <c r="H34" s="608"/>
      <c r="I34" s="608"/>
      <c r="J34" s="608"/>
      <c r="K34" s="608"/>
      <c r="L34" s="608"/>
      <c r="M34" s="608"/>
      <c r="N34" s="608"/>
      <c r="O34" s="608"/>
      <c r="P34" s="608"/>
      <c r="Q34" s="609"/>
      <c r="R34" s="610">
        <v>19652788</v>
      </c>
      <c r="S34" s="611"/>
      <c r="T34" s="611"/>
      <c r="U34" s="611"/>
      <c r="V34" s="611"/>
      <c r="W34" s="611"/>
      <c r="X34" s="611"/>
      <c r="Y34" s="612"/>
      <c r="Z34" s="613">
        <v>15.3</v>
      </c>
      <c r="AA34" s="613"/>
      <c r="AB34" s="613"/>
      <c r="AC34" s="613"/>
      <c r="AD34" s="614" t="s">
        <v>139</v>
      </c>
      <c r="AE34" s="614"/>
      <c r="AF34" s="614"/>
      <c r="AG34" s="614"/>
      <c r="AH34" s="614"/>
      <c r="AI34" s="614"/>
      <c r="AJ34" s="614"/>
      <c r="AK34" s="614"/>
      <c r="AL34" s="615" t="s">
        <v>180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23751402</v>
      </c>
      <c r="CS34" s="611"/>
      <c r="CT34" s="611"/>
      <c r="CU34" s="611"/>
      <c r="CV34" s="611"/>
      <c r="CW34" s="611"/>
      <c r="CX34" s="611"/>
      <c r="CY34" s="612"/>
      <c r="CZ34" s="615">
        <v>19.100000000000001</v>
      </c>
      <c r="DA34" s="643"/>
      <c r="DB34" s="643"/>
      <c r="DC34" s="645"/>
      <c r="DD34" s="619">
        <v>18250780</v>
      </c>
      <c r="DE34" s="611"/>
      <c r="DF34" s="611"/>
      <c r="DG34" s="611"/>
      <c r="DH34" s="611"/>
      <c r="DI34" s="611"/>
      <c r="DJ34" s="611"/>
      <c r="DK34" s="612"/>
      <c r="DL34" s="619">
        <v>6811091</v>
      </c>
      <c r="DM34" s="611"/>
      <c r="DN34" s="611"/>
      <c r="DO34" s="611"/>
      <c r="DP34" s="611"/>
      <c r="DQ34" s="611"/>
      <c r="DR34" s="611"/>
      <c r="DS34" s="611"/>
      <c r="DT34" s="611"/>
      <c r="DU34" s="611"/>
      <c r="DV34" s="612"/>
      <c r="DW34" s="615">
        <v>16.100000000000001</v>
      </c>
      <c r="DX34" s="643"/>
      <c r="DY34" s="643"/>
      <c r="DZ34" s="643"/>
      <c r="EA34" s="643"/>
      <c r="EB34" s="643"/>
      <c r="EC34" s="644"/>
    </row>
    <row r="35" spans="2:133" ht="11.25" customHeight="1" x14ac:dyDescent="0.2">
      <c r="B35" s="607" t="s">
        <v>325</v>
      </c>
      <c r="C35" s="608"/>
      <c r="D35" s="608"/>
      <c r="E35" s="608"/>
      <c r="F35" s="608"/>
      <c r="G35" s="608"/>
      <c r="H35" s="608"/>
      <c r="I35" s="608"/>
      <c r="J35" s="608"/>
      <c r="K35" s="608"/>
      <c r="L35" s="608"/>
      <c r="M35" s="608"/>
      <c r="N35" s="608"/>
      <c r="O35" s="608"/>
      <c r="P35" s="608"/>
      <c r="Q35" s="609"/>
      <c r="R35" s="610">
        <v>18058170</v>
      </c>
      <c r="S35" s="611"/>
      <c r="T35" s="611"/>
      <c r="U35" s="611"/>
      <c r="V35" s="611"/>
      <c r="W35" s="611"/>
      <c r="X35" s="611"/>
      <c r="Y35" s="612"/>
      <c r="Z35" s="613">
        <v>14.1</v>
      </c>
      <c r="AA35" s="613"/>
      <c r="AB35" s="613"/>
      <c r="AC35" s="613"/>
      <c r="AD35" s="614" t="s">
        <v>139</v>
      </c>
      <c r="AE35" s="614"/>
      <c r="AF35" s="614"/>
      <c r="AG35" s="614"/>
      <c r="AH35" s="614"/>
      <c r="AI35" s="614"/>
      <c r="AJ35" s="614"/>
      <c r="AK35" s="614"/>
      <c r="AL35" s="615" t="s">
        <v>240</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739616</v>
      </c>
      <c r="CS35" s="631"/>
      <c r="CT35" s="631"/>
      <c r="CU35" s="631"/>
      <c r="CV35" s="631"/>
      <c r="CW35" s="631"/>
      <c r="CX35" s="631"/>
      <c r="CY35" s="632"/>
      <c r="CZ35" s="615">
        <v>0.6</v>
      </c>
      <c r="DA35" s="643"/>
      <c r="DB35" s="643"/>
      <c r="DC35" s="645"/>
      <c r="DD35" s="619">
        <v>578963</v>
      </c>
      <c r="DE35" s="631"/>
      <c r="DF35" s="631"/>
      <c r="DG35" s="631"/>
      <c r="DH35" s="631"/>
      <c r="DI35" s="631"/>
      <c r="DJ35" s="631"/>
      <c r="DK35" s="632"/>
      <c r="DL35" s="619">
        <v>578963</v>
      </c>
      <c r="DM35" s="631"/>
      <c r="DN35" s="631"/>
      <c r="DO35" s="631"/>
      <c r="DP35" s="631"/>
      <c r="DQ35" s="631"/>
      <c r="DR35" s="631"/>
      <c r="DS35" s="631"/>
      <c r="DT35" s="631"/>
      <c r="DU35" s="631"/>
      <c r="DV35" s="632"/>
      <c r="DW35" s="615">
        <v>1.4</v>
      </c>
      <c r="DX35" s="643"/>
      <c r="DY35" s="643"/>
      <c r="DZ35" s="643"/>
      <c r="EA35" s="643"/>
      <c r="EB35" s="643"/>
      <c r="EC35" s="644"/>
    </row>
    <row r="36" spans="2:133" ht="11.25" customHeight="1" x14ac:dyDescent="0.2">
      <c r="B36" s="607" t="s">
        <v>329</v>
      </c>
      <c r="C36" s="608"/>
      <c r="D36" s="608"/>
      <c r="E36" s="608"/>
      <c r="F36" s="608"/>
      <c r="G36" s="608"/>
      <c r="H36" s="608"/>
      <c r="I36" s="608"/>
      <c r="J36" s="608"/>
      <c r="K36" s="608"/>
      <c r="L36" s="608"/>
      <c r="M36" s="608"/>
      <c r="N36" s="608"/>
      <c r="O36" s="608"/>
      <c r="P36" s="608"/>
      <c r="Q36" s="609"/>
      <c r="R36" s="610">
        <v>3326834</v>
      </c>
      <c r="S36" s="611"/>
      <c r="T36" s="611"/>
      <c r="U36" s="611"/>
      <c r="V36" s="611"/>
      <c r="W36" s="611"/>
      <c r="X36" s="611"/>
      <c r="Y36" s="612"/>
      <c r="Z36" s="613">
        <v>2.6</v>
      </c>
      <c r="AA36" s="613"/>
      <c r="AB36" s="613"/>
      <c r="AC36" s="613"/>
      <c r="AD36" s="614" t="s">
        <v>180</v>
      </c>
      <c r="AE36" s="614"/>
      <c r="AF36" s="614"/>
      <c r="AG36" s="614"/>
      <c r="AH36" s="614"/>
      <c r="AI36" s="614"/>
      <c r="AJ36" s="614"/>
      <c r="AK36" s="614"/>
      <c r="AL36" s="615" t="s">
        <v>240</v>
      </c>
      <c r="AM36" s="616"/>
      <c r="AN36" s="616"/>
      <c r="AO36" s="617"/>
      <c r="AP36" s="216"/>
      <c r="AQ36" s="676" t="s">
        <v>330</v>
      </c>
      <c r="AR36" s="677"/>
      <c r="AS36" s="677"/>
      <c r="AT36" s="677"/>
      <c r="AU36" s="677"/>
      <c r="AV36" s="677"/>
      <c r="AW36" s="677"/>
      <c r="AX36" s="677"/>
      <c r="AY36" s="678"/>
      <c r="AZ36" s="599">
        <v>8998271</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198011</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6515830</v>
      </c>
      <c r="CS36" s="611"/>
      <c r="CT36" s="611"/>
      <c r="CU36" s="611"/>
      <c r="CV36" s="611"/>
      <c r="CW36" s="611"/>
      <c r="CX36" s="611"/>
      <c r="CY36" s="612"/>
      <c r="CZ36" s="615">
        <v>5.2</v>
      </c>
      <c r="DA36" s="643"/>
      <c r="DB36" s="643"/>
      <c r="DC36" s="645"/>
      <c r="DD36" s="619">
        <v>5259245</v>
      </c>
      <c r="DE36" s="611"/>
      <c r="DF36" s="611"/>
      <c r="DG36" s="611"/>
      <c r="DH36" s="611"/>
      <c r="DI36" s="611"/>
      <c r="DJ36" s="611"/>
      <c r="DK36" s="612"/>
      <c r="DL36" s="619">
        <v>2417044</v>
      </c>
      <c r="DM36" s="611"/>
      <c r="DN36" s="611"/>
      <c r="DO36" s="611"/>
      <c r="DP36" s="611"/>
      <c r="DQ36" s="611"/>
      <c r="DR36" s="611"/>
      <c r="DS36" s="611"/>
      <c r="DT36" s="611"/>
      <c r="DU36" s="611"/>
      <c r="DV36" s="612"/>
      <c r="DW36" s="615">
        <v>5.7</v>
      </c>
      <c r="DX36" s="643"/>
      <c r="DY36" s="643"/>
      <c r="DZ36" s="643"/>
      <c r="EA36" s="643"/>
      <c r="EB36" s="643"/>
      <c r="EC36" s="644"/>
    </row>
    <row r="37" spans="2:133" ht="11.25" customHeight="1" x14ac:dyDescent="0.2">
      <c r="B37" s="607" t="s">
        <v>333</v>
      </c>
      <c r="C37" s="608"/>
      <c r="D37" s="608"/>
      <c r="E37" s="608"/>
      <c r="F37" s="608"/>
      <c r="G37" s="608"/>
      <c r="H37" s="608"/>
      <c r="I37" s="608"/>
      <c r="J37" s="608"/>
      <c r="K37" s="608"/>
      <c r="L37" s="608"/>
      <c r="M37" s="608"/>
      <c r="N37" s="608"/>
      <c r="O37" s="608"/>
      <c r="P37" s="608"/>
      <c r="Q37" s="609"/>
      <c r="R37" s="610">
        <v>5180716</v>
      </c>
      <c r="S37" s="611"/>
      <c r="T37" s="611"/>
      <c r="U37" s="611"/>
      <c r="V37" s="611"/>
      <c r="W37" s="611"/>
      <c r="X37" s="611"/>
      <c r="Y37" s="612"/>
      <c r="Z37" s="613">
        <v>4</v>
      </c>
      <c r="AA37" s="613"/>
      <c r="AB37" s="613"/>
      <c r="AC37" s="613"/>
      <c r="AD37" s="614">
        <v>160876</v>
      </c>
      <c r="AE37" s="614"/>
      <c r="AF37" s="614"/>
      <c r="AG37" s="614"/>
      <c r="AH37" s="614"/>
      <c r="AI37" s="614"/>
      <c r="AJ37" s="614"/>
      <c r="AK37" s="614"/>
      <c r="AL37" s="615">
        <v>0.4</v>
      </c>
      <c r="AM37" s="616"/>
      <c r="AN37" s="616"/>
      <c r="AO37" s="617"/>
      <c r="AQ37" s="673" t="s">
        <v>334</v>
      </c>
      <c r="AR37" s="674"/>
      <c r="AS37" s="674"/>
      <c r="AT37" s="674"/>
      <c r="AU37" s="674"/>
      <c r="AV37" s="674"/>
      <c r="AW37" s="674"/>
      <c r="AX37" s="674"/>
      <c r="AY37" s="675"/>
      <c r="AZ37" s="610">
        <v>1185517</v>
      </c>
      <c r="BA37" s="611"/>
      <c r="BB37" s="611"/>
      <c r="BC37" s="611"/>
      <c r="BD37" s="631"/>
      <c r="BE37" s="631"/>
      <c r="BF37" s="656"/>
      <c r="BG37" s="607" t="s">
        <v>335</v>
      </c>
      <c r="BH37" s="608"/>
      <c r="BI37" s="608"/>
      <c r="BJ37" s="608"/>
      <c r="BK37" s="608"/>
      <c r="BL37" s="608"/>
      <c r="BM37" s="608"/>
      <c r="BN37" s="608"/>
      <c r="BO37" s="608"/>
      <c r="BP37" s="608"/>
      <c r="BQ37" s="608"/>
      <c r="BR37" s="608"/>
      <c r="BS37" s="608"/>
      <c r="BT37" s="608"/>
      <c r="BU37" s="609"/>
      <c r="BV37" s="610">
        <v>-72331</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13673</v>
      </c>
      <c r="CS37" s="631"/>
      <c r="CT37" s="631"/>
      <c r="CU37" s="631"/>
      <c r="CV37" s="631"/>
      <c r="CW37" s="631"/>
      <c r="CX37" s="631"/>
      <c r="CY37" s="632"/>
      <c r="CZ37" s="615">
        <v>0</v>
      </c>
      <c r="DA37" s="643"/>
      <c r="DB37" s="643"/>
      <c r="DC37" s="645"/>
      <c r="DD37" s="619">
        <v>13673</v>
      </c>
      <c r="DE37" s="631"/>
      <c r="DF37" s="631"/>
      <c r="DG37" s="631"/>
      <c r="DH37" s="631"/>
      <c r="DI37" s="631"/>
      <c r="DJ37" s="631"/>
      <c r="DK37" s="632"/>
      <c r="DL37" s="619">
        <v>12906</v>
      </c>
      <c r="DM37" s="631"/>
      <c r="DN37" s="631"/>
      <c r="DO37" s="631"/>
      <c r="DP37" s="631"/>
      <c r="DQ37" s="631"/>
      <c r="DR37" s="631"/>
      <c r="DS37" s="631"/>
      <c r="DT37" s="631"/>
      <c r="DU37" s="631"/>
      <c r="DV37" s="632"/>
      <c r="DW37" s="615">
        <v>0</v>
      </c>
      <c r="DX37" s="643"/>
      <c r="DY37" s="643"/>
      <c r="DZ37" s="643"/>
      <c r="EA37" s="643"/>
      <c r="EB37" s="643"/>
      <c r="EC37" s="644"/>
    </row>
    <row r="38" spans="2:133" ht="11.25" customHeight="1" x14ac:dyDescent="0.2">
      <c r="B38" s="607" t="s">
        <v>337</v>
      </c>
      <c r="C38" s="608"/>
      <c r="D38" s="608"/>
      <c r="E38" s="608"/>
      <c r="F38" s="608"/>
      <c r="G38" s="608"/>
      <c r="H38" s="608"/>
      <c r="I38" s="608"/>
      <c r="J38" s="608"/>
      <c r="K38" s="608"/>
      <c r="L38" s="608"/>
      <c r="M38" s="608"/>
      <c r="N38" s="608"/>
      <c r="O38" s="608"/>
      <c r="P38" s="608"/>
      <c r="Q38" s="609"/>
      <c r="R38" s="610">
        <v>6064648</v>
      </c>
      <c r="S38" s="611"/>
      <c r="T38" s="611"/>
      <c r="U38" s="611"/>
      <c r="V38" s="611"/>
      <c r="W38" s="611"/>
      <c r="X38" s="611"/>
      <c r="Y38" s="612"/>
      <c r="Z38" s="613">
        <v>4.7</v>
      </c>
      <c r="AA38" s="613"/>
      <c r="AB38" s="613"/>
      <c r="AC38" s="613"/>
      <c r="AD38" s="614" t="s">
        <v>240</v>
      </c>
      <c r="AE38" s="614"/>
      <c r="AF38" s="614"/>
      <c r="AG38" s="614"/>
      <c r="AH38" s="614"/>
      <c r="AI38" s="614"/>
      <c r="AJ38" s="614"/>
      <c r="AK38" s="614"/>
      <c r="AL38" s="615" t="s">
        <v>180</v>
      </c>
      <c r="AM38" s="616"/>
      <c r="AN38" s="616"/>
      <c r="AO38" s="617"/>
      <c r="AQ38" s="673" t="s">
        <v>338</v>
      </c>
      <c r="AR38" s="674"/>
      <c r="AS38" s="674"/>
      <c r="AT38" s="674"/>
      <c r="AU38" s="674"/>
      <c r="AV38" s="674"/>
      <c r="AW38" s="674"/>
      <c r="AX38" s="674"/>
      <c r="AY38" s="675"/>
      <c r="AZ38" s="610">
        <v>272985</v>
      </c>
      <c r="BA38" s="611"/>
      <c r="BB38" s="611"/>
      <c r="BC38" s="611"/>
      <c r="BD38" s="631"/>
      <c r="BE38" s="631"/>
      <c r="BF38" s="656"/>
      <c r="BG38" s="607" t="s">
        <v>339</v>
      </c>
      <c r="BH38" s="608"/>
      <c r="BI38" s="608"/>
      <c r="BJ38" s="608"/>
      <c r="BK38" s="608"/>
      <c r="BL38" s="608"/>
      <c r="BM38" s="608"/>
      <c r="BN38" s="608"/>
      <c r="BO38" s="608"/>
      <c r="BP38" s="608"/>
      <c r="BQ38" s="608"/>
      <c r="BR38" s="608"/>
      <c r="BS38" s="608"/>
      <c r="BT38" s="608"/>
      <c r="BU38" s="609"/>
      <c r="BV38" s="610">
        <v>22485</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7356539</v>
      </c>
      <c r="CS38" s="611"/>
      <c r="CT38" s="611"/>
      <c r="CU38" s="611"/>
      <c r="CV38" s="611"/>
      <c r="CW38" s="611"/>
      <c r="CX38" s="611"/>
      <c r="CY38" s="612"/>
      <c r="CZ38" s="615">
        <v>5.9</v>
      </c>
      <c r="DA38" s="643"/>
      <c r="DB38" s="643"/>
      <c r="DC38" s="645"/>
      <c r="DD38" s="619">
        <v>5674066</v>
      </c>
      <c r="DE38" s="611"/>
      <c r="DF38" s="611"/>
      <c r="DG38" s="611"/>
      <c r="DH38" s="611"/>
      <c r="DI38" s="611"/>
      <c r="DJ38" s="611"/>
      <c r="DK38" s="612"/>
      <c r="DL38" s="619">
        <v>5301863</v>
      </c>
      <c r="DM38" s="611"/>
      <c r="DN38" s="611"/>
      <c r="DO38" s="611"/>
      <c r="DP38" s="611"/>
      <c r="DQ38" s="611"/>
      <c r="DR38" s="611"/>
      <c r="DS38" s="611"/>
      <c r="DT38" s="611"/>
      <c r="DU38" s="611"/>
      <c r="DV38" s="612"/>
      <c r="DW38" s="615">
        <v>12.5</v>
      </c>
      <c r="DX38" s="643"/>
      <c r="DY38" s="643"/>
      <c r="DZ38" s="643"/>
      <c r="EA38" s="643"/>
      <c r="EB38" s="643"/>
      <c r="EC38" s="644"/>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240</v>
      </c>
      <c r="S39" s="611"/>
      <c r="T39" s="611"/>
      <c r="U39" s="611"/>
      <c r="V39" s="611"/>
      <c r="W39" s="611"/>
      <c r="X39" s="611"/>
      <c r="Y39" s="612"/>
      <c r="Z39" s="613" t="s">
        <v>240</v>
      </c>
      <c r="AA39" s="613"/>
      <c r="AB39" s="613"/>
      <c r="AC39" s="613"/>
      <c r="AD39" s="614" t="s">
        <v>180</v>
      </c>
      <c r="AE39" s="614"/>
      <c r="AF39" s="614"/>
      <c r="AG39" s="614"/>
      <c r="AH39" s="614"/>
      <c r="AI39" s="614"/>
      <c r="AJ39" s="614"/>
      <c r="AK39" s="614"/>
      <c r="AL39" s="615" t="s">
        <v>240</v>
      </c>
      <c r="AM39" s="616"/>
      <c r="AN39" s="616"/>
      <c r="AO39" s="617"/>
      <c r="AQ39" s="673" t="s">
        <v>342</v>
      </c>
      <c r="AR39" s="674"/>
      <c r="AS39" s="674"/>
      <c r="AT39" s="674"/>
      <c r="AU39" s="674"/>
      <c r="AV39" s="674"/>
      <c r="AW39" s="674"/>
      <c r="AX39" s="674"/>
      <c r="AY39" s="675"/>
      <c r="AZ39" s="610">
        <v>183230</v>
      </c>
      <c r="BA39" s="611"/>
      <c r="BB39" s="611"/>
      <c r="BC39" s="611"/>
      <c r="BD39" s="631"/>
      <c r="BE39" s="631"/>
      <c r="BF39" s="656"/>
      <c r="BG39" s="607" t="s">
        <v>343</v>
      </c>
      <c r="BH39" s="608"/>
      <c r="BI39" s="608"/>
      <c r="BJ39" s="608"/>
      <c r="BK39" s="608"/>
      <c r="BL39" s="608"/>
      <c r="BM39" s="608"/>
      <c r="BN39" s="608"/>
      <c r="BO39" s="608"/>
      <c r="BP39" s="608"/>
      <c r="BQ39" s="608"/>
      <c r="BR39" s="608"/>
      <c r="BS39" s="608"/>
      <c r="BT39" s="608"/>
      <c r="BU39" s="609"/>
      <c r="BV39" s="610">
        <v>33934</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22399553</v>
      </c>
      <c r="CS39" s="631"/>
      <c r="CT39" s="631"/>
      <c r="CU39" s="631"/>
      <c r="CV39" s="631"/>
      <c r="CW39" s="631"/>
      <c r="CX39" s="631"/>
      <c r="CY39" s="632"/>
      <c r="CZ39" s="615">
        <v>18</v>
      </c>
      <c r="DA39" s="643"/>
      <c r="DB39" s="643"/>
      <c r="DC39" s="645"/>
      <c r="DD39" s="619">
        <v>2784457</v>
      </c>
      <c r="DE39" s="631"/>
      <c r="DF39" s="631"/>
      <c r="DG39" s="631"/>
      <c r="DH39" s="631"/>
      <c r="DI39" s="631"/>
      <c r="DJ39" s="631"/>
      <c r="DK39" s="632"/>
      <c r="DL39" s="619" t="s">
        <v>240</v>
      </c>
      <c r="DM39" s="631"/>
      <c r="DN39" s="631"/>
      <c r="DO39" s="631"/>
      <c r="DP39" s="631"/>
      <c r="DQ39" s="631"/>
      <c r="DR39" s="631"/>
      <c r="DS39" s="631"/>
      <c r="DT39" s="631"/>
      <c r="DU39" s="631"/>
      <c r="DV39" s="632"/>
      <c r="DW39" s="615" t="s">
        <v>180</v>
      </c>
      <c r="DX39" s="643"/>
      <c r="DY39" s="643"/>
      <c r="DZ39" s="643"/>
      <c r="EA39" s="643"/>
      <c r="EB39" s="643"/>
      <c r="EC39" s="644"/>
    </row>
    <row r="40" spans="2:133" ht="11.25" customHeight="1" x14ac:dyDescent="0.2">
      <c r="B40" s="607" t="s">
        <v>345</v>
      </c>
      <c r="C40" s="608"/>
      <c r="D40" s="608"/>
      <c r="E40" s="608"/>
      <c r="F40" s="608"/>
      <c r="G40" s="608"/>
      <c r="H40" s="608"/>
      <c r="I40" s="608"/>
      <c r="J40" s="608"/>
      <c r="K40" s="608"/>
      <c r="L40" s="608"/>
      <c r="M40" s="608"/>
      <c r="N40" s="608"/>
      <c r="O40" s="608"/>
      <c r="P40" s="608"/>
      <c r="Q40" s="609"/>
      <c r="R40" s="610">
        <v>669848</v>
      </c>
      <c r="S40" s="611"/>
      <c r="T40" s="611"/>
      <c r="U40" s="611"/>
      <c r="V40" s="611"/>
      <c r="W40" s="611"/>
      <c r="X40" s="611"/>
      <c r="Y40" s="612"/>
      <c r="Z40" s="613">
        <v>0.5</v>
      </c>
      <c r="AA40" s="613"/>
      <c r="AB40" s="613"/>
      <c r="AC40" s="613"/>
      <c r="AD40" s="614" t="s">
        <v>180</v>
      </c>
      <c r="AE40" s="614"/>
      <c r="AF40" s="614"/>
      <c r="AG40" s="614"/>
      <c r="AH40" s="614"/>
      <c r="AI40" s="614"/>
      <c r="AJ40" s="614"/>
      <c r="AK40" s="614"/>
      <c r="AL40" s="615" t="s">
        <v>180</v>
      </c>
      <c r="AM40" s="616"/>
      <c r="AN40" s="616"/>
      <c r="AO40" s="617"/>
      <c r="AQ40" s="673" t="s">
        <v>346</v>
      </c>
      <c r="AR40" s="674"/>
      <c r="AS40" s="674"/>
      <c r="AT40" s="674"/>
      <c r="AU40" s="674"/>
      <c r="AV40" s="674"/>
      <c r="AW40" s="674"/>
      <c r="AX40" s="674"/>
      <c r="AY40" s="675"/>
      <c r="AZ40" s="610">
        <v>68843</v>
      </c>
      <c r="BA40" s="611"/>
      <c r="BB40" s="611"/>
      <c r="BC40" s="611"/>
      <c r="BD40" s="631"/>
      <c r="BE40" s="631"/>
      <c r="BF40" s="656"/>
      <c r="BG40" s="660" t="s">
        <v>347</v>
      </c>
      <c r="BH40" s="661"/>
      <c r="BI40" s="661"/>
      <c r="BJ40" s="661"/>
      <c r="BK40" s="661"/>
      <c r="BL40" s="217"/>
      <c r="BM40" s="608" t="s">
        <v>348</v>
      </c>
      <c r="BN40" s="608"/>
      <c r="BO40" s="608"/>
      <c r="BP40" s="608"/>
      <c r="BQ40" s="608"/>
      <c r="BR40" s="608"/>
      <c r="BS40" s="608"/>
      <c r="BT40" s="608"/>
      <c r="BU40" s="609"/>
      <c r="BV40" s="610">
        <v>101</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2134491</v>
      </c>
      <c r="CS40" s="611"/>
      <c r="CT40" s="611"/>
      <c r="CU40" s="611"/>
      <c r="CV40" s="611"/>
      <c r="CW40" s="611"/>
      <c r="CX40" s="611"/>
      <c r="CY40" s="612"/>
      <c r="CZ40" s="615">
        <v>1.7</v>
      </c>
      <c r="DA40" s="643"/>
      <c r="DB40" s="643"/>
      <c r="DC40" s="645"/>
      <c r="DD40" s="619">
        <v>237101</v>
      </c>
      <c r="DE40" s="611"/>
      <c r="DF40" s="611"/>
      <c r="DG40" s="611"/>
      <c r="DH40" s="611"/>
      <c r="DI40" s="611"/>
      <c r="DJ40" s="611"/>
      <c r="DK40" s="612"/>
      <c r="DL40" s="619">
        <v>194129</v>
      </c>
      <c r="DM40" s="611"/>
      <c r="DN40" s="611"/>
      <c r="DO40" s="611"/>
      <c r="DP40" s="611"/>
      <c r="DQ40" s="611"/>
      <c r="DR40" s="611"/>
      <c r="DS40" s="611"/>
      <c r="DT40" s="611"/>
      <c r="DU40" s="611"/>
      <c r="DV40" s="612"/>
      <c r="DW40" s="615">
        <v>0.5</v>
      </c>
      <c r="DX40" s="643"/>
      <c r="DY40" s="643"/>
      <c r="DZ40" s="643"/>
      <c r="EA40" s="643"/>
      <c r="EB40" s="643"/>
      <c r="EC40" s="644"/>
    </row>
    <row r="41" spans="2:133" ht="11.25" customHeight="1" x14ac:dyDescent="0.2">
      <c r="B41" s="633" t="s">
        <v>350</v>
      </c>
      <c r="C41" s="634"/>
      <c r="D41" s="634"/>
      <c r="E41" s="634"/>
      <c r="F41" s="634"/>
      <c r="G41" s="634"/>
      <c r="H41" s="634"/>
      <c r="I41" s="634"/>
      <c r="J41" s="634"/>
      <c r="K41" s="634"/>
      <c r="L41" s="634"/>
      <c r="M41" s="634"/>
      <c r="N41" s="634"/>
      <c r="O41" s="634"/>
      <c r="P41" s="634"/>
      <c r="Q41" s="635"/>
      <c r="R41" s="682">
        <v>128340867</v>
      </c>
      <c r="S41" s="683"/>
      <c r="T41" s="683"/>
      <c r="U41" s="683"/>
      <c r="V41" s="683"/>
      <c r="W41" s="683"/>
      <c r="X41" s="683"/>
      <c r="Y41" s="687"/>
      <c r="Z41" s="688">
        <v>100</v>
      </c>
      <c r="AA41" s="688"/>
      <c r="AB41" s="688"/>
      <c r="AC41" s="688"/>
      <c r="AD41" s="689">
        <v>41590083</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1719889</v>
      </c>
      <c r="BA41" s="611"/>
      <c r="BB41" s="611"/>
      <c r="BC41" s="611"/>
      <c r="BD41" s="631"/>
      <c r="BE41" s="631"/>
      <c r="BF41" s="656"/>
      <c r="BG41" s="660"/>
      <c r="BH41" s="661"/>
      <c r="BI41" s="661"/>
      <c r="BJ41" s="661"/>
      <c r="BK41" s="661"/>
      <c r="BL41" s="217"/>
      <c r="BM41" s="608" t="s">
        <v>352</v>
      </c>
      <c r="BN41" s="608"/>
      <c r="BO41" s="608"/>
      <c r="BP41" s="608"/>
      <c r="BQ41" s="608"/>
      <c r="BR41" s="608"/>
      <c r="BS41" s="608"/>
      <c r="BT41" s="608"/>
      <c r="BU41" s="609"/>
      <c r="BV41" s="610" t="s">
        <v>139</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180</v>
      </c>
      <c r="CS41" s="631"/>
      <c r="CT41" s="631"/>
      <c r="CU41" s="631"/>
      <c r="CV41" s="631"/>
      <c r="CW41" s="631"/>
      <c r="CX41" s="631"/>
      <c r="CY41" s="632"/>
      <c r="CZ41" s="615" t="s">
        <v>246</v>
      </c>
      <c r="DA41" s="643"/>
      <c r="DB41" s="643"/>
      <c r="DC41" s="645"/>
      <c r="DD41" s="619" t="s">
        <v>246</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354</v>
      </c>
      <c r="AR42" s="680"/>
      <c r="AS42" s="680"/>
      <c r="AT42" s="680"/>
      <c r="AU42" s="680"/>
      <c r="AV42" s="680"/>
      <c r="AW42" s="680"/>
      <c r="AX42" s="680"/>
      <c r="AY42" s="681"/>
      <c r="AZ42" s="682">
        <v>5567807</v>
      </c>
      <c r="BA42" s="683"/>
      <c r="BB42" s="683"/>
      <c r="BC42" s="683"/>
      <c r="BD42" s="669"/>
      <c r="BE42" s="669"/>
      <c r="BF42" s="671"/>
      <c r="BG42" s="662"/>
      <c r="BH42" s="663"/>
      <c r="BI42" s="663"/>
      <c r="BJ42" s="663"/>
      <c r="BK42" s="663"/>
      <c r="BL42" s="218"/>
      <c r="BM42" s="634" t="s">
        <v>355</v>
      </c>
      <c r="BN42" s="634"/>
      <c r="BO42" s="634"/>
      <c r="BP42" s="634"/>
      <c r="BQ42" s="634"/>
      <c r="BR42" s="634"/>
      <c r="BS42" s="634"/>
      <c r="BT42" s="634"/>
      <c r="BU42" s="635"/>
      <c r="BV42" s="682">
        <v>393</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16807448</v>
      </c>
      <c r="CS42" s="631"/>
      <c r="CT42" s="631"/>
      <c r="CU42" s="631"/>
      <c r="CV42" s="631"/>
      <c r="CW42" s="631"/>
      <c r="CX42" s="631"/>
      <c r="CY42" s="632"/>
      <c r="CZ42" s="615">
        <v>13.5</v>
      </c>
      <c r="DA42" s="643"/>
      <c r="DB42" s="643"/>
      <c r="DC42" s="645"/>
      <c r="DD42" s="619">
        <v>3722556</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357</v>
      </c>
      <c r="CD43" s="607" t="s">
        <v>358</v>
      </c>
      <c r="CE43" s="608"/>
      <c r="CF43" s="608"/>
      <c r="CG43" s="608"/>
      <c r="CH43" s="608"/>
      <c r="CI43" s="608"/>
      <c r="CJ43" s="608"/>
      <c r="CK43" s="608"/>
      <c r="CL43" s="608"/>
      <c r="CM43" s="608"/>
      <c r="CN43" s="608"/>
      <c r="CO43" s="608"/>
      <c r="CP43" s="608"/>
      <c r="CQ43" s="609"/>
      <c r="CR43" s="610">
        <v>177546</v>
      </c>
      <c r="CS43" s="631"/>
      <c r="CT43" s="631"/>
      <c r="CU43" s="631"/>
      <c r="CV43" s="631"/>
      <c r="CW43" s="631"/>
      <c r="CX43" s="631"/>
      <c r="CY43" s="632"/>
      <c r="CZ43" s="615">
        <v>0.1</v>
      </c>
      <c r="DA43" s="643"/>
      <c r="DB43" s="643"/>
      <c r="DC43" s="645"/>
      <c r="DD43" s="619">
        <v>161574</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360</v>
      </c>
      <c r="CG44" s="608"/>
      <c r="CH44" s="608"/>
      <c r="CI44" s="608"/>
      <c r="CJ44" s="608"/>
      <c r="CK44" s="608"/>
      <c r="CL44" s="608"/>
      <c r="CM44" s="608"/>
      <c r="CN44" s="608"/>
      <c r="CO44" s="608"/>
      <c r="CP44" s="608"/>
      <c r="CQ44" s="609"/>
      <c r="CR44" s="610">
        <v>16021055</v>
      </c>
      <c r="CS44" s="611"/>
      <c r="CT44" s="611"/>
      <c r="CU44" s="611"/>
      <c r="CV44" s="611"/>
      <c r="CW44" s="611"/>
      <c r="CX44" s="611"/>
      <c r="CY44" s="612"/>
      <c r="CZ44" s="615">
        <v>12.9</v>
      </c>
      <c r="DA44" s="616"/>
      <c r="DB44" s="616"/>
      <c r="DC44" s="622"/>
      <c r="DD44" s="619">
        <v>3326508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9931158</v>
      </c>
      <c r="CS45" s="631"/>
      <c r="CT45" s="631"/>
      <c r="CU45" s="631"/>
      <c r="CV45" s="631"/>
      <c r="CW45" s="631"/>
      <c r="CX45" s="631"/>
      <c r="CY45" s="632"/>
      <c r="CZ45" s="615">
        <v>8</v>
      </c>
      <c r="DA45" s="643"/>
      <c r="DB45" s="643"/>
      <c r="DC45" s="645"/>
      <c r="DD45" s="619">
        <v>624339</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363</v>
      </c>
      <c r="CG46" s="608"/>
      <c r="CH46" s="608"/>
      <c r="CI46" s="608"/>
      <c r="CJ46" s="608"/>
      <c r="CK46" s="608"/>
      <c r="CL46" s="608"/>
      <c r="CM46" s="608"/>
      <c r="CN46" s="608"/>
      <c r="CO46" s="608"/>
      <c r="CP46" s="608"/>
      <c r="CQ46" s="609"/>
      <c r="CR46" s="610">
        <v>5887381</v>
      </c>
      <c r="CS46" s="611"/>
      <c r="CT46" s="611"/>
      <c r="CU46" s="611"/>
      <c r="CV46" s="611"/>
      <c r="CW46" s="611"/>
      <c r="CX46" s="611"/>
      <c r="CY46" s="612"/>
      <c r="CZ46" s="615">
        <v>4.7</v>
      </c>
      <c r="DA46" s="616"/>
      <c r="DB46" s="616"/>
      <c r="DC46" s="622"/>
      <c r="DD46" s="619">
        <v>2622853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364</v>
      </c>
      <c r="CG47" s="608"/>
      <c r="CH47" s="608"/>
      <c r="CI47" s="608"/>
      <c r="CJ47" s="608"/>
      <c r="CK47" s="608"/>
      <c r="CL47" s="608"/>
      <c r="CM47" s="608"/>
      <c r="CN47" s="608"/>
      <c r="CO47" s="608"/>
      <c r="CP47" s="608"/>
      <c r="CQ47" s="609"/>
      <c r="CR47" s="610">
        <v>786393</v>
      </c>
      <c r="CS47" s="631"/>
      <c r="CT47" s="631"/>
      <c r="CU47" s="631"/>
      <c r="CV47" s="631"/>
      <c r="CW47" s="631"/>
      <c r="CX47" s="631"/>
      <c r="CY47" s="632"/>
      <c r="CZ47" s="615">
        <v>0.6</v>
      </c>
      <c r="DA47" s="643"/>
      <c r="DB47" s="643"/>
      <c r="DC47" s="645"/>
      <c r="DD47" s="619">
        <v>396048</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365</v>
      </c>
      <c r="CG48" s="608"/>
      <c r="CH48" s="608"/>
      <c r="CI48" s="608"/>
      <c r="CJ48" s="608"/>
      <c r="CK48" s="608"/>
      <c r="CL48" s="608"/>
      <c r="CM48" s="608"/>
      <c r="CN48" s="608"/>
      <c r="CO48" s="608"/>
      <c r="CP48" s="608"/>
      <c r="CQ48" s="609"/>
      <c r="CR48" s="610" t="s">
        <v>246</v>
      </c>
      <c r="CS48" s="611"/>
      <c r="CT48" s="611"/>
      <c r="CU48" s="611"/>
      <c r="CV48" s="611"/>
      <c r="CW48" s="611"/>
      <c r="CX48" s="611"/>
      <c r="CY48" s="612"/>
      <c r="CZ48" s="615" t="s">
        <v>246</v>
      </c>
      <c r="DA48" s="616"/>
      <c r="DB48" s="616"/>
      <c r="DC48" s="622"/>
      <c r="DD48" s="619" t="s">
        <v>246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3" t="s">
        <v>366</v>
      </c>
      <c r="CE49" s="634"/>
      <c r="CF49" s="634"/>
      <c r="CG49" s="634"/>
      <c r="CH49" s="634"/>
      <c r="CI49" s="634"/>
      <c r="CJ49" s="634"/>
      <c r="CK49" s="634"/>
      <c r="CL49" s="634"/>
      <c r="CM49" s="634"/>
      <c r="CN49" s="634"/>
      <c r="CO49" s="634"/>
      <c r="CP49" s="634"/>
      <c r="CQ49" s="635"/>
      <c r="CR49" s="682">
        <v>124649700</v>
      </c>
      <c r="CS49" s="669"/>
      <c r="CT49" s="669"/>
      <c r="CU49" s="669"/>
      <c r="CV49" s="669"/>
      <c r="CW49" s="669"/>
      <c r="CX49" s="669"/>
      <c r="CY49" s="698"/>
      <c r="CZ49" s="690">
        <v>100</v>
      </c>
      <c r="DA49" s="699"/>
      <c r="DB49" s="699"/>
      <c r="DC49" s="700"/>
      <c r="DD49" s="701">
        <v>61946910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2Vh+ust15dvzkbrH2HfSbpW1CFN0b2ExMh15flqfQyPaVw57nFfaHlM6fSXl+zd1r0Og+VjeT4pcqv1JqOqAfw==" saltValue="FmlPaTDdQ/eBSWg7sW1b3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P102" sqref="AP102"/>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389</v>
      </c>
      <c r="C7" s="737"/>
      <c r="D7" s="737"/>
      <c r="E7" s="737"/>
      <c r="F7" s="737"/>
      <c r="G7" s="737"/>
      <c r="H7" s="737"/>
      <c r="I7" s="737"/>
      <c r="J7" s="737"/>
      <c r="K7" s="737"/>
      <c r="L7" s="737"/>
      <c r="M7" s="737"/>
      <c r="N7" s="737"/>
      <c r="O7" s="737"/>
      <c r="P7" s="738"/>
      <c r="Q7" s="739">
        <v>128810</v>
      </c>
      <c r="R7" s="740"/>
      <c r="S7" s="740"/>
      <c r="T7" s="740"/>
      <c r="U7" s="740"/>
      <c r="V7" s="740">
        <v>125119</v>
      </c>
      <c r="W7" s="740"/>
      <c r="X7" s="740"/>
      <c r="Y7" s="740"/>
      <c r="Z7" s="740"/>
      <c r="AA7" s="740">
        <v>3691</v>
      </c>
      <c r="AB7" s="740"/>
      <c r="AC7" s="740"/>
      <c r="AD7" s="740"/>
      <c r="AE7" s="741"/>
      <c r="AF7" s="742">
        <v>1521</v>
      </c>
      <c r="AG7" s="743"/>
      <c r="AH7" s="743"/>
      <c r="AI7" s="743"/>
      <c r="AJ7" s="744"/>
      <c r="AK7" s="745">
        <v>18058</v>
      </c>
      <c r="AL7" s="746"/>
      <c r="AM7" s="746"/>
      <c r="AN7" s="746"/>
      <c r="AO7" s="746"/>
      <c r="AP7" s="746">
        <v>68221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580</v>
      </c>
      <c r="BT7" s="734"/>
      <c r="BU7" s="734"/>
      <c r="BV7" s="734"/>
      <c r="BW7" s="734"/>
      <c r="BX7" s="734"/>
      <c r="BY7" s="734"/>
      <c r="BZ7" s="734"/>
      <c r="CA7" s="734"/>
      <c r="CB7" s="734"/>
      <c r="CC7" s="734"/>
      <c r="CD7" s="734"/>
      <c r="CE7" s="734"/>
      <c r="CF7" s="734"/>
      <c r="CG7" s="749"/>
      <c r="CH7" s="730">
        <v>29</v>
      </c>
      <c r="CI7" s="731"/>
      <c r="CJ7" s="731"/>
      <c r="CK7" s="731"/>
      <c r="CL7" s="732"/>
      <c r="CM7" s="730">
        <v>416</v>
      </c>
      <c r="CN7" s="731"/>
      <c r="CO7" s="731"/>
      <c r="CP7" s="731"/>
      <c r="CQ7" s="732"/>
      <c r="CR7" s="730">
        <v>18</v>
      </c>
      <c r="CS7" s="731"/>
      <c r="CT7" s="731"/>
      <c r="CU7" s="731"/>
      <c r="CV7" s="732"/>
      <c r="CW7" s="730" t="s">
        <v>513</v>
      </c>
      <c r="CX7" s="731"/>
      <c r="CY7" s="731"/>
      <c r="CZ7" s="731"/>
      <c r="DA7" s="732"/>
      <c r="DB7" s="730">
        <v>19</v>
      </c>
      <c r="DC7" s="731"/>
      <c r="DD7" s="731"/>
      <c r="DE7" s="731"/>
      <c r="DF7" s="732"/>
      <c r="DG7" s="730" t="s">
        <v>513</v>
      </c>
      <c r="DH7" s="731"/>
      <c r="DI7" s="731"/>
      <c r="DJ7" s="731"/>
      <c r="DK7" s="732"/>
      <c r="DL7" s="730" t="s">
        <v>513</v>
      </c>
      <c r="DM7" s="731"/>
      <c r="DN7" s="731"/>
      <c r="DO7" s="731"/>
      <c r="DP7" s="732"/>
      <c r="DQ7" s="730" t="s">
        <v>513</v>
      </c>
      <c r="DR7" s="731"/>
      <c r="DS7" s="731"/>
      <c r="DT7" s="731"/>
      <c r="DU7" s="732"/>
      <c r="DV7" s="733"/>
      <c r="DW7" s="734"/>
      <c r="DX7" s="734"/>
      <c r="DY7" s="734"/>
      <c r="DZ7" s="735"/>
      <c r="EA7" s="228"/>
    </row>
    <row r="8" spans="1:131" s="229" customFormat="1" ht="26.25" customHeight="1" x14ac:dyDescent="0.2">
      <c r="A8" s="232">
        <v>2</v>
      </c>
      <c r="B8" s="767" t="s">
        <v>390</v>
      </c>
      <c r="C8" s="768"/>
      <c r="D8" s="768"/>
      <c r="E8" s="768"/>
      <c r="F8" s="768"/>
      <c r="G8" s="768"/>
      <c r="H8" s="768"/>
      <c r="I8" s="768"/>
      <c r="J8" s="768"/>
      <c r="K8" s="768"/>
      <c r="L8" s="768"/>
      <c r="M8" s="768"/>
      <c r="N8" s="768"/>
      <c r="O8" s="768"/>
      <c r="P8" s="769"/>
      <c r="Q8" s="770">
        <v>21</v>
      </c>
      <c r="R8" s="771"/>
      <c r="S8" s="771"/>
      <c r="T8" s="771"/>
      <c r="U8" s="771"/>
      <c r="V8" s="771">
        <v>21</v>
      </c>
      <c r="W8" s="771"/>
      <c r="X8" s="771"/>
      <c r="Y8" s="771"/>
      <c r="Z8" s="771"/>
      <c r="AA8" s="771" t="s">
        <v>513</v>
      </c>
      <c r="AB8" s="771"/>
      <c r="AC8" s="771"/>
      <c r="AD8" s="771"/>
      <c r="AE8" s="772"/>
      <c r="AF8" s="773" t="s">
        <v>513</v>
      </c>
      <c r="AG8" s="774"/>
      <c r="AH8" s="774"/>
      <c r="AI8" s="774"/>
      <c r="AJ8" s="775"/>
      <c r="AK8" s="756">
        <v>3</v>
      </c>
      <c r="AL8" s="757"/>
      <c r="AM8" s="757"/>
      <c r="AN8" s="757"/>
      <c r="AO8" s="757"/>
      <c r="AP8" s="757">
        <v>58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581</v>
      </c>
      <c r="BT8" s="761"/>
      <c r="BU8" s="761"/>
      <c r="BV8" s="761"/>
      <c r="BW8" s="761"/>
      <c r="BX8" s="761"/>
      <c r="BY8" s="761"/>
      <c r="BZ8" s="761"/>
      <c r="CA8" s="761"/>
      <c r="CB8" s="761"/>
      <c r="CC8" s="761"/>
      <c r="CD8" s="761"/>
      <c r="CE8" s="761"/>
      <c r="CF8" s="761"/>
      <c r="CG8" s="762"/>
      <c r="CH8" s="763">
        <v>8</v>
      </c>
      <c r="CI8" s="764"/>
      <c r="CJ8" s="764"/>
      <c r="CK8" s="764"/>
      <c r="CL8" s="765"/>
      <c r="CM8" s="763">
        <v>809</v>
      </c>
      <c r="CN8" s="764"/>
      <c r="CO8" s="764"/>
      <c r="CP8" s="764"/>
      <c r="CQ8" s="765"/>
      <c r="CR8" s="763">
        <v>10</v>
      </c>
      <c r="CS8" s="764"/>
      <c r="CT8" s="764"/>
      <c r="CU8" s="764"/>
      <c r="CV8" s="765"/>
      <c r="CW8" s="763" t="s">
        <v>513</v>
      </c>
      <c r="CX8" s="764"/>
      <c r="CY8" s="764"/>
      <c r="CZ8" s="764"/>
      <c r="DA8" s="765"/>
      <c r="DB8" s="763">
        <v>991</v>
      </c>
      <c r="DC8" s="764"/>
      <c r="DD8" s="764"/>
      <c r="DE8" s="764"/>
      <c r="DF8" s="765"/>
      <c r="DG8" s="763" t="s">
        <v>513</v>
      </c>
      <c r="DH8" s="764"/>
      <c r="DI8" s="764"/>
      <c r="DJ8" s="764"/>
      <c r="DK8" s="765"/>
      <c r="DL8" s="763" t="s">
        <v>513</v>
      </c>
      <c r="DM8" s="764"/>
      <c r="DN8" s="764"/>
      <c r="DO8" s="764"/>
      <c r="DP8" s="765"/>
      <c r="DQ8" s="763" t="s">
        <v>513</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582</v>
      </c>
      <c r="BT9" s="761"/>
      <c r="BU9" s="761"/>
      <c r="BV9" s="761"/>
      <c r="BW9" s="761"/>
      <c r="BX9" s="761"/>
      <c r="BY9" s="761"/>
      <c r="BZ9" s="761"/>
      <c r="CA9" s="761"/>
      <c r="CB9" s="761"/>
      <c r="CC9" s="761"/>
      <c r="CD9" s="761"/>
      <c r="CE9" s="761"/>
      <c r="CF9" s="761"/>
      <c r="CG9" s="762"/>
      <c r="CH9" s="763">
        <v>-7</v>
      </c>
      <c r="CI9" s="764"/>
      <c r="CJ9" s="764"/>
      <c r="CK9" s="764"/>
      <c r="CL9" s="765"/>
      <c r="CM9" s="763">
        <v>469</v>
      </c>
      <c r="CN9" s="764"/>
      <c r="CO9" s="764"/>
      <c r="CP9" s="764"/>
      <c r="CQ9" s="765"/>
      <c r="CR9" s="763">
        <v>2</v>
      </c>
      <c r="CS9" s="764"/>
      <c r="CT9" s="764"/>
      <c r="CU9" s="764"/>
      <c r="CV9" s="765"/>
      <c r="CW9" s="763">
        <v>14</v>
      </c>
      <c r="CX9" s="764"/>
      <c r="CY9" s="764"/>
      <c r="CZ9" s="764"/>
      <c r="DA9" s="765"/>
      <c r="DB9" s="763" t="s">
        <v>513</v>
      </c>
      <c r="DC9" s="764"/>
      <c r="DD9" s="764"/>
      <c r="DE9" s="764"/>
      <c r="DF9" s="765"/>
      <c r="DG9" s="763" t="s">
        <v>513</v>
      </c>
      <c r="DH9" s="764"/>
      <c r="DI9" s="764"/>
      <c r="DJ9" s="764"/>
      <c r="DK9" s="765"/>
      <c r="DL9" s="763" t="s">
        <v>513</v>
      </c>
      <c r="DM9" s="764"/>
      <c r="DN9" s="764"/>
      <c r="DO9" s="764"/>
      <c r="DP9" s="765"/>
      <c r="DQ9" s="763" t="s">
        <v>513</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t="s">
        <v>583</v>
      </c>
      <c r="BT10" s="761"/>
      <c r="BU10" s="761"/>
      <c r="BV10" s="761"/>
      <c r="BW10" s="761"/>
      <c r="BX10" s="761"/>
      <c r="BY10" s="761"/>
      <c r="BZ10" s="761"/>
      <c r="CA10" s="761"/>
      <c r="CB10" s="761"/>
      <c r="CC10" s="761"/>
      <c r="CD10" s="761"/>
      <c r="CE10" s="761"/>
      <c r="CF10" s="761"/>
      <c r="CG10" s="762"/>
      <c r="CH10" s="763">
        <v>3</v>
      </c>
      <c r="CI10" s="764"/>
      <c r="CJ10" s="764"/>
      <c r="CK10" s="764"/>
      <c r="CL10" s="765"/>
      <c r="CM10" s="763">
        <v>78</v>
      </c>
      <c r="CN10" s="764"/>
      <c r="CO10" s="764"/>
      <c r="CP10" s="764"/>
      <c r="CQ10" s="765"/>
      <c r="CR10" s="763">
        <v>30</v>
      </c>
      <c r="CS10" s="764"/>
      <c r="CT10" s="764"/>
      <c r="CU10" s="764"/>
      <c r="CV10" s="765"/>
      <c r="CW10" s="763">
        <v>7</v>
      </c>
      <c r="CX10" s="764"/>
      <c r="CY10" s="764"/>
      <c r="CZ10" s="764"/>
      <c r="DA10" s="765"/>
      <c r="DB10" s="763" t="s">
        <v>513</v>
      </c>
      <c r="DC10" s="764"/>
      <c r="DD10" s="764"/>
      <c r="DE10" s="764"/>
      <c r="DF10" s="765"/>
      <c r="DG10" s="763" t="s">
        <v>513</v>
      </c>
      <c r="DH10" s="764"/>
      <c r="DI10" s="764"/>
      <c r="DJ10" s="764"/>
      <c r="DK10" s="765"/>
      <c r="DL10" s="763" t="s">
        <v>513</v>
      </c>
      <c r="DM10" s="764"/>
      <c r="DN10" s="764"/>
      <c r="DO10" s="764"/>
      <c r="DP10" s="765"/>
      <c r="DQ10" s="763" t="s">
        <v>513</v>
      </c>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t="s">
        <v>584</v>
      </c>
      <c r="BT11" s="761"/>
      <c r="BU11" s="761"/>
      <c r="BV11" s="761"/>
      <c r="BW11" s="761"/>
      <c r="BX11" s="761"/>
      <c r="BY11" s="761"/>
      <c r="BZ11" s="761"/>
      <c r="CA11" s="761"/>
      <c r="CB11" s="761"/>
      <c r="CC11" s="761"/>
      <c r="CD11" s="761"/>
      <c r="CE11" s="761"/>
      <c r="CF11" s="761"/>
      <c r="CG11" s="762"/>
      <c r="CH11" s="763">
        <v>9</v>
      </c>
      <c r="CI11" s="764"/>
      <c r="CJ11" s="764"/>
      <c r="CK11" s="764"/>
      <c r="CL11" s="765"/>
      <c r="CM11" s="763">
        <v>152</v>
      </c>
      <c r="CN11" s="764"/>
      <c r="CO11" s="764"/>
      <c r="CP11" s="764"/>
      <c r="CQ11" s="765"/>
      <c r="CR11" s="763">
        <v>66</v>
      </c>
      <c r="CS11" s="764"/>
      <c r="CT11" s="764"/>
      <c r="CU11" s="764"/>
      <c r="CV11" s="765"/>
      <c r="CW11" s="763">
        <v>1</v>
      </c>
      <c r="CX11" s="764"/>
      <c r="CY11" s="764"/>
      <c r="CZ11" s="764"/>
      <c r="DA11" s="765"/>
      <c r="DB11" s="763" t="s">
        <v>513</v>
      </c>
      <c r="DC11" s="764"/>
      <c r="DD11" s="764"/>
      <c r="DE11" s="764"/>
      <c r="DF11" s="765"/>
      <c r="DG11" s="763" t="s">
        <v>513</v>
      </c>
      <c r="DH11" s="764"/>
      <c r="DI11" s="764"/>
      <c r="DJ11" s="764"/>
      <c r="DK11" s="765"/>
      <c r="DL11" s="763" t="s">
        <v>513</v>
      </c>
      <c r="DM11" s="764"/>
      <c r="DN11" s="764"/>
      <c r="DO11" s="764"/>
      <c r="DP11" s="765"/>
      <c r="DQ11" s="763" t="s">
        <v>513</v>
      </c>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t="s">
        <v>585</v>
      </c>
      <c r="BT12" s="761"/>
      <c r="BU12" s="761"/>
      <c r="BV12" s="761"/>
      <c r="BW12" s="761"/>
      <c r="BX12" s="761"/>
      <c r="BY12" s="761"/>
      <c r="BZ12" s="761"/>
      <c r="CA12" s="761"/>
      <c r="CB12" s="761"/>
      <c r="CC12" s="761"/>
      <c r="CD12" s="761"/>
      <c r="CE12" s="761"/>
      <c r="CF12" s="761"/>
      <c r="CG12" s="762"/>
      <c r="CH12" s="763">
        <v>-3</v>
      </c>
      <c r="CI12" s="764"/>
      <c r="CJ12" s="764"/>
      <c r="CK12" s="764"/>
      <c r="CL12" s="765"/>
      <c r="CM12" s="763">
        <v>47</v>
      </c>
      <c r="CN12" s="764"/>
      <c r="CO12" s="764"/>
      <c r="CP12" s="764"/>
      <c r="CQ12" s="765"/>
      <c r="CR12" s="763">
        <v>11</v>
      </c>
      <c r="CS12" s="764"/>
      <c r="CT12" s="764"/>
      <c r="CU12" s="764"/>
      <c r="CV12" s="765"/>
      <c r="CW12" s="763" t="s">
        <v>513</v>
      </c>
      <c r="CX12" s="764"/>
      <c r="CY12" s="764"/>
      <c r="CZ12" s="764"/>
      <c r="DA12" s="765"/>
      <c r="DB12" s="763" t="s">
        <v>513</v>
      </c>
      <c r="DC12" s="764"/>
      <c r="DD12" s="764"/>
      <c r="DE12" s="764"/>
      <c r="DF12" s="765"/>
      <c r="DG12" s="763" t="s">
        <v>513</v>
      </c>
      <c r="DH12" s="764"/>
      <c r="DI12" s="764"/>
      <c r="DJ12" s="764"/>
      <c r="DK12" s="765"/>
      <c r="DL12" s="763" t="s">
        <v>513</v>
      </c>
      <c r="DM12" s="764"/>
      <c r="DN12" s="764"/>
      <c r="DO12" s="764"/>
      <c r="DP12" s="765"/>
      <c r="DQ12" s="763" t="s">
        <v>513</v>
      </c>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t="s">
        <v>586</v>
      </c>
      <c r="BT13" s="761"/>
      <c r="BU13" s="761"/>
      <c r="BV13" s="761"/>
      <c r="BW13" s="761"/>
      <c r="BX13" s="761"/>
      <c r="BY13" s="761"/>
      <c r="BZ13" s="761"/>
      <c r="CA13" s="761"/>
      <c r="CB13" s="761"/>
      <c r="CC13" s="761"/>
      <c r="CD13" s="761"/>
      <c r="CE13" s="761"/>
      <c r="CF13" s="761"/>
      <c r="CG13" s="762"/>
      <c r="CH13" s="763">
        <v>0</v>
      </c>
      <c r="CI13" s="764"/>
      <c r="CJ13" s="764"/>
      <c r="CK13" s="764"/>
      <c r="CL13" s="765"/>
      <c r="CM13" s="763">
        <v>102</v>
      </c>
      <c r="CN13" s="764"/>
      <c r="CO13" s="764"/>
      <c r="CP13" s="764"/>
      <c r="CQ13" s="765"/>
      <c r="CR13" s="763">
        <v>61</v>
      </c>
      <c r="CS13" s="764"/>
      <c r="CT13" s="764"/>
      <c r="CU13" s="764"/>
      <c r="CV13" s="765"/>
      <c r="CW13" s="763" t="s">
        <v>513</v>
      </c>
      <c r="CX13" s="764"/>
      <c r="CY13" s="764"/>
      <c r="CZ13" s="764"/>
      <c r="DA13" s="765"/>
      <c r="DB13" s="763" t="s">
        <v>513</v>
      </c>
      <c r="DC13" s="764"/>
      <c r="DD13" s="764"/>
      <c r="DE13" s="764"/>
      <c r="DF13" s="765"/>
      <c r="DG13" s="763" t="s">
        <v>513</v>
      </c>
      <c r="DH13" s="764"/>
      <c r="DI13" s="764"/>
      <c r="DJ13" s="764"/>
      <c r="DK13" s="765"/>
      <c r="DL13" s="763" t="s">
        <v>513</v>
      </c>
      <c r="DM13" s="764"/>
      <c r="DN13" s="764"/>
      <c r="DO13" s="764"/>
      <c r="DP13" s="765"/>
      <c r="DQ13" s="763" t="s">
        <v>513</v>
      </c>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t="s">
        <v>587</v>
      </c>
      <c r="BT14" s="761"/>
      <c r="BU14" s="761"/>
      <c r="BV14" s="761"/>
      <c r="BW14" s="761"/>
      <c r="BX14" s="761"/>
      <c r="BY14" s="761"/>
      <c r="BZ14" s="761"/>
      <c r="CA14" s="761"/>
      <c r="CB14" s="761"/>
      <c r="CC14" s="761"/>
      <c r="CD14" s="761"/>
      <c r="CE14" s="761"/>
      <c r="CF14" s="761"/>
      <c r="CG14" s="762"/>
      <c r="CH14" s="763">
        <v>-1</v>
      </c>
      <c r="CI14" s="764"/>
      <c r="CJ14" s="764"/>
      <c r="CK14" s="764"/>
      <c r="CL14" s="765"/>
      <c r="CM14" s="763">
        <v>51</v>
      </c>
      <c r="CN14" s="764"/>
      <c r="CO14" s="764"/>
      <c r="CP14" s="764"/>
      <c r="CQ14" s="765"/>
      <c r="CR14" s="763">
        <v>1</v>
      </c>
      <c r="CS14" s="764"/>
      <c r="CT14" s="764"/>
      <c r="CU14" s="764"/>
      <c r="CV14" s="765"/>
      <c r="CW14" s="763">
        <v>17</v>
      </c>
      <c r="CX14" s="764"/>
      <c r="CY14" s="764"/>
      <c r="CZ14" s="764"/>
      <c r="DA14" s="765"/>
      <c r="DB14" s="763" t="s">
        <v>513</v>
      </c>
      <c r="DC14" s="764"/>
      <c r="DD14" s="764"/>
      <c r="DE14" s="764"/>
      <c r="DF14" s="765"/>
      <c r="DG14" s="763" t="s">
        <v>513</v>
      </c>
      <c r="DH14" s="764"/>
      <c r="DI14" s="764"/>
      <c r="DJ14" s="764"/>
      <c r="DK14" s="765"/>
      <c r="DL14" s="763" t="s">
        <v>513</v>
      </c>
      <c r="DM14" s="764"/>
      <c r="DN14" s="764"/>
      <c r="DO14" s="764"/>
      <c r="DP14" s="765"/>
      <c r="DQ14" s="763" t="s">
        <v>513</v>
      </c>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t="s">
        <v>588</v>
      </c>
      <c r="BT15" s="761"/>
      <c r="BU15" s="761"/>
      <c r="BV15" s="761"/>
      <c r="BW15" s="761"/>
      <c r="BX15" s="761"/>
      <c r="BY15" s="761"/>
      <c r="BZ15" s="761"/>
      <c r="CA15" s="761"/>
      <c r="CB15" s="761"/>
      <c r="CC15" s="761"/>
      <c r="CD15" s="761"/>
      <c r="CE15" s="761"/>
      <c r="CF15" s="761"/>
      <c r="CG15" s="762"/>
      <c r="CH15" s="763">
        <v>-61</v>
      </c>
      <c r="CI15" s="764"/>
      <c r="CJ15" s="764"/>
      <c r="CK15" s="764"/>
      <c r="CL15" s="765"/>
      <c r="CM15" s="763">
        <v>-11</v>
      </c>
      <c r="CN15" s="764"/>
      <c r="CO15" s="764"/>
      <c r="CP15" s="764"/>
      <c r="CQ15" s="765"/>
      <c r="CR15" s="763">
        <v>27</v>
      </c>
      <c r="CS15" s="764"/>
      <c r="CT15" s="764"/>
      <c r="CU15" s="764"/>
      <c r="CV15" s="765"/>
      <c r="CW15" s="763">
        <v>430</v>
      </c>
      <c r="CX15" s="764"/>
      <c r="CY15" s="764"/>
      <c r="CZ15" s="764"/>
      <c r="DA15" s="765"/>
      <c r="DB15" s="763">
        <v>500</v>
      </c>
      <c r="DC15" s="764"/>
      <c r="DD15" s="764"/>
      <c r="DE15" s="764"/>
      <c r="DF15" s="765"/>
      <c r="DG15" s="763" t="s">
        <v>513</v>
      </c>
      <c r="DH15" s="764"/>
      <c r="DI15" s="764"/>
      <c r="DJ15" s="764"/>
      <c r="DK15" s="765"/>
      <c r="DL15" s="763" t="s">
        <v>513</v>
      </c>
      <c r="DM15" s="764"/>
      <c r="DN15" s="764"/>
      <c r="DO15" s="764"/>
      <c r="DP15" s="765"/>
      <c r="DQ15" s="763" t="s">
        <v>513</v>
      </c>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t="s">
        <v>589</v>
      </c>
      <c r="BT16" s="761"/>
      <c r="BU16" s="761"/>
      <c r="BV16" s="761"/>
      <c r="BW16" s="761"/>
      <c r="BX16" s="761"/>
      <c r="BY16" s="761"/>
      <c r="BZ16" s="761"/>
      <c r="CA16" s="761"/>
      <c r="CB16" s="761"/>
      <c r="CC16" s="761"/>
      <c r="CD16" s="761"/>
      <c r="CE16" s="761"/>
      <c r="CF16" s="761"/>
      <c r="CG16" s="762"/>
      <c r="CH16" s="763" t="s">
        <v>513</v>
      </c>
      <c r="CI16" s="764"/>
      <c r="CJ16" s="764"/>
      <c r="CK16" s="764"/>
      <c r="CL16" s="765"/>
      <c r="CM16" s="763">
        <v>10</v>
      </c>
      <c r="CN16" s="764"/>
      <c r="CO16" s="764"/>
      <c r="CP16" s="764"/>
      <c r="CQ16" s="765"/>
      <c r="CR16" s="763">
        <v>10</v>
      </c>
      <c r="CS16" s="764"/>
      <c r="CT16" s="764"/>
      <c r="CU16" s="764"/>
      <c r="CV16" s="765"/>
      <c r="CW16" s="763">
        <v>45</v>
      </c>
      <c r="CX16" s="764"/>
      <c r="CY16" s="764"/>
      <c r="CZ16" s="764"/>
      <c r="DA16" s="765"/>
      <c r="DB16" s="763" t="s">
        <v>513</v>
      </c>
      <c r="DC16" s="764"/>
      <c r="DD16" s="764"/>
      <c r="DE16" s="764"/>
      <c r="DF16" s="765"/>
      <c r="DG16" s="763" t="s">
        <v>513</v>
      </c>
      <c r="DH16" s="764"/>
      <c r="DI16" s="764"/>
      <c r="DJ16" s="764"/>
      <c r="DK16" s="765"/>
      <c r="DL16" s="763" t="s">
        <v>513</v>
      </c>
      <c r="DM16" s="764"/>
      <c r="DN16" s="764"/>
      <c r="DO16" s="764"/>
      <c r="DP16" s="765"/>
      <c r="DQ16" s="763" t="s">
        <v>513</v>
      </c>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392</v>
      </c>
      <c r="B23" s="776" t="s">
        <v>393</v>
      </c>
      <c r="C23" s="777"/>
      <c r="D23" s="777"/>
      <c r="E23" s="777"/>
      <c r="F23" s="777"/>
      <c r="G23" s="777"/>
      <c r="H23" s="777"/>
      <c r="I23" s="777"/>
      <c r="J23" s="777"/>
      <c r="K23" s="777"/>
      <c r="L23" s="777"/>
      <c r="M23" s="777"/>
      <c r="N23" s="777"/>
      <c r="O23" s="777"/>
      <c r="P23" s="778"/>
      <c r="Q23" s="779">
        <v>128341</v>
      </c>
      <c r="R23" s="780"/>
      <c r="S23" s="780"/>
      <c r="T23" s="780"/>
      <c r="U23" s="780"/>
      <c r="V23" s="780">
        <v>124650</v>
      </c>
      <c r="W23" s="780"/>
      <c r="X23" s="780"/>
      <c r="Y23" s="780"/>
      <c r="Z23" s="780"/>
      <c r="AA23" s="780">
        <v>3691</v>
      </c>
      <c r="AB23" s="780"/>
      <c r="AC23" s="780"/>
      <c r="AD23" s="780"/>
      <c r="AE23" s="781"/>
      <c r="AF23" s="782">
        <v>1521</v>
      </c>
      <c r="AG23" s="780"/>
      <c r="AH23" s="780"/>
      <c r="AI23" s="780"/>
      <c r="AJ23" s="783"/>
      <c r="AK23" s="784"/>
      <c r="AL23" s="785"/>
      <c r="AM23" s="785"/>
      <c r="AN23" s="785"/>
      <c r="AO23" s="785"/>
      <c r="AP23" s="780">
        <v>68279</v>
      </c>
      <c r="AQ23" s="780"/>
      <c r="AR23" s="780"/>
      <c r="AS23" s="780"/>
      <c r="AT23" s="780"/>
      <c r="AU23" s="796"/>
      <c r="AV23" s="796"/>
      <c r="AW23" s="796"/>
      <c r="AX23" s="796"/>
      <c r="AY23" s="797"/>
      <c r="AZ23" s="798" t="s">
        <v>180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395</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372</v>
      </c>
      <c r="B26" s="715"/>
      <c r="C26" s="715"/>
      <c r="D26" s="715"/>
      <c r="E26" s="715"/>
      <c r="F26" s="715"/>
      <c r="G26" s="715"/>
      <c r="H26" s="715"/>
      <c r="I26" s="715"/>
      <c r="J26" s="715"/>
      <c r="K26" s="715"/>
      <c r="L26" s="715"/>
      <c r="M26" s="715"/>
      <c r="N26" s="715"/>
      <c r="O26" s="715"/>
      <c r="P26" s="716"/>
      <c r="Q26" s="720" t="s">
        <v>396</v>
      </c>
      <c r="R26" s="721"/>
      <c r="S26" s="721"/>
      <c r="T26" s="721"/>
      <c r="U26" s="722"/>
      <c r="V26" s="720" t="s">
        <v>397</v>
      </c>
      <c r="W26" s="721"/>
      <c r="X26" s="721"/>
      <c r="Y26" s="721"/>
      <c r="Z26" s="722"/>
      <c r="AA26" s="720" t="s">
        <v>398</v>
      </c>
      <c r="AB26" s="721"/>
      <c r="AC26" s="721"/>
      <c r="AD26" s="721"/>
      <c r="AE26" s="721"/>
      <c r="AF26" s="801" t="s">
        <v>399</v>
      </c>
      <c r="AG26" s="802"/>
      <c r="AH26" s="802"/>
      <c r="AI26" s="802"/>
      <c r="AJ26" s="803"/>
      <c r="AK26" s="721" t="s">
        <v>400</v>
      </c>
      <c r="AL26" s="721"/>
      <c r="AM26" s="721"/>
      <c r="AN26" s="721"/>
      <c r="AO26" s="722"/>
      <c r="AP26" s="720" t="s">
        <v>401</v>
      </c>
      <c r="AQ26" s="721"/>
      <c r="AR26" s="721"/>
      <c r="AS26" s="721"/>
      <c r="AT26" s="722"/>
      <c r="AU26" s="720" t="s">
        <v>402</v>
      </c>
      <c r="AV26" s="721"/>
      <c r="AW26" s="721"/>
      <c r="AX26" s="721"/>
      <c r="AY26" s="722"/>
      <c r="AZ26" s="720" t="s">
        <v>403</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404</v>
      </c>
      <c r="C28" s="737"/>
      <c r="D28" s="737"/>
      <c r="E28" s="737"/>
      <c r="F28" s="737"/>
      <c r="G28" s="737"/>
      <c r="H28" s="737"/>
      <c r="I28" s="737"/>
      <c r="J28" s="737"/>
      <c r="K28" s="737"/>
      <c r="L28" s="737"/>
      <c r="M28" s="737"/>
      <c r="N28" s="737"/>
      <c r="O28" s="737"/>
      <c r="P28" s="738"/>
      <c r="Q28" s="809">
        <v>19307</v>
      </c>
      <c r="R28" s="810"/>
      <c r="S28" s="810"/>
      <c r="T28" s="810"/>
      <c r="U28" s="810"/>
      <c r="V28" s="810">
        <v>19109</v>
      </c>
      <c r="W28" s="810"/>
      <c r="X28" s="810"/>
      <c r="Y28" s="810"/>
      <c r="Z28" s="810"/>
      <c r="AA28" s="810">
        <v>198</v>
      </c>
      <c r="AB28" s="810"/>
      <c r="AC28" s="810"/>
      <c r="AD28" s="810"/>
      <c r="AE28" s="811"/>
      <c r="AF28" s="812">
        <v>198</v>
      </c>
      <c r="AG28" s="810"/>
      <c r="AH28" s="810"/>
      <c r="AI28" s="810"/>
      <c r="AJ28" s="813"/>
      <c r="AK28" s="814">
        <v>1711</v>
      </c>
      <c r="AL28" s="815"/>
      <c r="AM28" s="815"/>
      <c r="AN28" s="815"/>
      <c r="AO28" s="815"/>
      <c r="AP28" s="815" t="s">
        <v>513</v>
      </c>
      <c r="AQ28" s="815"/>
      <c r="AR28" s="815"/>
      <c r="AS28" s="815"/>
      <c r="AT28" s="815"/>
      <c r="AU28" s="815" t="s">
        <v>513</v>
      </c>
      <c r="AV28" s="815"/>
      <c r="AW28" s="815"/>
      <c r="AX28" s="815"/>
      <c r="AY28" s="815"/>
      <c r="AZ28" s="816" t="s">
        <v>513</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405</v>
      </c>
      <c r="C29" s="768"/>
      <c r="D29" s="768"/>
      <c r="E29" s="768"/>
      <c r="F29" s="768"/>
      <c r="G29" s="768"/>
      <c r="H29" s="768"/>
      <c r="I29" s="768"/>
      <c r="J29" s="768"/>
      <c r="K29" s="768"/>
      <c r="L29" s="768"/>
      <c r="M29" s="768"/>
      <c r="N29" s="768"/>
      <c r="O29" s="768"/>
      <c r="P29" s="769"/>
      <c r="Q29" s="770">
        <v>26</v>
      </c>
      <c r="R29" s="771"/>
      <c r="S29" s="771"/>
      <c r="T29" s="771"/>
      <c r="U29" s="771"/>
      <c r="V29" s="771">
        <v>26</v>
      </c>
      <c r="W29" s="771"/>
      <c r="X29" s="771"/>
      <c r="Y29" s="771"/>
      <c r="Z29" s="771"/>
      <c r="AA29" s="771" t="s">
        <v>513</v>
      </c>
      <c r="AB29" s="771"/>
      <c r="AC29" s="771"/>
      <c r="AD29" s="771"/>
      <c r="AE29" s="772"/>
      <c r="AF29" s="773" t="s">
        <v>180</v>
      </c>
      <c r="AG29" s="774"/>
      <c r="AH29" s="774"/>
      <c r="AI29" s="774"/>
      <c r="AJ29" s="775"/>
      <c r="AK29" s="821">
        <v>18</v>
      </c>
      <c r="AL29" s="817"/>
      <c r="AM29" s="817"/>
      <c r="AN29" s="817"/>
      <c r="AO29" s="817"/>
      <c r="AP29" s="817" t="s">
        <v>513</v>
      </c>
      <c r="AQ29" s="817"/>
      <c r="AR29" s="817"/>
      <c r="AS29" s="817"/>
      <c r="AT29" s="817"/>
      <c r="AU29" s="817" t="s">
        <v>513</v>
      </c>
      <c r="AV29" s="817"/>
      <c r="AW29" s="817"/>
      <c r="AX29" s="817"/>
      <c r="AY29" s="817"/>
      <c r="AZ29" s="818" t="s">
        <v>513</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406</v>
      </c>
      <c r="C30" s="768"/>
      <c r="D30" s="768"/>
      <c r="E30" s="768"/>
      <c r="F30" s="768"/>
      <c r="G30" s="768"/>
      <c r="H30" s="768"/>
      <c r="I30" s="768"/>
      <c r="J30" s="768"/>
      <c r="K30" s="768"/>
      <c r="L30" s="768"/>
      <c r="M30" s="768"/>
      <c r="N30" s="768"/>
      <c r="O30" s="768"/>
      <c r="P30" s="769"/>
      <c r="Q30" s="770">
        <v>2323</v>
      </c>
      <c r="R30" s="771"/>
      <c r="S30" s="771"/>
      <c r="T30" s="771"/>
      <c r="U30" s="771"/>
      <c r="V30" s="771">
        <v>2316</v>
      </c>
      <c r="W30" s="771"/>
      <c r="X30" s="771"/>
      <c r="Y30" s="771"/>
      <c r="Z30" s="771"/>
      <c r="AA30" s="771">
        <v>7</v>
      </c>
      <c r="AB30" s="771"/>
      <c r="AC30" s="771"/>
      <c r="AD30" s="771"/>
      <c r="AE30" s="772"/>
      <c r="AF30" s="773">
        <v>7</v>
      </c>
      <c r="AG30" s="774"/>
      <c r="AH30" s="774"/>
      <c r="AI30" s="774"/>
      <c r="AJ30" s="775"/>
      <c r="AK30" s="821">
        <v>710</v>
      </c>
      <c r="AL30" s="817"/>
      <c r="AM30" s="817"/>
      <c r="AN30" s="817"/>
      <c r="AO30" s="817"/>
      <c r="AP30" s="817" t="s">
        <v>513</v>
      </c>
      <c r="AQ30" s="817"/>
      <c r="AR30" s="817"/>
      <c r="AS30" s="817"/>
      <c r="AT30" s="817"/>
      <c r="AU30" s="817" t="s">
        <v>513</v>
      </c>
      <c r="AV30" s="817"/>
      <c r="AW30" s="817"/>
      <c r="AX30" s="817"/>
      <c r="AY30" s="817"/>
      <c r="AZ30" s="818" t="s">
        <v>513</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407</v>
      </c>
      <c r="C31" s="768"/>
      <c r="D31" s="768"/>
      <c r="E31" s="768"/>
      <c r="F31" s="768"/>
      <c r="G31" s="768"/>
      <c r="H31" s="768"/>
      <c r="I31" s="768"/>
      <c r="J31" s="768"/>
      <c r="K31" s="768"/>
      <c r="L31" s="768"/>
      <c r="M31" s="768"/>
      <c r="N31" s="768"/>
      <c r="O31" s="768"/>
      <c r="P31" s="769"/>
      <c r="Q31" s="770">
        <v>18258</v>
      </c>
      <c r="R31" s="771"/>
      <c r="S31" s="771"/>
      <c r="T31" s="771"/>
      <c r="U31" s="771"/>
      <c r="V31" s="771">
        <v>17372</v>
      </c>
      <c r="W31" s="771"/>
      <c r="X31" s="771"/>
      <c r="Y31" s="771"/>
      <c r="Z31" s="771"/>
      <c r="AA31" s="771">
        <v>886</v>
      </c>
      <c r="AB31" s="771"/>
      <c r="AC31" s="771"/>
      <c r="AD31" s="771"/>
      <c r="AE31" s="772"/>
      <c r="AF31" s="773">
        <v>886</v>
      </c>
      <c r="AG31" s="774"/>
      <c r="AH31" s="774"/>
      <c r="AI31" s="774"/>
      <c r="AJ31" s="775"/>
      <c r="AK31" s="821">
        <v>2829</v>
      </c>
      <c r="AL31" s="817"/>
      <c r="AM31" s="817"/>
      <c r="AN31" s="817"/>
      <c r="AO31" s="817"/>
      <c r="AP31" s="817" t="s">
        <v>513</v>
      </c>
      <c r="AQ31" s="817"/>
      <c r="AR31" s="817"/>
      <c r="AS31" s="817"/>
      <c r="AT31" s="817"/>
      <c r="AU31" s="817" t="s">
        <v>513</v>
      </c>
      <c r="AV31" s="817"/>
      <c r="AW31" s="817"/>
      <c r="AX31" s="817"/>
      <c r="AY31" s="817"/>
      <c r="AZ31" s="818" t="s">
        <v>513</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408</v>
      </c>
      <c r="C32" s="768"/>
      <c r="D32" s="768"/>
      <c r="E32" s="768"/>
      <c r="F32" s="768"/>
      <c r="G32" s="768"/>
      <c r="H32" s="768"/>
      <c r="I32" s="768"/>
      <c r="J32" s="768"/>
      <c r="K32" s="768"/>
      <c r="L32" s="768"/>
      <c r="M32" s="768"/>
      <c r="N32" s="768"/>
      <c r="O32" s="768"/>
      <c r="P32" s="769"/>
      <c r="Q32" s="770">
        <v>2163</v>
      </c>
      <c r="R32" s="771"/>
      <c r="S32" s="771"/>
      <c r="T32" s="771"/>
      <c r="U32" s="771"/>
      <c r="V32" s="771">
        <v>1990</v>
      </c>
      <c r="W32" s="771"/>
      <c r="X32" s="771"/>
      <c r="Y32" s="771"/>
      <c r="Z32" s="771"/>
      <c r="AA32" s="771">
        <v>173</v>
      </c>
      <c r="AB32" s="771"/>
      <c r="AC32" s="771"/>
      <c r="AD32" s="771"/>
      <c r="AE32" s="772"/>
      <c r="AF32" s="773">
        <v>3179</v>
      </c>
      <c r="AG32" s="774"/>
      <c r="AH32" s="774"/>
      <c r="AI32" s="774"/>
      <c r="AJ32" s="775"/>
      <c r="AK32" s="821">
        <v>183</v>
      </c>
      <c r="AL32" s="817"/>
      <c r="AM32" s="817"/>
      <c r="AN32" s="817"/>
      <c r="AO32" s="817"/>
      <c r="AP32" s="817">
        <v>10206</v>
      </c>
      <c r="AQ32" s="817"/>
      <c r="AR32" s="817"/>
      <c r="AS32" s="817"/>
      <c r="AT32" s="817"/>
      <c r="AU32" s="817">
        <v>51</v>
      </c>
      <c r="AV32" s="817"/>
      <c r="AW32" s="817"/>
      <c r="AX32" s="817"/>
      <c r="AY32" s="817"/>
      <c r="AZ32" s="818" t="s">
        <v>513</v>
      </c>
      <c r="BA32" s="818"/>
      <c r="BB32" s="818"/>
      <c r="BC32" s="818"/>
      <c r="BD32" s="818"/>
      <c r="BE32" s="819" t="s">
        <v>409</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410</v>
      </c>
      <c r="C33" s="768"/>
      <c r="D33" s="768"/>
      <c r="E33" s="768"/>
      <c r="F33" s="768"/>
      <c r="G33" s="768"/>
      <c r="H33" s="768"/>
      <c r="I33" s="768"/>
      <c r="J33" s="768"/>
      <c r="K33" s="768"/>
      <c r="L33" s="768"/>
      <c r="M33" s="768"/>
      <c r="N33" s="768"/>
      <c r="O33" s="768"/>
      <c r="P33" s="769"/>
      <c r="Q33" s="770">
        <v>2742</v>
      </c>
      <c r="R33" s="771"/>
      <c r="S33" s="771"/>
      <c r="T33" s="771"/>
      <c r="U33" s="771"/>
      <c r="V33" s="771">
        <v>2736</v>
      </c>
      <c r="W33" s="771"/>
      <c r="X33" s="771"/>
      <c r="Y33" s="771"/>
      <c r="Z33" s="771"/>
      <c r="AA33" s="771">
        <v>7</v>
      </c>
      <c r="AB33" s="771"/>
      <c r="AC33" s="771"/>
      <c r="AD33" s="771"/>
      <c r="AE33" s="772"/>
      <c r="AF33" s="773">
        <v>402</v>
      </c>
      <c r="AG33" s="774"/>
      <c r="AH33" s="774"/>
      <c r="AI33" s="774"/>
      <c r="AJ33" s="775"/>
      <c r="AK33" s="821">
        <v>897</v>
      </c>
      <c r="AL33" s="817"/>
      <c r="AM33" s="817"/>
      <c r="AN33" s="817"/>
      <c r="AO33" s="817"/>
      <c r="AP33" s="817">
        <v>15847</v>
      </c>
      <c r="AQ33" s="817"/>
      <c r="AR33" s="817"/>
      <c r="AS33" s="817"/>
      <c r="AT33" s="817"/>
      <c r="AU33" s="817">
        <v>8272</v>
      </c>
      <c r="AV33" s="817"/>
      <c r="AW33" s="817"/>
      <c r="AX33" s="817"/>
      <c r="AY33" s="817"/>
      <c r="AZ33" s="818" t="s">
        <v>513</v>
      </c>
      <c r="BA33" s="818"/>
      <c r="BB33" s="818"/>
      <c r="BC33" s="818"/>
      <c r="BD33" s="818"/>
      <c r="BE33" s="819" t="s">
        <v>409</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t="s">
        <v>411</v>
      </c>
      <c r="C34" s="768"/>
      <c r="D34" s="768"/>
      <c r="E34" s="768"/>
      <c r="F34" s="768"/>
      <c r="G34" s="768"/>
      <c r="H34" s="768"/>
      <c r="I34" s="768"/>
      <c r="J34" s="768"/>
      <c r="K34" s="768"/>
      <c r="L34" s="768"/>
      <c r="M34" s="768"/>
      <c r="N34" s="768"/>
      <c r="O34" s="768"/>
      <c r="P34" s="769"/>
      <c r="Q34" s="770">
        <v>559</v>
      </c>
      <c r="R34" s="771"/>
      <c r="S34" s="771"/>
      <c r="T34" s="771"/>
      <c r="U34" s="771"/>
      <c r="V34" s="771">
        <v>559</v>
      </c>
      <c r="W34" s="771"/>
      <c r="X34" s="771"/>
      <c r="Y34" s="771"/>
      <c r="Z34" s="771"/>
      <c r="AA34" s="771" t="s">
        <v>513</v>
      </c>
      <c r="AB34" s="771"/>
      <c r="AC34" s="771"/>
      <c r="AD34" s="771"/>
      <c r="AE34" s="772"/>
      <c r="AF34" s="773">
        <v>73</v>
      </c>
      <c r="AG34" s="774"/>
      <c r="AH34" s="774"/>
      <c r="AI34" s="774"/>
      <c r="AJ34" s="775"/>
      <c r="AK34" s="821">
        <v>289</v>
      </c>
      <c r="AL34" s="817"/>
      <c r="AM34" s="817"/>
      <c r="AN34" s="817"/>
      <c r="AO34" s="817"/>
      <c r="AP34" s="817">
        <v>2174</v>
      </c>
      <c r="AQ34" s="817"/>
      <c r="AR34" s="817"/>
      <c r="AS34" s="817"/>
      <c r="AT34" s="817"/>
      <c r="AU34" s="817">
        <v>2161</v>
      </c>
      <c r="AV34" s="817"/>
      <c r="AW34" s="817"/>
      <c r="AX34" s="817"/>
      <c r="AY34" s="817"/>
      <c r="AZ34" s="818" t="s">
        <v>513</v>
      </c>
      <c r="BA34" s="818"/>
      <c r="BB34" s="818"/>
      <c r="BC34" s="818"/>
      <c r="BD34" s="818"/>
      <c r="BE34" s="819" t="s">
        <v>409</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t="s">
        <v>412</v>
      </c>
      <c r="C35" s="768"/>
      <c r="D35" s="768"/>
      <c r="E35" s="768"/>
      <c r="F35" s="768"/>
      <c r="G35" s="768"/>
      <c r="H35" s="768"/>
      <c r="I35" s="768"/>
      <c r="J35" s="768"/>
      <c r="K35" s="768"/>
      <c r="L35" s="768"/>
      <c r="M35" s="768"/>
      <c r="N35" s="768"/>
      <c r="O35" s="768"/>
      <c r="P35" s="769"/>
      <c r="Q35" s="770">
        <v>74</v>
      </c>
      <c r="R35" s="771"/>
      <c r="S35" s="771"/>
      <c r="T35" s="771"/>
      <c r="U35" s="771"/>
      <c r="V35" s="771">
        <v>75</v>
      </c>
      <c r="W35" s="771"/>
      <c r="X35" s="771"/>
      <c r="Y35" s="771"/>
      <c r="Z35" s="771"/>
      <c r="AA35" s="771">
        <v>-1</v>
      </c>
      <c r="AB35" s="771"/>
      <c r="AC35" s="771"/>
      <c r="AD35" s="771"/>
      <c r="AE35" s="772"/>
      <c r="AF35" s="773">
        <v>29</v>
      </c>
      <c r="AG35" s="774"/>
      <c r="AH35" s="774"/>
      <c r="AI35" s="774"/>
      <c r="AJ35" s="775"/>
      <c r="AK35" s="821">
        <v>36</v>
      </c>
      <c r="AL35" s="817"/>
      <c r="AM35" s="817"/>
      <c r="AN35" s="817"/>
      <c r="AO35" s="817"/>
      <c r="AP35" s="817">
        <v>473</v>
      </c>
      <c r="AQ35" s="817"/>
      <c r="AR35" s="817"/>
      <c r="AS35" s="817"/>
      <c r="AT35" s="817"/>
      <c r="AU35" s="817">
        <v>309</v>
      </c>
      <c r="AV35" s="817"/>
      <c r="AW35" s="817"/>
      <c r="AX35" s="817"/>
      <c r="AY35" s="817"/>
      <c r="AZ35" s="818" t="s">
        <v>513</v>
      </c>
      <c r="BA35" s="818"/>
      <c r="BB35" s="818"/>
      <c r="BC35" s="818"/>
      <c r="BD35" s="818"/>
      <c r="BE35" s="819" t="s">
        <v>409</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t="s">
        <v>413</v>
      </c>
      <c r="C36" s="768"/>
      <c r="D36" s="768"/>
      <c r="E36" s="768"/>
      <c r="F36" s="768"/>
      <c r="G36" s="768"/>
      <c r="H36" s="768"/>
      <c r="I36" s="768"/>
      <c r="J36" s="768"/>
      <c r="K36" s="768"/>
      <c r="L36" s="768"/>
      <c r="M36" s="768"/>
      <c r="N36" s="768"/>
      <c r="O36" s="768"/>
      <c r="P36" s="769"/>
      <c r="Q36" s="770">
        <v>326</v>
      </c>
      <c r="R36" s="771"/>
      <c r="S36" s="771"/>
      <c r="T36" s="771"/>
      <c r="U36" s="771"/>
      <c r="V36" s="771">
        <v>342</v>
      </c>
      <c r="W36" s="771"/>
      <c r="X36" s="771"/>
      <c r="Y36" s="771"/>
      <c r="Z36" s="771"/>
      <c r="AA36" s="771">
        <v>-16</v>
      </c>
      <c r="AB36" s="771"/>
      <c r="AC36" s="771"/>
      <c r="AD36" s="771"/>
      <c r="AE36" s="772"/>
      <c r="AF36" s="773">
        <v>500</v>
      </c>
      <c r="AG36" s="774"/>
      <c r="AH36" s="774"/>
      <c r="AI36" s="774"/>
      <c r="AJ36" s="775"/>
      <c r="AK36" s="821">
        <v>237</v>
      </c>
      <c r="AL36" s="817"/>
      <c r="AM36" s="817"/>
      <c r="AN36" s="817"/>
      <c r="AO36" s="817"/>
      <c r="AP36" s="817">
        <v>3942</v>
      </c>
      <c r="AQ36" s="817"/>
      <c r="AR36" s="817"/>
      <c r="AS36" s="817"/>
      <c r="AT36" s="817"/>
      <c r="AU36" s="817">
        <v>3571</v>
      </c>
      <c r="AV36" s="817"/>
      <c r="AW36" s="817"/>
      <c r="AX36" s="817"/>
      <c r="AY36" s="817"/>
      <c r="AZ36" s="818" t="s">
        <v>513</v>
      </c>
      <c r="BA36" s="818"/>
      <c r="BB36" s="818"/>
      <c r="BC36" s="818"/>
      <c r="BD36" s="818"/>
      <c r="BE36" s="819" t="s">
        <v>409</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t="s">
        <v>414</v>
      </c>
      <c r="C37" s="768"/>
      <c r="D37" s="768"/>
      <c r="E37" s="768"/>
      <c r="F37" s="768"/>
      <c r="G37" s="768"/>
      <c r="H37" s="768"/>
      <c r="I37" s="768"/>
      <c r="J37" s="768"/>
      <c r="K37" s="768"/>
      <c r="L37" s="768"/>
      <c r="M37" s="768"/>
      <c r="N37" s="768"/>
      <c r="O37" s="768"/>
      <c r="P37" s="769"/>
      <c r="Q37" s="770">
        <v>69</v>
      </c>
      <c r="R37" s="771"/>
      <c r="S37" s="771"/>
      <c r="T37" s="771"/>
      <c r="U37" s="771"/>
      <c r="V37" s="771">
        <v>69</v>
      </c>
      <c r="W37" s="771"/>
      <c r="X37" s="771"/>
      <c r="Y37" s="771"/>
      <c r="Z37" s="771"/>
      <c r="AA37" s="771" t="s">
        <v>513</v>
      </c>
      <c r="AB37" s="771"/>
      <c r="AC37" s="771"/>
      <c r="AD37" s="771"/>
      <c r="AE37" s="772"/>
      <c r="AF37" s="773" t="s">
        <v>180</v>
      </c>
      <c r="AG37" s="774"/>
      <c r="AH37" s="774"/>
      <c r="AI37" s="774"/>
      <c r="AJ37" s="775"/>
      <c r="AK37" s="821">
        <v>69</v>
      </c>
      <c r="AL37" s="817"/>
      <c r="AM37" s="817"/>
      <c r="AN37" s="817"/>
      <c r="AO37" s="817"/>
      <c r="AP37" s="817">
        <v>444</v>
      </c>
      <c r="AQ37" s="817"/>
      <c r="AR37" s="817"/>
      <c r="AS37" s="817"/>
      <c r="AT37" s="817"/>
      <c r="AU37" s="817">
        <v>442</v>
      </c>
      <c r="AV37" s="817"/>
      <c r="AW37" s="817"/>
      <c r="AX37" s="817"/>
      <c r="AY37" s="817"/>
      <c r="AZ37" s="818" t="s">
        <v>513</v>
      </c>
      <c r="BA37" s="818"/>
      <c r="BB37" s="818"/>
      <c r="BC37" s="818"/>
      <c r="BD37" s="818"/>
      <c r="BE37" s="819" t="s">
        <v>415</v>
      </c>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t="s">
        <v>416</v>
      </c>
      <c r="C38" s="768"/>
      <c r="D38" s="768"/>
      <c r="E38" s="768"/>
      <c r="F38" s="768"/>
      <c r="G38" s="768"/>
      <c r="H38" s="768"/>
      <c r="I38" s="768"/>
      <c r="J38" s="768"/>
      <c r="K38" s="768"/>
      <c r="L38" s="768"/>
      <c r="M38" s="768"/>
      <c r="N38" s="768"/>
      <c r="O38" s="768"/>
      <c r="P38" s="769"/>
      <c r="Q38" s="770">
        <v>82</v>
      </c>
      <c r="R38" s="771"/>
      <c r="S38" s="771"/>
      <c r="T38" s="771"/>
      <c r="U38" s="771"/>
      <c r="V38" s="771">
        <v>75</v>
      </c>
      <c r="W38" s="771"/>
      <c r="X38" s="771"/>
      <c r="Y38" s="771"/>
      <c r="Z38" s="771"/>
      <c r="AA38" s="771">
        <v>7</v>
      </c>
      <c r="AB38" s="771"/>
      <c r="AC38" s="771"/>
      <c r="AD38" s="771"/>
      <c r="AE38" s="772"/>
      <c r="AF38" s="773">
        <v>7</v>
      </c>
      <c r="AG38" s="774"/>
      <c r="AH38" s="774"/>
      <c r="AI38" s="774"/>
      <c r="AJ38" s="775"/>
      <c r="AK38" s="821" t="s">
        <v>513</v>
      </c>
      <c r="AL38" s="817"/>
      <c r="AM38" s="817"/>
      <c r="AN38" s="817"/>
      <c r="AO38" s="817"/>
      <c r="AP38" s="817">
        <v>346</v>
      </c>
      <c r="AQ38" s="817"/>
      <c r="AR38" s="817"/>
      <c r="AS38" s="817"/>
      <c r="AT38" s="817"/>
      <c r="AU38" s="817" t="s">
        <v>513</v>
      </c>
      <c r="AV38" s="817"/>
      <c r="AW38" s="817"/>
      <c r="AX38" s="817"/>
      <c r="AY38" s="817"/>
      <c r="AZ38" s="818" t="s">
        <v>513</v>
      </c>
      <c r="BA38" s="818"/>
      <c r="BB38" s="818"/>
      <c r="BC38" s="818"/>
      <c r="BD38" s="818"/>
      <c r="BE38" s="819" t="s">
        <v>415</v>
      </c>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t="s">
        <v>417</v>
      </c>
      <c r="C39" s="768"/>
      <c r="D39" s="768"/>
      <c r="E39" s="768"/>
      <c r="F39" s="768"/>
      <c r="G39" s="768"/>
      <c r="H39" s="768"/>
      <c r="I39" s="768"/>
      <c r="J39" s="768"/>
      <c r="K39" s="768"/>
      <c r="L39" s="768"/>
      <c r="M39" s="768"/>
      <c r="N39" s="768"/>
      <c r="O39" s="768"/>
      <c r="P39" s="769"/>
      <c r="Q39" s="770">
        <v>2542</v>
      </c>
      <c r="R39" s="771"/>
      <c r="S39" s="771"/>
      <c r="T39" s="771"/>
      <c r="U39" s="771"/>
      <c r="V39" s="771">
        <v>2542</v>
      </c>
      <c r="W39" s="771"/>
      <c r="X39" s="771"/>
      <c r="Y39" s="771"/>
      <c r="Z39" s="771"/>
      <c r="AA39" s="771" t="s">
        <v>513</v>
      </c>
      <c r="AB39" s="771"/>
      <c r="AC39" s="771"/>
      <c r="AD39" s="771"/>
      <c r="AE39" s="772"/>
      <c r="AF39" s="773" t="s">
        <v>180</v>
      </c>
      <c r="AG39" s="774"/>
      <c r="AH39" s="774"/>
      <c r="AI39" s="774"/>
      <c r="AJ39" s="775"/>
      <c r="AK39" s="821" t="s">
        <v>513</v>
      </c>
      <c r="AL39" s="817"/>
      <c r="AM39" s="817"/>
      <c r="AN39" s="817"/>
      <c r="AO39" s="817"/>
      <c r="AP39" s="817">
        <v>133</v>
      </c>
      <c r="AQ39" s="817"/>
      <c r="AR39" s="817"/>
      <c r="AS39" s="817"/>
      <c r="AT39" s="817"/>
      <c r="AU39" s="817">
        <v>133</v>
      </c>
      <c r="AV39" s="817"/>
      <c r="AW39" s="817"/>
      <c r="AX39" s="817"/>
      <c r="AY39" s="817"/>
      <c r="AZ39" s="818" t="s">
        <v>513</v>
      </c>
      <c r="BA39" s="818"/>
      <c r="BB39" s="818"/>
      <c r="BC39" s="818"/>
      <c r="BD39" s="818"/>
      <c r="BE39" s="819" t="s">
        <v>415</v>
      </c>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392</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5279</v>
      </c>
      <c r="AG63" s="831"/>
      <c r="AH63" s="831"/>
      <c r="AI63" s="831"/>
      <c r="AJ63" s="832"/>
      <c r="AK63" s="833"/>
      <c r="AL63" s="828"/>
      <c r="AM63" s="828"/>
      <c r="AN63" s="828"/>
      <c r="AO63" s="828"/>
      <c r="AP63" s="831">
        <v>33565</v>
      </c>
      <c r="AQ63" s="831"/>
      <c r="AR63" s="831"/>
      <c r="AS63" s="831"/>
      <c r="AT63" s="831"/>
      <c r="AU63" s="831">
        <v>14939</v>
      </c>
      <c r="AV63" s="831"/>
      <c r="AW63" s="831"/>
      <c r="AX63" s="831"/>
      <c r="AY63" s="831"/>
      <c r="AZ63" s="835"/>
      <c r="BA63" s="835"/>
      <c r="BB63" s="835"/>
      <c r="BC63" s="835"/>
      <c r="BD63" s="835"/>
      <c r="BE63" s="836"/>
      <c r="BF63" s="836"/>
      <c r="BG63" s="836"/>
      <c r="BH63" s="836"/>
      <c r="BI63" s="837"/>
      <c r="BJ63" s="838" t="s">
        <v>180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421</v>
      </c>
      <c r="B66" s="715"/>
      <c r="C66" s="715"/>
      <c r="D66" s="715"/>
      <c r="E66" s="715"/>
      <c r="F66" s="715"/>
      <c r="G66" s="715"/>
      <c r="H66" s="715"/>
      <c r="I66" s="715"/>
      <c r="J66" s="715"/>
      <c r="K66" s="715"/>
      <c r="L66" s="715"/>
      <c r="M66" s="715"/>
      <c r="N66" s="715"/>
      <c r="O66" s="715"/>
      <c r="P66" s="716"/>
      <c r="Q66" s="720" t="s">
        <v>396</v>
      </c>
      <c r="R66" s="721"/>
      <c r="S66" s="721"/>
      <c r="T66" s="721"/>
      <c r="U66" s="722"/>
      <c r="V66" s="720" t="s">
        <v>397</v>
      </c>
      <c r="W66" s="721"/>
      <c r="X66" s="721"/>
      <c r="Y66" s="721"/>
      <c r="Z66" s="722"/>
      <c r="AA66" s="720" t="s">
        <v>398</v>
      </c>
      <c r="AB66" s="721"/>
      <c r="AC66" s="721"/>
      <c r="AD66" s="721"/>
      <c r="AE66" s="722"/>
      <c r="AF66" s="841" t="s">
        <v>399</v>
      </c>
      <c r="AG66" s="802"/>
      <c r="AH66" s="802"/>
      <c r="AI66" s="802"/>
      <c r="AJ66" s="842"/>
      <c r="AK66" s="720" t="s">
        <v>400</v>
      </c>
      <c r="AL66" s="715"/>
      <c r="AM66" s="715"/>
      <c r="AN66" s="715"/>
      <c r="AO66" s="716"/>
      <c r="AP66" s="720" t="s">
        <v>401</v>
      </c>
      <c r="AQ66" s="721"/>
      <c r="AR66" s="721"/>
      <c r="AS66" s="721"/>
      <c r="AT66" s="722"/>
      <c r="AU66" s="720" t="s">
        <v>422</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575</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513</v>
      </c>
      <c r="AQ68" s="853"/>
      <c r="AR68" s="853"/>
      <c r="AS68" s="853"/>
      <c r="AT68" s="853"/>
      <c r="AU68" s="853" t="s">
        <v>513</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576</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513</v>
      </c>
      <c r="AQ69" s="817"/>
      <c r="AR69" s="817"/>
      <c r="AS69" s="817"/>
      <c r="AT69" s="817"/>
      <c r="AU69" s="817" t="s">
        <v>513</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577</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513</v>
      </c>
      <c r="AL70" s="817"/>
      <c r="AM70" s="817"/>
      <c r="AN70" s="817"/>
      <c r="AO70" s="817"/>
      <c r="AP70" s="817" t="s">
        <v>513</v>
      </c>
      <c r="AQ70" s="817"/>
      <c r="AR70" s="817"/>
      <c r="AS70" s="817"/>
      <c r="AT70" s="817"/>
      <c r="AU70" s="817" t="s">
        <v>513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578</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513</v>
      </c>
      <c r="AQ71" s="817"/>
      <c r="AR71" s="817"/>
      <c r="AS71" s="817"/>
      <c r="AT71" s="817"/>
      <c r="AU71" s="817" t="s">
        <v>513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579</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513</v>
      </c>
      <c r="AQ72" s="817"/>
      <c r="AR72" s="817"/>
      <c r="AS72" s="817"/>
      <c r="AT72" s="817"/>
      <c r="AU72" s="817" t="s">
        <v>513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392</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4844</v>
      </c>
      <c r="AG88" s="831"/>
      <c r="AH88" s="831"/>
      <c r="AI88" s="831"/>
      <c r="AJ88" s="831"/>
      <c r="AK88" s="828"/>
      <c r="AL88" s="828"/>
      <c r="AM88" s="828"/>
      <c r="AN88" s="828"/>
      <c r="AO88" s="828"/>
      <c r="AP88" s="831" t="s">
        <v>596</v>
      </c>
      <c r="AQ88" s="831"/>
      <c r="AR88" s="831"/>
      <c r="AS88" s="831"/>
      <c r="AT88" s="831"/>
      <c r="AU88" s="831" t="s">
        <v>596</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236</v>
      </c>
      <c r="CS102" s="839"/>
      <c r="CT102" s="839"/>
      <c r="CU102" s="839"/>
      <c r="CV102" s="878"/>
      <c r="CW102" s="877">
        <v>514</v>
      </c>
      <c r="CX102" s="839"/>
      <c r="CY102" s="839"/>
      <c r="CZ102" s="839"/>
      <c r="DA102" s="878"/>
      <c r="DB102" s="877">
        <v>1510</v>
      </c>
      <c r="DC102" s="839"/>
      <c r="DD102" s="839"/>
      <c r="DE102" s="839"/>
      <c r="DF102" s="878"/>
      <c r="DG102" s="877" t="s">
        <v>513</v>
      </c>
      <c r="DH102" s="839"/>
      <c r="DI102" s="839"/>
      <c r="DJ102" s="839"/>
      <c r="DK102" s="878"/>
      <c r="DL102" s="877" t="s">
        <v>513</v>
      </c>
      <c r="DM102" s="839"/>
      <c r="DN102" s="839"/>
      <c r="DO102" s="839"/>
      <c r="DP102" s="878"/>
      <c r="DQ102" s="877" t="s">
        <v>513</v>
      </c>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309</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309</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309</v>
      </c>
      <c r="DR109" s="880"/>
      <c r="DS109" s="880"/>
      <c r="DT109" s="880"/>
      <c r="DU109" s="881"/>
      <c r="DV109" s="879" t="s">
        <v>434</v>
      </c>
      <c r="DW109" s="880"/>
      <c r="DX109" s="880"/>
      <c r="DY109" s="880"/>
      <c r="DZ109" s="882"/>
    </row>
    <row r="110" spans="1:131" s="224" customFormat="1" ht="26.25" customHeight="1" x14ac:dyDescent="0.2">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7372216</v>
      </c>
      <c r="AB110" s="887"/>
      <c r="AC110" s="887"/>
      <c r="AD110" s="887"/>
      <c r="AE110" s="888"/>
      <c r="AF110" s="889">
        <v>7324099</v>
      </c>
      <c r="AG110" s="887"/>
      <c r="AH110" s="887"/>
      <c r="AI110" s="887"/>
      <c r="AJ110" s="888"/>
      <c r="AK110" s="889">
        <v>7284768</v>
      </c>
      <c r="AL110" s="887"/>
      <c r="AM110" s="887"/>
      <c r="AN110" s="887"/>
      <c r="AO110" s="888"/>
      <c r="AP110" s="890">
        <v>20.2</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70501450</v>
      </c>
      <c r="BR110" s="918"/>
      <c r="BS110" s="918"/>
      <c r="BT110" s="918"/>
      <c r="BU110" s="918"/>
      <c r="BV110" s="918">
        <v>69347842</v>
      </c>
      <c r="BW110" s="918"/>
      <c r="BX110" s="918"/>
      <c r="BY110" s="918"/>
      <c r="BZ110" s="918"/>
      <c r="CA110" s="918">
        <v>68278731</v>
      </c>
      <c r="CB110" s="918"/>
      <c r="CC110" s="918"/>
      <c r="CD110" s="918"/>
      <c r="CE110" s="918"/>
      <c r="CF110" s="931">
        <v>189.6</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440</v>
      </c>
      <c r="DH110" s="918"/>
      <c r="DI110" s="918"/>
      <c r="DJ110" s="918"/>
      <c r="DK110" s="918"/>
      <c r="DL110" s="918" t="s">
        <v>440</v>
      </c>
      <c r="DM110" s="918"/>
      <c r="DN110" s="918"/>
      <c r="DO110" s="918"/>
      <c r="DP110" s="918"/>
      <c r="DQ110" s="918" t="s">
        <v>180</v>
      </c>
      <c r="DR110" s="918"/>
      <c r="DS110" s="918"/>
      <c r="DT110" s="918"/>
      <c r="DU110" s="918"/>
      <c r="DV110" s="919" t="s">
        <v>440</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180</v>
      </c>
      <c r="AB111" s="925"/>
      <c r="AC111" s="925"/>
      <c r="AD111" s="925"/>
      <c r="AE111" s="926"/>
      <c r="AF111" s="927" t="s">
        <v>440</v>
      </c>
      <c r="AG111" s="925"/>
      <c r="AH111" s="925"/>
      <c r="AI111" s="925"/>
      <c r="AJ111" s="926"/>
      <c r="AK111" s="927" t="s">
        <v>440</v>
      </c>
      <c r="AL111" s="925"/>
      <c r="AM111" s="925"/>
      <c r="AN111" s="925"/>
      <c r="AO111" s="926"/>
      <c r="AP111" s="928" t="s">
        <v>440</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t="s">
        <v>180</v>
      </c>
      <c r="BR111" s="913"/>
      <c r="BS111" s="913"/>
      <c r="BT111" s="913"/>
      <c r="BU111" s="913"/>
      <c r="BV111" s="913" t="s">
        <v>440</v>
      </c>
      <c r="BW111" s="913"/>
      <c r="BX111" s="913"/>
      <c r="BY111" s="913"/>
      <c r="BZ111" s="913"/>
      <c r="CA111" s="913" t="s">
        <v>440</v>
      </c>
      <c r="CB111" s="913"/>
      <c r="CC111" s="913"/>
      <c r="CD111" s="913"/>
      <c r="CE111" s="913"/>
      <c r="CF111" s="907" t="s">
        <v>180</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180</v>
      </c>
      <c r="DH111" s="913"/>
      <c r="DI111" s="913"/>
      <c r="DJ111" s="913"/>
      <c r="DK111" s="913"/>
      <c r="DL111" s="913" t="s">
        <v>440</v>
      </c>
      <c r="DM111" s="913"/>
      <c r="DN111" s="913"/>
      <c r="DO111" s="913"/>
      <c r="DP111" s="913"/>
      <c r="DQ111" s="913" t="s">
        <v>440</v>
      </c>
      <c r="DR111" s="913"/>
      <c r="DS111" s="913"/>
      <c r="DT111" s="913"/>
      <c r="DU111" s="913"/>
      <c r="DV111" s="914" t="s">
        <v>180</v>
      </c>
      <c r="DW111" s="914"/>
      <c r="DX111" s="914"/>
      <c r="DY111" s="914"/>
      <c r="DZ111" s="915"/>
    </row>
    <row r="112" spans="1:131" s="224" customFormat="1" ht="26.25" customHeight="1" x14ac:dyDescent="0.2">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180</v>
      </c>
      <c r="AB112" s="946"/>
      <c r="AC112" s="946"/>
      <c r="AD112" s="946"/>
      <c r="AE112" s="947"/>
      <c r="AF112" s="948" t="s">
        <v>180</v>
      </c>
      <c r="AG112" s="946"/>
      <c r="AH112" s="946"/>
      <c r="AI112" s="946"/>
      <c r="AJ112" s="947"/>
      <c r="AK112" s="948" t="s">
        <v>440</v>
      </c>
      <c r="AL112" s="946"/>
      <c r="AM112" s="946"/>
      <c r="AN112" s="946"/>
      <c r="AO112" s="947"/>
      <c r="AP112" s="949" t="s">
        <v>180</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14285386</v>
      </c>
      <c r="BR112" s="913"/>
      <c r="BS112" s="913"/>
      <c r="BT112" s="913"/>
      <c r="BU112" s="913"/>
      <c r="BV112" s="913">
        <v>15551418</v>
      </c>
      <c r="BW112" s="913"/>
      <c r="BX112" s="913"/>
      <c r="BY112" s="913"/>
      <c r="BZ112" s="913"/>
      <c r="CA112" s="913">
        <v>14554518</v>
      </c>
      <c r="CB112" s="913"/>
      <c r="CC112" s="913"/>
      <c r="CD112" s="913"/>
      <c r="CE112" s="913"/>
      <c r="CF112" s="907">
        <v>40.4</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180</v>
      </c>
      <c r="DH112" s="913"/>
      <c r="DI112" s="913"/>
      <c r="DJ112" s="913"/>
      <c r="DK112" s="913"/>
      <c r="DL112" s="913" t="s">
        <v>440</v>
      </c>
      <c r="DM112" s="913"/>
      <c r="DN112" s="913"/>
      <c r="DO112" s="913"/>
      <c r="DP112" s="913"/>
      <c r="DQ112" s="913" t="s">
        <v>180</v>
      </c>
      <c r="DR112" s="913"/>
      <c r="DS112" s="913"/>
      <c r="DT112" s="913"/>
      <c r="DU112" s="913"/>
      <c r="DV112" s="914" t="s">
        <v>180</v>
      </c>
      <c r="DW112" s="914"/>
      <c r="DX112" s="914"/>
      <c r="DY112" s="914"/>
      <c r="DZ112" s="915"/>
    </row>
    <row r="113" spans="1:130" s="224" customFormat="1" ht="26.25" customHeight="1" x14ac:dyDescent="0.2">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1136307</v>
      </c>
      <c r="AB113" s="925"/>
      <c r="AC113" s="925"/>
      <c r="AD113" s="925"/>
      <c r="AE113" s="926"/>
      <c r="AF113" s="927">
        <v>1137730</v>
      </c>
      <c r="AG113" s="925"/>
      <c r="AH113" s="925"/>
      <c r="AI113" s="925"/>
      <c r="AJ113" s="926"/>
      <c r="AK113" s="927">
        <v>1152478</v>
      </c>
      <c r="AL113" s="925"/>
      <c r="AM113" s="925"/>
      <c r="AN113" s="925"/>
      <c r="AO113" s="926"/>
      <c r="AP113" s="928">
        <v>3.2</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t="s">
        <v>180</v>
      </c>
      <c r="BR113" s="913"/>
      <c r="BS113" s="913"/>
      <c r="BT113" s="913"/>
      <c r="BU113" s="913"/>
      <c r="BV113" s="913" t="s">
        <v>180</v>
      </c>
      <c r="BW113" s="913"/>
      <c r="BX113" s="913"/>
      <c r="BY113" s="913"/>
      <c r="BZ113" s="913"/>
      <c r="CA113" s="913" t="s">
        <v>180</v>
      </c>
      <c r="CB113" s="913"/>
      <c r="CC113" s="913"/>
      <c r="CD113" s="913"/>
      <c r="CE113" s="913"/>
      <c r="CF113" s="907" t="s">
        <v>180</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440</v>
      </c>
      <c r="DH113" s="946"/>
      <c r="DI113" s="946"/>
      <c r="DJ113" s="946"/>
      <c r="DK113" s="947"/>
      <c r="DL113" s="948" t="s">
        <v>180</v>
      </c>
      <c r="DM113" s="946"/>
      <c r="DN113" s="946"/>
      <c r="DO113" s="946"/>
      <c r="DP113" s="947"/>
      <c r="DQ113" s="948" t="s">
        <v>180</v>
      </c>
      <c r="DR113" s="946"/>
      <c r="DS113" s="946"/>
      <c r="DT113" s="946"/>
      <c r="DU113" s="947"/>
      <c r="DV113" s="949" t="s">
        <v>180</v>
      </c>
      <c r="DW113" s="950"/>
      <c r="DX113" s="950"/>
      <c r="DY113" s="950"/>
      <c r="DZ113" s="951"/>
    </row>
    <row r="114" spans="1:130" s="224" customFormat="1" ht="26.25" customHeight="1" x14ac:dyDescent="0.2">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180</v>
      </c>
      <c r="AB114" s="946"/>
      <c r="AC114" s="946"/>
      <c r="AD114" s="946"/>
      <c r="AE114" s="947"/>
      <c r="AF114" s="948" t="s">
        <v>180</v>
      </c>
      <c r="AG114" s="946"/>
      <c r="AH114" s="946"/>
      <c r="AI114" s="946"/>
      <c r="AJ114" s="947"/>
      <c r="AK114" s="948" t="s">
        <v>180</v>
      </c>
      <c r="AL114" s="946"/>
      <c r="AM114" s="946"/>
      <c r="AN114" s="946"/>
      <c r="AO114" s="947"/>
      <c r="AP114" s="949" t="s">
        <v>440</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10328314</v>
      </c>
      <c r="BR114" s="913"/>
      <c r="BS114" s="913"/>
      <c r="BT114" s="913"/>
      <c r="BU114" s="913"/>
      <c r="BV114" s="913">
        <v>10021254</v>
      </c>
      <c r="BW114" s="913"/>
      <c r="BX114" s="913"/>
      <c r="BY114" s="913"/>
      <c r="BZ114" s="913"/>
      <c r="CA114" s="913">
        <v>9737000</v>
      </c>
      <c r="CB114" s="913"/>
      <c r="CC114" s="913"/>
      <c r="CD114" s="913"/>
      <c r="CE114" s="913"/>
      <c r="CF114" s="907">
        <v>27</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180</v>
      </c>
      <c r="DH114" s="946"/>
      <c r="DI114" s="946"/>
      <c r="DJ114" s="946"/>
      <c r="DK114" s="947"/>
      <c r="DL114" s="948" t="s">
        <v>180</v>
      </c>
      <c r="DM114" s="946"/>
      <c r="DN114" s="946"/>
      <c r="DO114" s="946"/>
      <c r="DP114" s="947"/>
      <c r="DQ114" s="948" t="s">
        <v>454</v>
      </c>
      <c r="DR114" s="946"/>
      <c r="DS114" s="946"/>
      <c r="DT114" s="946"/>
      <c r="DU114" s="947"/>
      <c r="DV114" s="949" t="s">
        <v>180</v>
      </c>
      <c r="DW114" s="950"/>
      <c r="DX114" s="950"/>
      <c r="DY114" s="950"/>
      <c r="DZ114" s="951"/>
    </row>
    <row r="115" spans="1:130" s="224" customFormat="1" ht="26.25" customHeight="1" x14ac:dyDescent="0.2">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180</v>
      </c>
      <c r="AB115" s="925"/>
      <c r="AC115" s="925"/>
      <c r="AD115" s="925"/>
      <c r="AE115" s="926"/>
      <c r="AF115" s="927" t="s">
        <v>440</v>
      </c>
      <c r="AG115" s="925"/>
      <c r="AH115" s="925"/>
      <c r="AI115" s="925"/>
      <c r="AJ115" s="926"/>
      <c r="AK115" s="927" t="s">
        <v>180</v>
      </c>
      <c r="AL115" s="925"/>
      <c r="AM115" s="925"/>
      <c r="AN115" s="925"/>
      <c r="AO115" s="926"/>
      <c r="AP115" s="928" t="s">
        <v>180</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180</v>
      </c>
      <c r="BR115" s="913"/>
      <c r="BS115" s="913"/>
      <c r="BT115" s="913"/>
      <c r="BU115" s="913"/>
      <c r="BV115" s="913" t="s">
        <v>440</v>
      </c>
      <c r="BW115" s="913"/>
      <c r="BX115" s="913"/>
      <c r="BY115" s="913"/>
      <c r="BZ115" s="913"/>
      <c r="CA115" s="913" t="s">
        <v>180</v>
      </c>
      <c r="CB115" s="913"/>
      <c r="CC115" s="913"/>
      <c r="CD115" s="913"/>
      <c r="CE115" s="913"/>
      <c r="CF115" s="907" t="s">
        <v>180</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180</v>
      </c>
      <c r="DH115" s="946"/>
      <c r="DI115" s="946"/>
      <c r="DJ115" s="946"/>
      <c r="DK115" s="947"/>
      <c r="DL115" s="948" t="s">
        <v>440</v>
      </c>
      <c r="DM115" s="946"/>
      <c r="DN115" s="946"/>
      <c r="DO115" s="946"/>
      <c r="DP115" s="947"/>
      <c r="DQ115" s="948" t="s">
        <v>180</v>
      </c>
      <c r="DR115" s="946"/>
      <c r="DS115" s="946"/>
      <c r="DT115" s="946"/>
      <c r="DU115" s="947"/>
      <c r="DV115" s="949" t="s">
        <v>440</v>
      </c>
      <c r="DW115" s="950"/>
      <c r="DX115" s="950"/>
      <c r="DY115" s="950"/>
      <c r="DZ115" s="951"/>
    </row>
    <row r="116" spans="1:130" s="224" customFormat="1" ht="26.25" customHeight="1" x14ac:dyDescent="0.2">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180</v>
      </c>
      <c r="AB116" s="946"/>
      <c r="AC116" s="946"/>
      <c r="AD116" s="946"/>
      <c r="AE116" s="947"/>
      <c r="AF116" s="948" t="s">
        <v>180</v>
      </c>
      <c r="AG116" s="946"/>
      <c r="AH116" s="946"/>
      <c r="AI116" s="946"/>
      <c r="AJ116" s="947"/>
      <c r="AK116" s="948" t="s">
        <v>180</v>
      </c>
      <c r="AL116" s="946"/>
      <c r="AM116" s="946"/>
      <c r="AN116" s="946"/>
      <c r="AO116" s="947"/>
      <c r="AP116" s="949" t="s">
        <v>180</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440</v>
      </c>
      <c r="BR116" s="913"/>
      <c r="BS116" s="913"/>
      <c r="BT116" s="913"/>
      <c r="BU116" s="913"/>
      <c r="BV116" s="913" t="s">
        <v>180</v>
      </c>
      <c r="BW116" s="913"/>
      <c r="BX116" s="913"/>
      <c r="BY116" s="913"/>
      <c r="BZ116" s="913"/>
      <c r="CA116" s="913" t="s">
        <v>180</v>
      </c>
      <c r="CB116" s="913"/>
      <c r="CC116" s="913"/>
      <c r="CD116" s="913"/>
      <c r="CE116" s="913"/>
      <c r="CF116" s="907" t="s">
        <v>180</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440</v>
      </c>
      <c r="DH116" s="946"/>
      <c r="DI116" s="946"/>
      <c r="DJ116" s="946"/>
      <c r="DK116" s="947"/>
      <c r="DL116" s="948" t="s">
        <v>180</v>
      </c>
      <c r="DM116" s="946"/>
      <c r="DN116" s="946"/>
      <c r="DO116" s="946"/>
      <c r="DP116" s="947"/>
      <c r="DQ116" s="948" t="s">
        <v>180</v>
      </c>
      <c r="DR116" s="946"/>
      <c r="DS116" s="946"/>
      <c r="DT116" s="946"/>
      <c r="DU116" s="947"/>
      <c r="DV116" s="949" t="s">
        <v>180</v>
      </c>
      <c r="DW116" s="950"/>
      <c r="DX116" s="950"/>
      <c r="DY116" s="950"/>
      <c r="DZ116" s="951"/>
    </row>
    <row r="117" spans="1:130" s="224" customFormat="1" ht="26.25" customHeight="1" x14ac:dyDescent="0.2">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8508523</v>
      </c>
      <c r="AB117" s="966"/>
      <c r="AC117" s="966"/>
      <c r="AD117" s="966"/>
      <c r="AE117" s="967"/>
      <c r="AF117" s="968">
        <v>8461829</v>
      </c>
      <c r="AG117" s="966"/>
      <c r="AH117" s="966"/>
      <c r="AI117" s="966"/>
      <c r="AJ117" s="967"/>
      <c r="AK117" s="968">
        <v>8437246</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440</v>
      </c>
      <c r="BR117" s="913"/>
      <c r="BS117" s="913"/>
      <c r="BT117" s="913"/>
      <c r="BU117" s="913"/>
      <c r="BV117" s="913" t="s">
        <v>180</v>
      </c>
      <c r="BW117" s="913"/>
      <c r="BX117" s="913"/>
      <c r="BY117" s="913"/>
      <c r="BZ117" s="913"/>
      <c r="CA117" s="913" t="s">
        <v>180</v>
      </c>
      <c r="CB117" s="913"/>
      <c r="CC117" s="913"/>
      <c r="CD117" s="913"/>
      <c r="CE117" s="913"/>
      <c r="CF117" s="907" t="s">
        <v>180</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440</v>
      </c>
      <c r="DH117" s="946"/>
      <c r="DI117" s="946"/>
      <c r="DJ117" s="946"/>
      <c r="DK117" s="947"/>
      <c r="DL117" s="948" t="s">
        <v>180</v>
      </c>
      <c r="DM117" s="946"/>
      <c r="DN117" s="946"/>
      <c r="DO117" s="946"/>
      <c r="DP117" s="947"/>
      <c r="DQ117" s="948" t="s">
        <v>180</v>
      </c>
      <c r="DR117" s="946"/>
      <c r="DS117" s="946"/>
      <c r="DT117" s="946"/>
      <c r="DU117" s="947"/>
      <c r="DV117" s="949" t="s">
        <v>440</v>
      </c>
      <c r="DW117" s="950"/>
      <c r="DX117" s="950"/>
      <c r="DY117" s="950"/>
      <c r="DZ117" s="951"/>
    </row>
    <row r="118" spans="1:130" s="224" customFormat="1" ht="26.25" customHeight="1" x14ac:dyDescent="0.2">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309</v>
      </c>
      <c r="AL118" s="880"/>
      <c r="AM118" s="880"/>
      <c r="AN118" s="880"/>
      <c r="AO118" s="881"/>
      <c r="AP118" s="957" t="s">
        <v>434</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180</v>
      </c>
      <c r="BR118" s="987"/>
      <c r="BS118" s="987"/>
      <c r="BT118" s="987"/>
      <c r="BU118" s="987"/>
      <c r="BV118" s="987" t="s">
        <v>440</v>
      </c>
      <c r="BW118" s="987"/>
      <c r="BX118" s="987"/>
      <c r="BY118" s="987"/>
      <c r="BZ118" s="987"/>
      <c r="CA118" s="987" t="s">
        <v>440</v>
      </c>
      <c r="CB118" s="987"/>
      <c r="CC118" s="987"/>
      <c r="CD118" s="987"/>
      <c r="CE118" s="987"/>
      <c r="CF118" s="907" t="s">
        <v>180</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180</v>
      </c>
      <c r="DH118" s="946"/>
      <c r="DI118" s="946"/>
      <c r="DJ118" s="946"/>
      <c r="DK118" s="947"/>
      <c r="DL118" s="948" t="s">
        <v>180</v>
      </c>
      <c r="DM118" s="946"/>
      <c r="DN118" s="946"/>
      <c r="DO118" s="946"/>
      <c r="DP118" s="947"/>
      <c r="DQ118" s="948" t="s">
        <v>454</v>
      </c>
      <c r="DR118" s="946"/>
      <c r="DS118" s="946"/>
      <c r="DT118" s="946"/>
      <c r="DU118" s="947"/>
      <c r="DV118" s="949" t="s">
        <v>440</v>
      </c>
      <c r="DW118" s="950"/>
      <c r="DX118" s="950"/>
      <c r="DY118" s="950"/>
      <c r="DZ118" s="951"/>
    </row>
    <row r="119" spans="1:130" s="224" customFormat="1" ht="26.25" customHeight="1" x14ac:dyDescent="0.2">
      <c r="A119" s="1043"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180</v>
      </c>
      <c r="AB119" s="887"/>
      <c r="AC119" s="887"/>
      <c r="AD119" s="887"/>
      <c r="AE119" s="888"/>
      <c r="AF119" s="889" t="s">
        <v>440</v>
      </c>
      <c r="AG119" s="887"/>
      <c r="AH119" s="887"/>
      <c r="AI119" s="887"/>
      <c r="AJ119" s="888"/>
      <c r="AK119" s="889" t="s">
        <v>440</v>
      </c>
      <c r="AL119" s="887"/>
      <c r="AM119" s="887"/>
      <c r="AN119" s="887"/>
      <c r="AO119" s="888"/>
      <c r="AP119" s="890" t="s">
        <v>180</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466</v>
      </c>
      <c r="BP119" s="992"/>
      <c r="BQ119" s="986">
        <v>95115150</v>
      </c>
      <c r="BR119" s="987"/>
      <c r="BS119" s="987"/>
      <c r="BT119" s="987"/>
      <c r="BU119" s="987"/>
      <c r="BV119" s="987">
        <v>94920514</v>
      </c>
      <c r="BW119" s="987"/>
      <c r="BX119" s="987"/>
      <c r="BY119" s="987"/>
      <c r="BZ119" s="987"/>
      <c r="CA119" s="987">
        <v>92570249</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454</v>
      </c>
      <c r="DH119" s="973"/>
      <c r="DI119" s="973"/>
      <c r="DJ119" s="973"/>
      <c r="DK119" s="974"/>
      <c r="DL119" s="972" t="s">
        <v>180</v>
      </c>
      <c r="DM119" s="973"/>
      <c r="DN119" s="973"/>
      <c r="DO119" s="973"/>
      <c r="DP119" s="974"/>
      <c r="DQ119" s="972" t="s">
        <v>440</v>
      </c>
      <c r="DR119" s="973"/>
      <c r="DS119" s="973"/>
      <c r="DT119" s="973"/>
      <c r="DU119" s="974"/>
      <c r="DV119" s="975" t="s">
        <v>454</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180</v>
      </c>
      <c r="AB120" s="946"/>
      <c r="AC120" s="946"/>
      <c r="AD120" s="946"/>
      <c r="AE120" s="947"/>
      <c r="AF120" s="948" t="s">
        <v>440</v>
      </c>
      <c r="AG120" s="946"/>
      <c r="AH120" s="946"/>
      <c r="AI120" s="946"/>
      <c r="AJ120" s="947"/>
      <c r="AK120" s="948" t="s">
        <v>180</v>
      </c>
      <c r="AL120" s="946"/>
      <c r="AM120" s="946"/>
      <c r="AN120" s="946"/>
      <c r="AO120" s="947"/>
      <c r="AP120" s="949" t="s">
        <v>440</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44380357</v>
      </c>
      <c r="BR120" s="918"/>
      <c r="BS120" s="918"/>
      <c r="BT120" s="918"/>
      <c r="BU120" s="918"/>
      <c r="BV120" s="918">
        <v>52554275</v>
      </c>
      <c r="BW120" s="918"/>
      <c r="BX120" s="918"/>
      <c r="BY120" s="918"/>
      <c r="BZ120" s="918"/>
      <c r="CA120" s="918">
        <v>58264598</v>
      </c>
      <c r="CB120" s="918"/>
      <c r="CC120" s="918"/>
      <c r="CD120" s="918"/>
      <c r="CE120" s="918"/>
      <c r="CF120" s="931">
        <v>161.80000000000001</v>
      </c>
      <c r="CG120" s="932"/>
      <c r="CH120" s="932"/>
      <c r="CI120" s="932"/>
      <c r="CJ120" s="932"/>
      <c r="CK120" s="993" t="s">
        <v>470</v>
      </c>
      <c r="CL120" s="994"/>
      <c r="CM120" s="994"/>
      <c r="CN120" s="994"/>
      <c r="CO120" s="995"/>
      <c r="CP120" s="1001" t="s">
        <v>410</v>
      </c>
      <c r="CQ120" s="1002"/>
      <c r="CR120" s="1002"/>
      <c r="CS120" s="1002"/>
      <c r="CT120" s="1002"/>
      <c r="CU120" s="1002"/>
      <c r="CV120" s="1002"/>
      <c r="CW120" s="1002"/>
      <c r="CX120" s="1002"/>
      <c r="CY120" s="1002"/>
      <c r="CZ120" s="1002"/>
      <c r="DA120" s="1002"/>
      <c r="DB120" s="1002"/>
      <c r="DC120" s="1002"/>
      <c r="DD120" s="1002"/>
      <c r="DE120" s="1002"/>
      <c r="DF120" s="1003"/>
      <c r="DG120" s="917">
        <v>8812556</v>
      </c>
      <c r="DH120" s="918"/>
      <c r="DI120" s="918"/>
      <c r="DJ120" s="918"/>
      <c r="DK120" s="918"/>
      <c r="DL120" s="918">
        <v>9361461</v>
      </c>
      <c r="DM120" s="918"/>
      <c r="DN120" s="918"/>
      <c r="DO120" s="918"/>
      <c r="DP120" s="918"/>
      <c r="DQ120" s="918">
        <v>8272001</v>
      </c>
      <c r="DR120" s="918"/>
      <c r="DS120" s="918"/>
      <c r="DT120" s="918"/>
      <c r="DU120" s="918"/>
      <c r="DV120" s="919">
        <v>23</v>
      </c>
      <c r="DW120" s="919"/>
      <c r="DX120" s="919"/>
      <c r="DY120" s="919"/>
      <c r="DZ120" s="920"/>
    </row>
    <row r="121" spans="1:130" s="224" customFormat="1" ht="26.25" customHeight="1" x14ac:dyDescent="0.2">
      <c r="A121" s="1044"/>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180</v>
      </c>
      <c r="AB121" s="946"/>
      <c r="AC121" s="946"/>
      <c r="AD121" s="946"/>
      <c r="AE121" s="947"/>
      <c r="AF121" s="948" t="s">
        <v>180</v>
      </c>
      <c r="AG121" s="946"/>
      <c r="AH121" s="946"/>
      <c r="AI121" s="946"/>
      <c r="AJ121" s="947"/>
      <c r="AK121" s="948" t="s">
        <v>180</v>
      </c>
      <c r="AL121" s="946"/>
      <c r="AM121" s="946"/>
      <c r="AN121" s="946"/>
      <c r="AO121" s="947"/>
      <c r="AP121" s="949" t="s">
        <v>180</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7308102</v>
      </c>
      <c r="BR121" s="913"/>
      <c r="BS121" s="913"/>
      <c r="BT121" s="913"/>
      <c r="BU121" s="913"/>
      <c r="BV121" s="913">
        <v>7605179</v>
      </c>
      <c r="BW121" s="913"/>
      <c r="BX121" s="913"/>
      <c r="BY121" s="913"/>
      <c r="BZ121" s="913"/>
      <c r="CA121" s="913">
        <v>8161525</v>
      </c>
      <c r="CB121" s="913"/>
      <c r="CC121" s="913"/>
      <c r="CD121" s="913"/>
      <c r="CE121" s="913"/>
      <c r="CF121" s="907">
        <v>22.7</v>
      </c>
      <c r="CG121" s="908"/>
      <c r="CH121" s="908"/>
      <c r="CI121" s="908"/>
      <c r="CJ121" s="908"/>
      <c r="CK121" s="996"/>
      <c r="CL121" s="997"/>
      <c r="CM121" s="997"/>
      <c r="CN121" s="997"/>
      <c r="CO121" s="998"/>
      <c r="CP121" s="1006" t="s">
        <v>413</v>
      </c>
      <c r="CQ121" s="1007"/>
      <c r="CR121" s="1007"/>
      <c r="CS121" s="1007"/>
      <c r="CT121" s="1007"/>
      <c r="CU121" s="1007"/>
      <c r="CV121" s="1007"/>
      <c r="CW121" s="1007"/>
      <c r="CX121" s="1007"/>
      <c r="CY121" s="1007"/>
      <c r="CZ121" s="1007"/>
      <c r="DA121" s="1007"/>
      <c r="DB121" s="1007"/>
      <c r="DC121" s="1007"/>
      <c r="DD121" s="1007"/>
      <c r="DE121" s="1007"/>
      <c r="DF121" s="1008"/>
      <c r="DG121" s="912">
        <v>2465803</v>
      </c>
      <c r="DH121" s="913"/>
      <c r="DI121" s="913"/>
      <c r="DJ121" s="913"/>
      <c r="DK121" s="913"/>
      <c r="DL121" s="913">
        <v>3056338</v>
      </c>
      <c r="DM121" s="913"/>
      <c r="DN121" s="913"/>
      <c r="DO121" s="913"/>
      <c r="DP121" s="913"/>
      <c r="DQ121" s="913">
        <v>3571022</v>
      </c>
      <c r="DR121" s="913"/>
      <c r="DS121" s="913"/>
      <c r="DT121" s="913"/>
      <c r="DU121" s="913"/>
      <c r="DV121" s="914">
        <v>9.9</v>
      </c>
      <c r="DW121" s="914"/>
      <c r="DX121" s="914"/>
      <c r="DY121" s="914"/>
      <c r="DZ121" s="915"/>
    </row>
    <row r="122" spans="1:130" s="224" customFormat="1" ht="26.25" customHeight="1" x14ac:dyDescent="0.2">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180</v>
      </c>
      <c r="AB122" s="946"/>
      <c r="AC122" s="946"/>
      <c r="AD122" s="946"/>
      <c r="AE122" s="947"/>
      <c r="AF122" s="948" t="s">
        <v>180</v>
      </c>
      <c r="AG122" s="946"/>
      <c r="AH122" s="946"/>
      <c r="AI122" s="946"/>
      <c r="AJ122" s="947"/>
      <c r="AK122" s="948" t="s">
        <v>440</v>
      </c>
      <c r="AL122" s="946"/>
      <c r="AM122" s="946"/>
      <c r="AN122" s="946"/>
      <c r="AO122" s="947"/>
      <c r="AP122" s="949" t="s">
        <v>180</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64877821</v>
      </c>
      <c r="BR122" s="987"/>
      <c r="BS122" s="987"/>
      <c r="BT122" s="987"/>
      <c r="BU122" s="987"/>
      <c r="BV122" s="987">
        <v>62499595</v>
      </c>
      <c r="BW122" s="987"/>
      <c r="BX122" s="987"/>
      <c r="BY122" s="987"/>
      <c r="BZ122" s="987"/>
      <c r="CA122" s="987">
        <v>59364571</v>
      </c>
      <c r="CB122" s="987"/>
      <c r="CC122" s="987"/>
      <c r="CD122" s="987"/>
      <c r="CE122" s="987"/>
      <c r="CF122" s="1004">
        <v>164.8</v>
      </c>
      <c r="CG122" s="1005"/>
      <c r="CH122" s="1005"/>
      <c r="CI122" s="1005"/>
      <c r="CJ122" s="1005"/>
      <c r="CK122" s="996"/>
      <c r="CL122" s="997"/>
      <c r="CM122" s="997"/>
      <c r="CN122" s="997"/>
      <c r="CO122" s="998"/>
      <c r="CP122" s="1006" t="s">
        <v>411</v>
      </c>
      <c r="CQ122" s="1007"/>
      <c r="CR122" s="1007"/>
      <c r="CS122" s="1007"/>
      <c r="CT122" s="1007"/>
      <c r="CU122" s="1007"/>
      <c r="CV122" s="1007"/>
      <c r="CW122" s="1007"/>
      <c r="CX122" s="1007"/>
      <c r="CY122" s="1007"/>
      <c r="CZ122" s="1007"/>
      <c r="DA122" s="1007"/>
      <c r="DB122" s="1007"/>
      <c r="DC122" s="1007"/>
      <c r="DD122" s="1007"/>
      <c r="DE122" s="1007"/>
      <c r="DF122" s="1008"/>
      <c r="DG122" s="912">
        <v>2267518</v>
      </c>
      <c r="DH122" s="913"/>
      <c r="DI122" s="913"/>
      <c r="DJ122" s="913"/>
      <c r="DK122" s="913"/>
      <c r="DL122" s="913">
        <v>2284179</v>
      </c>
      <c r="DM122" s="913"/>
      <c r="DN122" s="913"/>
      <c r="DO122" s="913"/>
      <c r="DP122" s="913"/>
      <c r="DQ122" s="913">
        <v>2161245</v>
      </c>
      <c r="DR122" s="913"/>
      <c r="DS122" s="913"/>
      <c r="DT122" s="913"/>
      <c r="DU122" s="913"/>
      <c r="DV122" s="914">
        <v>6</v>
      </c>
      <c r="DW122" s="914"/>
      <c r="DX122" s="914"/>
      <c r="DY122" s="914"/>
      <c r="DZ122" s="915"/>
    </row>
    <row r="123" spans="1:130" s="224" customFormat="1" ht="26.25" customHeight="1" x14ac:dyDescent="0.2">
      <c r="A123" s="1044"/>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180</v>
      </c>
      <c r="AB123" s="946"/>
      <c r="AC123" s="946"/>
      <c r="AD123" s="946"/>
      <c r="AE123" s="947"/>
      <c r="AF123" s="948" t="s">
        <v>180</v>
      </c>
      <c r="AG123" s="946"/>
      <c r="AH123" s="946"/>
      <c r="AI123" s="946"/>
      <c r="AJ123" s="947"/>
      <c r="AK123" s="948" t="s">
        <v>180</v>
      </c>
      <c r="AL123" s="946"/>
      <c r="AM123" s="946"/>
      <c r="AN123" s="946"/>
      <c r="AO123" s="947"/>
      <c r="AP123" s="949" t="s">
        <v>180</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474</v>
      </c>
      <c r="BP123" s="992"/>
      <c r="BQ123" s="1050">
        <v>116566280</v>
      </c>
      <c r="BR123" s="1051"/>
      <c r="BS123" s="1051"/>
      <c r="BT123" s="1051"/>
      <c r="BU123" s="1051"/>
      <c r="BV123" s="1051">
        <v>122659049</v>
      </c>
      <c r="BW123" s="1051"/>
      <c r="BX123" s="1051"/>
      <c r="BY123" s="1051"/>
      <c r="BZ123" s="1051"/>
      <c r="CA123" s="1051">
        <v>125790694</v>
      </c>
      <c r="CB123" s="1051"/>
      <c r="CC123" s="1051"/>
      <c r="CD123" s="1051"/>
      <c r="CE123" s="1051"/>
      <c r="CF123" s="988"/>
      <c r="CG123" s="989"/>
      <c r="CH123" s="989"/>
      <c r="CI123" s="989"/>
      <c r="CJ123" s="990"/>
      <c r="CK123" s="996"/>
      <c r="CL123" s="997"/>
      <c r="CM123" s="997"/>
      <c r="CN123" s="997"/>
      <c r="CO123" s="998"/>
      <c r="CP123" s="1006" t="s">
        <v>475</v>
      </c>
      <c r="CQ123" s="1007"/>
      <c r="CR123" s="1007"/>
      <c r="CS123" s="1007"/>
      <c r="CT123" s="1007"/>
      <c r="CU123" s="1007"/>
      <c r="CV123" s="1007"/>
      <c r="CW123" s="1007"/>
      <c r="CX123" s="1007"/>
      <c r="CY123" s="1007"/>
      <c r="CZ123" s="1007"/>
      <c r="DA123" s="1007"/>
      <c r="DB123" s="1007"/>
      <c r="DC123" s="1007"/>
      <c r="DD123" s="1007"/>
      <c r="DE123" s="1007"/>
      <c r="DF123" s="1008"/>
      <c r="DG123" s="945">
        <v>405191</v>
      </c>
      <c r="DH123" s="946"/>
      <c r="DI123" s="946"/>
      <c r="DJ123" s="946"/>
      <c r="DK123" s="947"/>
      <c r="DL123" s="948">
        <v>469959</v>
      </c>
      <c r="DM123" s="946"/>
      <c r="DN123" s="946"/>
      <c r="DO123" s="946"/>
      <c r="DP123" s="947"/>
      <c r="DQ123" s="948">
        <v>442040</v>
      </c>
      <c r="DR123" s="946"/>
      <c r="DS123" s="946"/>
      <c r="DT123" s="946"/>
      <c r="DU123" s="947"/>
      <c r="DV123" s="949">
        <v>1.2</v>
      </c>
      <c r="DW123" s="950"/>
      <c r="DX123" s="950"/>
      <c r="DY123" s="950"/>
      <c r="DZ123" s="951"/>
    </row>
    <row r="124" spans="1:130" s="224" customFormat="1" ht="26.25" customHeight="1" thickBot="1" x14ac:dyDescent="0.25">
      <c r="A124" s="1044"/>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180</v>
      </c>
      <c r="AB124" s="946"/>
      <c r="AC124" s="946"/>
      <c r="AD124" s="946"/>
      <c r="AE124" s="947"/>
      <c r="AF124" s="948" t="s">
        <v>440</v>
      </c>
      <c r="AG124" s="946"/>
      <c r="AH124" s="946"/>
      <c r="AI124" s="946"/>
      <c r="AJ124" s="947"/>
      <c r="AK124" s="948" t="s">
        <v>440</v>
      </c>
      <c r="AL124" s="946"/>
      <c r="AM124" s="946"/>
      <c r="AN124" s="946"/>
      <c r="AO124" s="947"/>
      <c r="AP124" s="949" t="s">
        <v>180</v>
      </c>
      <c r="AQ124" s="950"/>
      <c r="AR124" s="950"/>
      <c r="AS124" s="950"/>
      <c r="AT124" s="951"/>
      <c r="AU124" s="1046" t="s">
        <v>476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454</v>
      </c>
      <c r="BR124" s="1014"/>
      <c r="BS124" s="1014"/>
      <c r="BT124" s="1014"/>
      <c r="BU124" s="1014"/>
      <c r="BV124" s="1014" t="s">
        <v>180</v>
      </c>
      <c r="BW124" s="1014"/>
      <c r="BX124" s="1014"/>
      <c r="BY124" s="1014"/>
      <c r="BZ124" s="1014"/>
      <c r="CA124" s="1014" t="s">
        <v>180</v>
      </c>
      <c r="CB124" s="1014"/>
      <c r="CC124" s="1014"/>
      <c r="CD124" s="1014"/>
      <c r="CE124" s="1014"/>
      <c r="CF124" s="1015"/>
      <c r="CG124" s="1016"/>
      <c r="CH124" s="1016"/>
      <c r="CI124" s="1016"/>
      <c r="CJ124" s="1017"/>
      <c r="CK124" s="999"/>
      <c r="CL124" s="999"/>
      <c r="CM124" s="999"/>
      <c r="CN124" s="999"/>
      <c r="CO124" s="1000"/>
      <c r="CP124" s="1006" t="s">
        <v>477</v>
      </c>
      <c r="CQ124" s="1007"/>
      <c r="CR124" s="1007"/>
      <c r="CS124" s="1007"/>
      <c r="CT124" s="1007"/>
      <c r="CU124" s="1007"/>
      <c r="CV124" s="1007"/>
      <c r="CW124" s="1007"/>
      <c r="CX124" s="1007"/>
      <c r="CY124" s="1007"/>
      <c r="CZ124" s="1007"/>
      <c r="DA124" s="1007"/>
      <c r="DB124" s="1007"/>
      <c r="DC124" s="1007"/>
      <c r="DD124" s="1007"/>
      <c r="DE124" s="1007"/>
      <c r="DF124" s="1008"/>
      <c r="DG124" s="991">
        <v>334318</v>
      </c>
      <c r="DH124" s="973"/>
      <c r="DI124" s="973"/>
      <c r="DJ124" s="973"/>
      <c r="DK124" s="974"/>
      <c r="DL124" s="972">
        <v>379481</v>
      </c>
      <c r="DM124" s="973"/>
      <c r="DN124" s="973"/>
      <c r="DO124" s="973"/>
      <c r="DP124" s="974"/>
      <c r="DQ124" s="972">
        <v>492589</v>
      </c>
      <c r="DR124" s="973"/>
      <c r="DS124" s="973"/>
      <c r="DT124" s="973"/>
      <c r="DU124" s="974"/>
      <c r="DV124" s="975">
        <v>1.4</v>
      </c>
      <c r="DW124" s="976"/>
      <c r="DX124" s="976"/>
      <c r="DY124" s="976"/>
      <c r="DZ124" s="977"/>
    </row>
    <row r="125" spans="1:130" s="224" customFormat="1" ht="26.25" customHeight="1" x14ac:dyDescent="0.2">
      <c r="A125" s="1044"/>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454</v>
      </c>
      <c r="AB125" s="946"/>
      <c r="AC125" s="946"/>
      <c r="AD125" s="946"/>
      <c r="AE125" s="947"/>
      <c r="AF125" s="948" t="s">
        <v>180</v>
      </c>
      <c r="AG125" s="946"/>
      <c r="AH125" s="946"/>
      <c r="AI125" s="946"/>
      <c r="AJ125" s="947"/>
      <c r="AK125" s="948" t="s">
        <v>454</v>
      </c>
      <c r="AL125" s="946"/>
      <c r="AM125" s="946"/>
      <c r="AN125" s="946"/>
      <c r="AO125" s="947"/>
      <c r="AP125" s="949" t="s">
        <v>440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478</v>
      </c>
      <c r="CL125" s="994"/>
      <c r="CM125" s="994"/>
      <c r="CN125" s="994"/>
      <c r="CO125" s="995"/>
      <c r="CP125" s="916" t="s">
        <v>479</v>
      </c>
      <c r="CQ125" s="884"/>
      <c r="CR125" s="884"/>
      <c r="CS125" s="884"/>
      <c r="CT125" s="884"/>
      <c r="CU125" s="884"/>
      <c r="CV125" s="884"/>
      <c r="CW125" s="884"/>
      <c r="CX125" s="884"/>
      <c r="CY125" s="884"/>
      <c r="CZ125" s="884"/>
      <c r="DA125" s="884"/>
      <c r="DB125" s="884"/>
      <c r="DC125" s="884"/>
      <c r="DD125" s="884"/>
      <c r="DE125" s="884"/>
      <c r="DF125" s="885"/>
      <c r="DG125" s="917" t="s">
        <v>180</v>
      </c>
      <c r="DH125" s="918"/>
      <c r="DI125" s="918"/>
      <c r="DJ125" s="918"/>
      <c r="DK125" s="918"/>
      <c r="DL125" s="918" t="s">
        <v>440</v>
      </c>
      <c r="DM125" s="918"/>
      <c r="DN125" s="918"/>
      <c r="DO125" s="918"/>
      <c r="DP125" s="918"/>
      <c r="DQ125" s="918" t="s">
        <v>440</v>
      </c>
      <c r="DR125" s="918"/>
      <c r="DS125" s="918"/>
      <c r="DT125" s="918"/>
      <c r="DU125" s="918"/>
      <c r="DV125" s="919" t="s">
        <v>180</v>
      </c>
      <c r="DW125" s="919"/>
      <c r="DX125" s="919"/>
      <c r="DY125" s="919"/>
      <c r="DZ125" s="920"/>
    </row>
    <row r="126" spans="1:130" s="224" customFormat="1" ht="26.25" customHeight="1" thickBot="1" x14ac:dyDescent="0.25">
      <c r="A126" s="1044"/>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440</v>
      </c>
      <c r="AB126" s="946"/>
      <c r="AC126" s="946"/>
      <c r="AD126" s="946"/>
      <c r="AE126" s="947"/>
      <c r="AF126" s="948" t="s">
        <v>180</v>
      </c>
      <c r="AG126" s="946"/>
      <c r="AH126" s="946"/>
      <c r="AI126" s="946"/>
      <c r="AJ126" s="947"/>
      <c r="AK126" s="948" t="s">
        <v>440</v>
      </c>
      <c r="AL126" s="946"/>
      <c r="AM126" s="946"/>
      <c r="AN126" s="946"/>
      <c r="AO126" s="947"/>
      <c r="AP126" s="949" t="s">
        <v>440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480</v>
      </c>
      <c r="CQ126" s="910"/>
      <c r="CR126" s="910"/>
      <c r="CS126" s="910"/>
      <c r="CT126" s="910"/>
      <c r="CU126" s="910"/>
      <c r="CV126" s="910"/>
      <c r="CW126" s="910"/>
      <c r="CX126" s="910"/>
      <c r="CY126" s="910"/>
      <c r="CZ126" s="910"/>
      <c r="DA126" s="910"/>
      <c r="DB126" s="910"/>
      <c r="DC126" s="910"/>
      <c r="DD126" s="910"/>
      <c r="DE126" s="910"/>
      <c r="DF126" s="911"/>
      <c r="DG126" s="912" t="s">
        <v>180</v>
      </c>
      <c r="DH126" s="913"/>
      <c r="DI126" s="913"/>
      <c r="DJ126" s="913"/>
      <c r="DK126" s="913"/>
      <c r="DL126" s="913" t="s">
        <v>180</v>
      </c>
      <c r="DM126" s="913"/>
      <c r="DN126" s="913"/>
      <c r="DO126" s="913"/>
      <c r="DP126" s="913"/>
      <c r="DQ126" s="913" t="s">
        <v>180</v>
      </c>
      <c r="DR126" s="913"/>
      <c r="DS126" s="913"/>
      <c r="DT126" s="913"/>
      <c r="DU126" s="913"/>
      <c r="DV126" s="914" t="s">
        <v>180</v>
      </c>
      <c r="DW126" s="914"/>
      <c r="DX126" s="914"/>
      <c r="DY126" s="914"/>
      <c r="DZ126" s="915"/>
    </row>
    <row r="127" spans="1:130" s="224" customFormat="1" ht="26.25" customHeight="1" x14ac:dyDescent="0.2">
      <c r="A127" s="1045"/>
      <c r="B127" s="938"/>
      <c r="C127" s="960" t="s">
        <v>481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454</v>
      </c>
      <c r="AB127" s="946"/>
      <c r="AC127" s="946"/>
      <c r="AD127" s="946"/>
      <c r="AE127" s="947"/>
      <c r="AF127" s="948" t="s">
        <v>180</v>
      </c>
      <c r="AG127" s="946"/>
      <c r="AH127" s="946"/>
      <c r="AI127" s="946"/>
      <c r="AJ127" s="947"/>
      <c r="AK127" s="948" t="s">
        <v>180</v>
      </c>
      <c r="AL127" s="946"/>
      <c r="AM127" s="946"/>
      <c r="AN127" s="946"/>
      <c r="AO127" s="947"/>
      <c r="AP127" s="949" t="s">
        <v>180</v>
      </c>
      <c r="AQ127" s="950"/>
      <c r="AR127" s="950"/>
      <c r="AS127" s="950"/>
      <c r="AT127" s="951"/>
      <c r="AU127" s="226"/>
      <c r="AV127" s="226"/>
      <c r="AW127" s="226"/>
      <c r="AX127" s="1018" t="s">
        <v>482</v>
      </c>
      <c r="AY127" s="1019"/>
      <c r="AZ127" s="1019"/>
      <c r="BA127" s="1019"/>
      <c r="BB127" s="1019"/>
      <c r="BC127" s="1019"/>
      <c r="BD127" s="1019"/>
      <c r="BE127" s="1020"/>
      <c r="BF127" s="1021" t="s">
        <v>483</v>
      </c>
      <c r="BG127" s="1019"/>
      <c r="BH127" s="1019"/>
      <c r="BI127" s="1019"/>
      <c r="BJ127" s="1019"/>
      <c r="BK127" s="1019"/>
      <c r="BL127" s="1020"/>
      <c r="BM127" s="1021" t="s">
        <v>484</v>
      </c>
      <c r="BN127" s="1019"/>
      <c r="BO127" s="1019"/>
      <c r="BP127" s="1019"/>
      <c r="BQ127" s="1019"/>
      <c r="BR127" s="1019"/>
      <c r="BS127" s="1020"/>
      <c r="BT127" s="1021" t="s">
        <v>485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486</v>
      </c>
      <c r="CQ127" s="910"/>
      <c r="CR127" s="910"/>
      <c r="CS127" s="910"/>
      <c r="CT127" s="910"/>
      <c r="CU127" s="910"/>
      <c r="CV127" s="910"/>
      <c r="CW127" s="910"/>
      <c r="CX127" s="910"/>
      <c r="CY127" s="910"/>
      <c r="CZ127" s="910"/>
      <c r="DA127" s="910"/>
      <c r="DB127" s="910"/>
      <c r="DC127" s="910"/>
      <c r="DD127" s="910"/>
      <c r="DE127" s="910"/>
      <c r="DF127" s="911"/>
      <c r="DG127" s="912" t="s">
        <v>180</v>
      </c>
      <c r="DH127" s="913"/>
      <c r="DI127" s="913"/>
      <c r="DJ127" s="913"/>
      <c r="DK127" s="913"/>
      <c r="DL127" s="913" t="s">
        <v>454</v>
      </c>
      <c r="DM127" s="913"/>
      <c r="DN127" s="913"/>
      <c r="DO127" s="913"/>
      <c r="DP127" s="913"/>
      <c r="DQ127" s="913" t="s">
        <v>180</v>
      </c>
      <c r="DR127" s="913"/>
      <c r="DS127" s="913"/>
      <c r="DT127" s="913"/>
      <c r="DU127" s="913"/>
      <c r="DV127" s="914" t="s">
        <v>454</v>
      </c>
      <c r="DW127" s="914"/>
      <c r="DX127" s="914"/>
      <c r="DY127" s="914"/>
      <c r="DZ127" s="915"/>
    </row>
    <row r="128" spans="1:130" s="224" customFormat="1" ht="26.25" customHeight="1" thickBot="1" x14ac:dyDescent="0.25">
      <c r="A128" s="1028" t="s">
        <v>487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488</v>
      </c>
      <c r="X128" s="1030"/>
      <c r="Y128" s="1030"/>
      <c r="Z128" s="1031"/>
      <c r="AA128" s="1032">
        <v>790050</v>
      </c>
      <c r="AB128" s="1033"/>
      <c r="AC128" s="1033"/>
      <c r="AD128" s="1033"/>
      <c r="AE128" s="1034"/>
      <c r="AF128" s="1035">
        <v>841421</v>
      </c>
      <c r="AG128" s="1033"/>
      <c r="AH128" s="1033"/>
      <c r="AI128" s="1033"/>
      <c r="AJ128" s="1034"/>
      <c r="AK128" s="1035">
        <v>821361</v>
      </c>
      <c r="AL128" s="1033"/>
      <c r="AM128" s="1033"/>
      <c r="AN128" s="1033"/>
      <c r="AO128" s="1034"/>
      <c r="AP128" s="1036"/>
      <c r="AQ128" s="1037"/>
      <c r="AR128" s="1037"/>
      <c r="AS128" s="1037"/>
      <c r="AT128" s="1038"/>
      <c r="AU128" s="226"/>
      <c r="AV128" s="226"/>
      <c r="AW128" s="226"/>
      <c r="AX128" s="883" t="s">
        <v>489</v>
      </c>
      <c r="AY128" s="884"/>
      <c r="AZ128" s="884"/>
      <c r="BA128" s="884"/>
      <c r="BB128" s="884"/>
      <c r="BC128" s="884"/>
      <c r="BD128" s="884"/>
      <c r="BE128" s="885"/>
      <c r="BF128" s="1039" t="s">
        <v>180</v>
      </c>
      <c r="BG128" s="1040"/>
      <c r="BH128" s="1040"/>
      <c r="BI128" s="1040"/>
      <c r="BJ128" s="1040"/>
      <c r="BK128" s="1040"/>
      <c r="BL128" s="1041"/>
      <c r="BM128" s="1039">
        <v>11.42</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490</v>
      </c>
      <c r="CQ128" s="713"/>
      <c r="CR128" s="713"/>
      <c r="CS128" s="713"/>
      <c r="CT128" s="713"/>
      <c r="CU128" s="713"/>
      <c r="CV128" s="713"/>
      <c r="CW128" s="713"/>
      <c r="CX128" s="713"/>
      <c r="CY128" s="713"/>
      <c r="CZ128" s="713"/>
      <c r="DA128" s="713"/>
      <c r="DB128" s="713"/>
      <c r="DC128" s="713"/>
      <c r="DD128" s="713"/>
      <c r="DE128" s="713"/>
      <c r="DF128" s="1023"/>
      <c r="DG128" s="1024" t="s">
        <v>180</v>
      </c>
      <c r="DH128" s="1025"/>
      <c r="DI128" s="1025"/>
      <c r="DJ128" s="1025"/>
      <c r="DK128" s="1025"/>
      <c r="DL128" s="1025" t="s">
        <v>180</v>
      </c>
      <c r="DM128" s="1025"/>
      <c r="DN128" s="1025"/>
      <c r="DO128" s="1025"/>
      <c r="DP128" s="1025"/>
      <c r="DQ128" s="1025" t="s">
        <v>180</v>
      </c>
      <c r="DR128" s="1025"/>
      <c r="DS128" s="1025"/>
      <c r="DT128" s="1025"/>
      <c r="DU128" s="1025"/>
      <c r="DV128" s="1026" t="s">
        <v>180</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491</v>
      </c>
      <c r="X129" s="1058"/>
      <c r="Y129" s="1058"/>
      <c r="Z129" s="1059"/>
      <c r="AA129" s="945">
        <v>41380362</v>
      </c>
      <c r="AB129" s="946"/>
      <c r="AC129" s="946"/>
      <c r="AD129" s="946"/>
      <c r="AE129" s="947"/>
      <c r="AF129" s="948">
        <v>42357577</v>
      </c>
      <c r="AG129" s="946"/>
      <c r="AH129" s="946"/>
      <c r="AI129" s="946"/>
      <c r="AJ129" s="947"/>
      <c r="AK129" s="948">
        <v>41582525</v>
      </c>
      <c r="AL129" s="946"/>
      <c r="AM129" s="946"/>
      <c r="AN129" s="946"/>
      <c r="AO129" s="947"/>
      <c r="AP129" s="1060"/>
      <c r="AQ129" s="1061"/>
      <c r="AR129" s="1061"/>
      <c r="AS129" s="1061"/>
      <c r="AT129" s="1062"/>
      <c r="AU129" s="227"/>
      <c r="AV129" s="227"/>
      <c r="AW129" s="227"/>
      <c r="AX129" s="1052" t="s">
        <v>492</v>
      </c>
      <c r="AY129" s="910"/>
      <c r="AZ129" s="910"/>
      <c r="BA129" s="910"/>
      <c r="BB129" s="910"/>
      <c r="BC129" s="910"/>
      <c r="BD129" s="910"/>
      <c r="BE129" s="911"/>
      <c r="BF129" s="1053" t="s">
        <v>180</v>
      </c>
      <c r="BG129" s="1054"/>
      <c r="BH129" s="1054"/>
      <c r="BI129" s="1054"/>
      <c r="BJ129" s="1054"/>
      <c r="BK129" s="1054"/>
      <c r="BL129" s="1055"/>
      <c r="BM129" s="1053">
        <v>16.420000000000002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494</v>
      </c>
      <c r="X130" s="1058"/>
      <c r="Y130" s="1058"/>
      <c r="Z130" s="1059"/>
      <c r="AA130" s="945">
        <v>6211604</v>
      </c>
      <c r="AB130" s="946"/>
      <c r="AC130" s="946"/>
      <c r="AD130" s="946"/>
      <c r="AE130" s="947"/>
      <c r="AF130" s="948">
        <v>5815454</v>
      </c>
      <c r="AG130" s="946"/>
      <c r="AH130" s="946"/>
      <c r="AI130" s="946"/>
      <c r="AJ130" s="947"/>
      <c r="AK130" s="948">
        <v>5563838</v>
      </c>
      <c r="AL130" s="946"/>
      <c r="AM130" s="946"/>
      <c r="AN130" s="946"/>
      <c r="AO130" s="947"/>
      <c r="AP130" s="1060"/>
      <c r="AQ130" s="1061"/>
      <c r="AR130" s="1061"/>
      <c r="AS130" s="1061"/>
      <c r="AT130" s="1062"/>
      <c r="AU130" s="227"/>
      <c r="AV130" s="227"/>
      <c r="AW130" s="227"/>
      <c r="AX130" s="1052" t="s">
        <v>495</v>
      </c>
      <c r="AY130" s="910"/>
      <c r="AZ130" s="910"/>
      <c r="BA130" s="910"/>
      <c r="BB130" s="910"/>
      <c r="BC130" s="910"/>
      <c r="BD130" s="910"/>
      <c r="BE130" s="911"/>
      <c r="BF130" s="1088">
        <v>4.9000000000000004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496</v>
      </c>
      <c r="X131" s="1095"/>
      <c r="Y131" s="1095"/>
      <c r="Z131" s="1096"/>
      <c r="AA131" s="991">
        <v>35168758</v>
      </c>
      <c r="AB131" s="973"/>
      <c r="AC131" s="973"/>
      <c r="AD131" s="973"/>
      <c r="AE131" s="974"/>
      <c r="AF131" s="972">
        <v>36542123</v>
      </c>
      <c r="AG131" s="973"/>
      <c r="AH131" s="973"/>
      <c r="AI131" s="973"/>
      <c r="AJ131" s="974"/>
      <c r="AK131" s="972">
        <v>36018687</v>
      </c>
      <c r="AL131" s="973"/>
      <c r="AM131" s="973"/>
      <c r="AN131" s="973"/>
      <c r="AO131" s="974"/>
      <c r="AP131" s="1097"/>
      <c r="AQ131" s="1098"/>
      <c r="AR131" s="1098"/>
      <c r="AS131" s="1098"/>
      <c r="AT131" s="1099"/>
      <c r="AU131" s="227"/>
      <c r="AV131" s="227"/>
      <c r="AW131" s="227"/>
      <c r="AX131" s="1070" t="s">
        <v>497</v>
      </c>
      <c r="AY131" s="713"/>
      <c r="AZ131" s="713"/>
      <c r="BA131" s="713"/>
      <c r="BB131" s="713"/>
      <c r="BC131" s="713"/>
      <c r="BD131" s="713"/>
      <c r="BE131" s="1023"/>
      <c r="BF131" s="1071" t="s">
        <v>180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499</v>
      </c>
      <c r="W132" s="1081"/>
      <c r="X132" s="1081"/>
      <c r="Y132" s="1081"/>
      <c r="Z132" s="1082"/>
      <c r="AA132" s="1083">
        <v>4.2846807389999997</v>
      </c>
      <c r="AB132" s="1084"/>
      <c r="AC132" s="1084"/>
      <c r="AD132" s="1084"/>
      <c r="AE132" s="1085"/>
      <c r="AF132" s="1086">
        <v>4.9393791379999996</v>
      </c>
      <c r="AG132" s="1084"/>
      <c r="AH132" s="1084"/>
      <c r="AI132" s="1084"/>
      <c r="AJ132" s="1085"/>
      <c r="AK132" s="1086">
        <v>5.6971732480000004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500</v>
      </c>
      <c r="W133" s="1064"/>
      <c r="X133" s="1064"/>
      <c r="Y133" s="1064"/>
      <c r="Z133" s="1065"/>
      <c r="AA133" s="1066">
        <v>4.9000000000000004</v>
      </c>
      <c r="AB133" s="1067"/>
      <c r="AC133" s="1067"/>
      <c r="AD133" s="1067"/>
      <c r="AE133" s="1068"/>
      <c r="AF133" s="1066">
        <v>4.8</v>
      </c>
      <c r="AG133" s="1067"/>
      <c r="AH133" s="1067"/>
      <c r="AI133" s="1067"/>
      <c r="AJ133" s="1068"/>
      <c r="AK133" s="1066">
        <v>4.9000000000000004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iKPRaswBvSmLxPSIJtVd/mfVTLfK8V9882gnuAu1IwqlaJA31X7KHM7Y31mC7ZbuBP1keg1cnYCdeaeVk/ghg==" saltValue="TiusTyQB/6u3+Pv9rSqg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VlPsNFdHA14onMYxlS7ZxM/WIKhBmoyzXEBAqr89jzKO8fI0KeJonCq7d4BVCKCrGQY9m7PSyK9hbvW+6uJaeA==" saltValue="DjcZyTHvTvIzEbvnvVfY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YClNXaJspe/UG15LgS1so5LbTjbVaQZrlsGmQXvOE9VhRjW0ku8tYD2HQT2eM7eALwKndq7NqDFW3r6fGXiRw==" saltValue="p6VHG9C+/x6GCPkU1f35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BQ103" sqref="BQ103:DZ103"/>
    </sheetView>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503</v>
      </c>
      <c r="AL6" s="260"/>
      <c r="AM6" s="260"/>
      <c r="AN6" s="260"/>
    </row>
    <row r="7" spans="1:46" ht="13.5" customHeight="1" x14ac:dyDescent="0.2">
      <c r="A7" s="259"/>
      <c r="AK7" s="262"/>
      <c r="AL7" s="263"/>
      <c r="AM7" s="263"/>
      <c r="AN7" s="264"/>
      <c r="AO7" s="1101" t="s">
        <v>504</v>
      </c>
      <c r="AP7" s="265"/>
      <c r="AQ7" s="266" t="s">
        <v>505</v>
      </c>
      <c r="AR7" s="267"/>
    </row>
    <row r="8" spans="1:46" ht="13.2" x14ac:dyDescent="0.2">
      <c r="A8" s="259"/>
      <c r="AK8" s="268"/>
      <c r="AL8" s="269"/>
      <c r="AM8" s="269"/>
      <c r="AN8" s="270"/>
      <c r="AO8" s="1102"/>
      <c r="AP8" s="271" t="s">
        <v>506</v>
      </c>
      <c r="AQ8" s="272" t="s">
        <v>507</v>
      </c>
      <c r="AR8" s="273" t="s">
        <v>508</v>
      </c>
    </row>
    <row r="9" spans="1:46" ht="13.2" x14ac:dyDescent="0.2">
      <c r="A9" s="259"/>
      <c r="AK9" s="1103" t="s">
        <v>509</v>
      </c>
      <c r="AL9" s="1104"/>
      <c r="AM9" s="1104"/>
      <c r="AN9" s="1105"/>
      <c r="AO9" s="274">
        <v>12446068</v>
      </c>
      <c r="AP9" s="274">
        <v>77015</v>
      </c>
      <c r="AQ9" s="275">
        <v>67418</v>
      </c>
      <c r="AR9" s="276">
        <v>14.2</v>
      </c>
    </row>
    <row r="10" spans="1:46" ht="13.5" customHeight="1" x14ac:dyDescent="0.2">
      <c r="A10" s="259"/>
      <c r="AK10" s="1103" t="s">
        <v>510</v>
      </c>
      <c r="AL10" s="1104"/>
      <c r="AM10" s="1104"/>
      <c r="AN10" s="1105"/>
      <c r="AO10" s="277">
        <v>516</v>
      </c>
      <c r="AP10" s="277">
        <v>3</v>
      </c>
      <c r="AQ10" s="278">
        <v>4364</v>
      </c>
      <c r="AR10" s="279">
        <v>-99.9</v>
      </c>
    </row>
    <row r="11" spans="1:46" ht="13.5" customHeight="1" x14ac:dyDescent="0.2">
      <c r="A11" s="259"/>
      <c r="AK11" s="1103" t="s">
        <v>511</v>
      </c>
      <c r="AL11" s="1104"/>
      <c r="AM11" s="1104"/>
      <c r="AN11" s="1105"/>
      <c r="AO11" s="277">
        <v>24792</v>
      </c>
      <c r="AP11" s="277">
        <v>153</v>
      </c>
      <c r="AQ11" s="278">
        <v>244</v>
      </c>
      <c r="AR11" s="279">
        <v>-37.299999999999997</v>
      </c>
    </row>
    <row r="12" spans="1:46" ht="13.5" customHeight="1" x14ac:dyDescent="0.2">
      <c r="A12" s="259"/>
      <c r="AK12" s="1103" t="s">
        <v>512</v>
      </c>
      <c r="AL12" s="1104"/>
      <c r="AM12" s="1104"/>
      <c r="AN12" s="1105"/>
      <c r="AO12" s="277" t="s">
        <v>513</v>
      </c>
      <c r="AP12" s="277" t="s">
        <v>513</v>
      </c>
      <c r="AQ12" s="278" t="s">
        <v>513</v>
      </c>
      <c r="AR12" s="279" t="s">
        <v>513</v>
      </c>
    </row>
    <row r="13" spans="1:46" ht="13.5" customHeight="1" x14ac:dyDescent="0.2">
      <c r="A13" s="259"/>
      <c r="AK13" s="1103" t="s">
        <v>514</v>
      </c>
      <c r="AL13" s="1104"/>
      <c r="AM13" s="1104"/>
      <c r="AN13" s="1105"/>
      <c r="AO13" s="277">
        <v>524856</v>
      </c>
      <c r="AP13" s="277">
        <v>3248</v>
      </c>
      <c r="AQ13" s="278">
        <v>2903</v>
      </c>
      <c r="AR13" s="279">
        <v>11.9</v>
      </c>
    </row>
    <row r="14" spans="1:46" ht="13.5" customHeight="1" x14ac:dyDescent="0.2">
      <c r="A14" s="259"/>
      <c r="AK14" s="1103" t="s">
        <v>515</v>
      </c>
      <c r="AL14" s="1104"/>
      <c r="AM14" s="1104"/>
      <c r="AN14" s="1105"/>
      <c r="AO14" s="277">
        <v>177546</v>
      </c>
      <c r="AP14" s="277">
        <v>1099</v>
      </c>
      <c r="AQ14" s="278">
        <v>1051</v>
      </c>
      <c r="AR14" s="279">
        <v>4.5999999999999996</v>
      </c>
    </row>
    <row r="15" spans="1:46" ht="13.5" customHeight="1" x14ac:dyDescent="0.2">
      <c r="A15" s="259"/>
      <c r="AK15" s="1106" t="s">
        <v>516</v>
      </c>
      <c r="AL15" s="1107"/>
      <c r="AM15" s="1107"/>
      <c r="AN15" s="1108"/>
      <c r="AO15" s="277">
        <v>-1023927</v>
      </c>
      <c r="AP15" s="277">
        <v>-6336</v>
      </c>
      <c r="AQ15" s="278">
        <v>-4452</v>
      </c>
      <c r="AR15" s="279">
        <v>42.3</v>
      </c>
    </row>
    <row r="16" spans="1:46" ht="13.2" x14ac:dyDescent="0.2">
      <c r="A16" s="259"/>
      <c r="AK16" s="1106" t="s">
        <v>189</v>
      </c>
      <c r="AL16" s="1107"/>
      <c r="AM16" s="1107"/>
      <c r="AN16" s="1108"/>
      <c r="AO16" s="277">
        <v>12149851</v>
      </c>
      <c r="AP16" s="277">
        <v>75182</v>
      </c>
      <c r="AQ16" s="278">
        <v>71528</v>
      </c>
      <c r="AR16" s="279">
        <v>5.0999999999999996</v>
      </c>
    </row>
    <row r="17" spans="1:46" ht="13.2" x14ac:dyDescent="0.2">
      <c r="A17" s="259"/>
    </row>
    <row r="18" spans="1:46" ht="13.2" x14ac:dyDescent="0.2">
      <c r="A18" s="259"/>
      <c r="AQ18" s="280"/>
      <c r="AR18" s="280"/>
    </row>
    <row r="19" spans="1:46" ht="13.2" x14ac:dyDescent="0.2">
      <c r="A19" s="259"/>
      <c r="AK19" s="255" t="s">
        <v>517</v>
      </c>
    </row>
    <row r="20" spans="1:46" ht="13.2" x14ac:dyDescent="0.2">
      <c r="A20" s="259"/>
      <c r="AK20" s="281"/>
      <c r="AL20" s="282"/>
      <c r="AM20" s="282"/>
      <c r="AN20" s="283"/>
      <c r="AO20" s="284" t="s">
        <v>518</v>
      </c>
      <c r="AP20" s="285" t="s">
        <v>519</v>
      </c>
      <c r="AQ20" s="286" t="s">
        <v>520</v>
      </c>
      <c r="AR20" s="287"/>
    </row>
    <row r="21" spans="1:46" s="260" customFormat="1" ht="13.2" x14ac:dyDescent="0.2">
      <c r="A21" s="288"/>
      <c r="AK21" s="1109" t="s">
        <v>521</v>
      </c>
      <c r="AL21" s="1110"/>
      <c r="AM21" s="1110"/>
      <c r="AN21" s="1111"/>
      <c r="AO21" s="289">
        <v>7.65</v>
      </c>
      <c r="AP21" s="290">
        <v>7.12</v>
      </c>
      <c r="AQ21" s="291">
        <v>0.53</v>
      </c>
      <c r="AS21" s="292"/>
      <c r="AT21" s="288"/>
    </row>
    <row r="22" spans="1:46" s="260" customFormat="1" ht="13.2" x14ac:dyDescent="0.2">
      <c r="A22" s="288"/>
      <c r="AK22" s="1109" t="s">
        <v>522</v>
      </c>
      <c r="AL22" s="1110"/>
      <c r="AM22" s="1110"/>
      <c r="AN22" s="1111"/>
      <c r="AO22" s="293">
        <v>98.3</v>
      </c>
      <c r="AP22" s="294">
        <v>97.3</v>
      </c>
      <c r="AQ22" s="295">
        <v>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525</v>
      </c>
      <c r="AL29" s="260"/>
      <c r="AM29" s="260"/>
      <c r="AN29" s="260"/>
      <c r="AS29" s="302"/>
    </row>
    <row r="30" spans="1:46" ht="13.5" customHeight="1" x14ac:dyDescent="0.2">
      <c r="A30" s="259"/>
      <c r="AK30" s="262"/>
      <c r="AL30" s="263"/>
      <c r="AM30" s="263"/>
      <c r="AN30" s="264"/>
      <c r="AO30" s="1101" t="s">
        <v>504</v>
      </c>
      <c r="AP30" s="265"/>
      <c r="AQ30" s="266" t="s">
        <v>505</v>
      </c>
      <c r="AR30" s="267"/>
    </row>
    <row r="31" spans="1:46" ht="13.2" x14ac:dyDescent="0.2">
      <c r="A31" s="259"/>
      <c r="AK31" s="268"/>
      <c r="AL31" s="269"/>
      <c r="AM31" s="269"/>
      <c r="AN31" s="270"/>
      <c r="AO31" s="1102"/>
      <c r="AP31" s="271" t="s">
        <v>506</v>
      </c>
      <c r="AQ31" s="272" t="s">
        <v>507</v>
      </c>
      <c r="AR31" s="273" t="s">
        <v>508</v>
      </c>
    </row>
    <row r="32" spans="1:46" ht="27" customHeight="1" x14ac:dyDescent="0.2">
      <c r="A32" s="259"/>
      <c r="AK32" s="1117" t="s">
        <v>526</v>
      </c>
      <c r="AL32" s="1118"/>
      <c r="AM32" s="1118"/>
      <c r="AN32" s="1119"/>
      <c r="AO32" s="303">
        <v>7284768</v>
      </c>
      <c r="AP32" s="303">
        <v>45078</v>
      </c>
      <c r="AQ32" s="304">
        <v>49163</v>
      </c>
      <c r="AR32" s="305">
        <v>-8.3000000000000007</v>
      </c>
    </row>
    <row r="33" spans="1:46" ht="13.5" customHeight="1" x14ac:dyDescent="0.2">
      <c r="A33" s="259"/>
      <c r="AK33" s="1117" t="s">
        <v>527</v>
      </c>
      <c r="AL33" s="1118"/>
      <c r="AM33" s="1118"/>
      <c r="AN33" s="1119"/>
      <c r="AO33" s="303" t="s">
        <v>513</v>
      </c>
      <c r="AP33" s="303" t="s">
        <v>513</v>
      </c>
      <c r="AQ33" s="304" t="s">
        <v>513</v>
      </c>
      <c r="AR33" s="305" t="s">
        <v>513</v>
      </c>
    </row>
    <row r="34" spans="1:46" ht="27" customHeight="1" x14ac:dyDescent="0.2">
      <c r="A34" s="259"/>
      <c r="AK34" s="1117" t="s">
        <v>528</v>
      </c>
      <c r="AL34" s="1118"/>
      <c r="AM34" s="1118"/>
      <c r="AN34" s="1119"/>
      <c r="AO34" s="303" t="s">
        <v>513</v>
      </c>
      <c r="AP34" s="303" t="s">
        <v>513</v>
      </c>
      <c r="AQ34" s="304" t="s">
        <v>513</v>
      </c>
      <c r="AR34" s="305" t="s">
        <v>513</v>
      </c>
    </row>
    <row r="35" spans="1:46" ht="27" customHeight="1" x14ac:dyDescent="0.2">
      <c r="A35" s="259"/>
      <c r="AK35" s="1117" t="s">
        <v>529</v>
      </c>
      <c r="AL35" s="1118"/>
      <c r="AM35" s="1118"/>
      <c r="AN35" s="1119"/>
      <c r="AO35" s="303">
        <v>1152478</v>
      </c>
      <c r="AP35" s="303">
        <v>7131</v>
      </c>
      <c r="AQ35" s="304">
        <v>7104</v>
      </c>
      <c r="AR35" s="305">
        <v>0.4</v>
      </c>
    </row>
    <row r="36" spans="1:46" ht="27" customHeight="1" x14ac:dyDescent="0.2">
      <c r="A36" s="259"/>
      <c r="AK36" s="1117" t="s">
        <v>530</v>
      </c>
      <c r="AL36" s="1118"/>
      <c r="AM36" s="1118"/>
      <c r="AN36" s="1119"/>
      <c r="AO36" s="303" t="s">
        <v>513</v>
      </c>
      <c r="AP36" s="303" t="s">
        <v>513</v>
      </c>
      <c r="AQ36" s="304">
        <v>1181</v>
      </c>
      <c r="AR36" s="305" t="s">
        <v>513</v>
      </c>
    </row>
    <row r="37" spans="1:46" ht="13.5" customHeight="1" x14ac:dyDescent="0.2">
      <c r="A37" s="259"/>
      <c r="AK37" s="1117" t="s">
        <v>531</v>
      </c>
      <c r="AL37" s="1118"/>
      <c r="AM37" s="1118"/>
      <c r="AN37" s="1119"/>
      <c r="AO37" s="303" t="s">
        <v>513</v>
      </c>
      <c r="AP37" s="303" t="s">
        <v>513</v>
      </c>
      <c r="AQ37" s="304">
        <v>1435</v>
      </c>
      <c r="AR37" s="305" t="s">
        <v>513</v>
      </c>
    </row>
    <row r="38" spans="1:46" ht="27" customHeight="1" x14ac:dyDescent="0.2">
      <c r="A38" s="259"/>
      <c r="AK38" s="1120" t="s">
        <v>532</v>
      </c>
      <c r="AL38" s="1121"/>
      <c r="AM38" s="1121"/>
      <c r="AN38" s="1122"/>
      <c r="AO38" s="306" t="s">
        <v>513</v>
      </c>
      <c r="AP38" s="306" t="s">
        <v>513</v>
      </c>
      <c r="AQ38" s="307">
        <v>0</v>
      </c>
      <c r="AR38" s="295" t="s">
        <v>513</v>
      </c>
      <c r="AS38" s="302"/>
    </row>
    <row r="39" spans="1:46" ht="13.2" x14ac:dyDescent="0.2">
      <c r="A39" s="259"/>
      <c r="AK39" s="1120" t="s">
        <v>533</v>
      </c>
      <c r="AL39" s="1121"/>
      <c r="AM39" s="1121"/>
      <c r="AN39" s="1122"/>
      <c r="AO39" s="303">
        <v>-821361</v>
      </c>
      <c r="AP39" s="303">
        <v>-5083</v>
      </c>
      <c r="AQ39" s="304">
        <v>-8165</v>
      </c>
      <c r="AR39" s="305">
        <v>-37.700000000000003</v>
      </c>
      <c r="AS39" s="302"/>
    </row>
    <row r="40" spans="1:46" ht="27" customHeight="1" x14ac:dyDescent="0.2">
      <c r="A40" s="259"/>
      <c r="AK40" s="1117" t="s">
        <v>534</v>
      </c>
      <c r="AL40" s="1118"/>
      <c r="AM40" s="1118"/>
      <c r="AN40" s="1119"/>
      <c r="AO40" s="303">
        <v>-5563838</v>
      </c>
      <c r="AP40" s="303">
        <v>-34429</v>
      </c>
      <c r="AQ40" s="304">
        <v>-35230</v>
      </c>
      <c r="AR40" s="305">
        <v>-2.2999999999999998</v>
      </c>
      <c r="AS40" s="302"/>
    </row>
    <row r="41" spans="1:46" ht="13.2" x14ac:dyDescent="0.2">
      <c r="A41" s="259"/>
      <c r="AK41" s="1123" t="s">
        <v>301</v>
      </c>
      <c r="AL41" s="1124"/>
      <c r="AM41" s="1124"/>
      <c r="AN41" s="1125"/>
      <c r="AO41" s="303">
        <v>2052047</v>
      </c>
      <c r="AP41" s="303">
        <v>12698</v>
      </c>
      <c r="AQ41" s="304">
        <v>15488</v>
      </c>
      <c r="AR41" s="305">
        <v>-18</v>
      </c>
      <c r="AS41" s="302"/>
    </row>
    <row r="42" spans="1:46" ht="13.2" x14ac:dyDescent="0.2">
      <c r="A42" s="259"/>
      <c r="AK42" s="308" t="s">
        <v>535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536</v>
      </c>
    </row>
    <row r="48" spans="1:46" ht="13.2" x14ac:dyDescent="0.2">
      <c r="A48" s="259"/>
      <c r="AK48" s="313" t="s">
        <v>537</v>
      </c>
      <c r="AL48" s="313"/>
      <c r="AM48" s="313"/>
      <c r="AN48" s="313"/>
      <c r="AO48" s="313"/>
      <c r="AP48" s="313"/>
      <c r="AQ48" s="314"/>
      <c r="AR48" s="313"/>
    </row>
    <row r="49" spans="1:44" ht="13.5" customHeight="1" x14ac:dyDescent="0.2">
      <c r="A49" s="259"/>
      <c r="AK49" s="315"/>
      <c r="AL49" s="316"/>
      <c r="AM49" s="1112" t="s">
        <v>504</v>
      </c>
      <c r="AN49" s="1114" t="s">
        <v>538</v>
      </c>
      <c r="AO49" s="1115"/>
      <c r="AP49" s="1115"/>
      <c r="AQ49" s="1115"/>
      <c r="AR49" s="1116"/>
    </row>
    <row r="50" spans="1:44" ht="13.2" x14ac:dyDescent="0.2">
      <c r="A50" s="259"/>
      <c r="AK50" s="317"/>
      <c r="AL50" s="318"/>
      <c r="AM50" s="1113"/>
      <c r="AN50" s="319" t="s">
        <v>539</v>
      </c>
      <c r="AO50" s="320" t="s">
        <v>540</v>
      </c>
      <c r="AP50" s="321" t="s">
        <v>541</v>
      </c>
      <c r="AQ50" s="322" t="s">
        <v>542</v>
      </c>
      <c r="AR50" s="323" t="s">
        <v>543</v>
      </c>
    </row>
    <row r="51" spans="1:44" ht="13.2" x14ac:dyDescent="0.2">
      <c r="A51" s="259"/>
      <c r="AK51" s="315" t="s">
        <v>544</v>
      </c>
      <c r="AL51" s="316"/>
      <c r="AM51" s="324">
        <v>9492662</v>
      </c>
      <c r="AN51" s="325">
        <v>57381</v>
      </c>
      <c r="AO51" s="326">
        <v>-34</v>
      </c>
      <c r="AP51" s="327">
        <v>44366</v>
      </c>
      <c r="AQ51" s="328">
        <v>-18.2</v>
      </c>
      <c r="AR51" s="329">
        <v>-15.8</v>
      </c>
    </row>
    <row r="52" spans="1:44" ht="13.2" x14ac:dyDescent="0.2">
      <c r="A52" s="259"/>
      <c r="AK52" s="330"/>
      <c r="AL52" s="331" t="s">
        <v>545</v>
      </c>
      <c r="AM52" s="332">
        <v>5009625</v>
      </c>
      <c r="AN52" s="333">
        <v>30282</v>
      </c>
      <c r="AO52" s="334">
        <v>-6.2</v>
      </c>
      <c r="AP52" s="335">
        <v>23234</v>
      </c>
      <c r="AQ52" s="336">
        <v>-10.8</v>
      </c>
      <c r="AR52" s="337">
        <v>4.5999999999999996</v>
      </c>
    </row>
    <row r="53" spans="1:44" ht="13.2" x14ac:dyDescent="0.2">
      <c r="A53" s="259"/>
      <c r="AK53" s="315" t="s">
        <v>546</v>
      </c>
      <c r="AL53" s="316"/>
      <c r="AM53" s="324">
        <v>13602169</v>
      </c>
      <c r="AN53" s="325">
        <v>82685</v>
      </c>
      <c r="AO53" s="326">
        <v>44.1</v>
      </c>
      <c r="AP53" s="327">
        <v>51043</v>
      </c>
      <c r="AQ53" s="328">
        <v>15</v>
      </c>
      <c r="AR53" s="329">
        <v>29.1</v>
      </c>
    </row>
    <row r="54" spans="1:44" ht="13.2" x14ac:dyDescent="0.2">
      <c r="A54" s="259"/>
      <c r="AK54" s="330"/>
      <c r="AL54" s="331" t="s">
        <v>545</v>
      </c>
      <c r="AM54" s="332">
        <v>5412190</v>
      </c>
      <c r="AN54" s="333">
        <v>32900</v>
      </c>
      <c r="AO54" s="334">
        <v>8.6</v>
      </c>
      <c r="AP54" s="335">
        <v>23378</v>
      </c>
      <c r="AQ54" s="336">
        <v>0.6</v>
      </c>
      <c r="AR54" s="337">
        <v>8</v>
      </c>
    </row>
    <row r="55" spans="1:44" ht="13.2" x14ac:dyDescent="0.2">
      <c r="A55" s="259"/>
      <c r="AK55" s="315" t="s">
        <v>547</v>
      </c>
      <c r="AL55" s="316"/>
      <c r="AM55" s="324">
        <v>12206037</v>
      </c>
      <c r="AN55" s="325">
        <v>74622</v>
      </c>
      <c r="AO55" s="326">
        <v>-9.8000000000000007</v>
      </c>
      <c r="AP55" s="327">
        <v>42898</v>
      </c>
      <c r="AQ55" s="328">
        <v>-16</v>
      </c>
      <c r="AR55" s="329">
        <v>6.2</v>
      </c>
    </row>
    <row r="56" spans="1:44" ht="13.2" x14ac:dyDescent="0.2">
      <c r="A56" s="259"/>
      <c r="AK56" s="330"/>
      <c r="AL56" s="331" t="s">
        <v>545</v>
      </c>
      <c r="AM56" s="332">
        <v>4852858</v>
      </c>
      <c r="AN56" s="333">
        <v>29668</v>
      </c>
      <c r="AO56" s="334">
        <v>-9.8000000000000007</v>
      </c>
      <c r="AP56" s="335">
        <v>21022</v>
      </c>
      <c r="AQ56" s="336">
        <v>-10.1</v>
      </c>
      <c r="AR56" s="337">
        <v>0.3</v>
      </c>
    </row>
    <row r="57" spans="1:44" ht="13.2" x14ac:dyDescent="0.2">
      <c r="A57" s="259"/>
      <c r="AK57" s="315" t="s">
        <v>548</v>
      </c>
      <c r="AL57" s="316"/>
      <c r="AM57" s="324">
        <v>12427582</v>
      </c>
      <c r="AN57" s="325">
        <v>76444</v>
      </c>
      <c r="AO57" s="326">
        <v>2.4</v>
      </c>
      <c r="AP57" s="327">
        <v>57604</v>
      </c>
      <c r="AQ57" s="328">
        <v>34.299999999999997</v>
      </c>
      <c r="AR57" s="329">
        <v>-31.9</v>
      </c>
    </row>
    <row r="58" spans="1:44" ht="13.2" x14ac:dyDescent="0.2">
      <c r="A58" s="259"/>
      <c r="AK58" s="330"/>
      <c r="AL58" s="331" t="s">
        <v>545</v>
      </c>
      <c r="AM58" s="332">
        <v>4937740</v>
      </c>
      <c r="AN58" s="333">
        <v>30373</v>
      </c>
      <c r="AO58" s="334">
        <v>2.4</v>
      </c>
      <c r="AP58" s="335">
        <v>25635</v>
      </c>
      <c r="AQ58" s="336">
        <v>21.9</v>
      </c>
      <c r="AR58" s="337">
        <v>-19.5</v>
      </c>
    </row>
    <row r="59" spans="1:44" ht="13.2" x14ac:dyDescent="0.2">
      <c r="A59" s="259"/>
      <c r="AK59" s="315" t="s">
        <v>549</v>
      </c>
      <c r="AL59" s="316"/>
      <c r="AM59" s="324">
        <v>16021055</v>
      </c>
      <c r="AN59" s="325">
        <v>99137</v>
      </c>
      <c r="AO59" s="326">
        <v>29.7</v>
      </c>
      <c r="AP59" s="327">
        <v>58103</v>
      </c>
      <c r="AQ59" s="328">
        <v>0.9</v>
      </c>
      <c r="AR59" s="329">
        <v>28.8</v>
      </c>
    </row>
    <row r="60" spans="1:44" ht="13.2" x14ac:dyDescent="0.2">
      <c r="A60" s="259"/>
      <c r="AK60" s="330"/>
      <c r="AL60" s="331" t="s">
        <v>545</v>
      </c>
      <c r="AM60" s="332">
        <v>5887381</v>
      </c>
      <c r="AN60" s="333">
        <v>36431</v>
      </c>
      <c r="AO60" s="334">
        <v>19.899999999999999</v>
      </c>
      <c r="AP60" s="335">
        <v>25241</v>
      </c>
      <c r="AQ60" s="336">
        <v>-1.5</v>
      </c>
      <c r="AR60" s="337">
        <v>21.4</v>
      </c>
    </row>
    <row r="61" spans="1:44" ht="13.2" x14ac:dyDescent="0.2">
      <c r="A61" s="259"/>
      <c r="AK61" s="315" t="s">
        <v>550</v>
      </c>
      <c r="AL61" s="338"/>
      <c r="AM61" s="324">
        <v>12749901</v>
      </c>
      <c r="AN61" s="325">
        <v>78054</v>
      </c>
      <c r="AO61" s="326">
        <v>6.5</v>
      </c>
      <c r="AP61" s="327">
        <v>50803</v>
      </c>
      <c r="AQ61" s="339">
        <v>3.2</v>
      </c>
      <c r="AR61" s="329">
        <v>3.3</v>
      </c>
    </row>
    <row r="62" spans="1:44" ht="13.2" x14ac:dyDescent="0.2">
      <c r="A62" s="259"/>
      <c r="AK62" s="330"/>
      <c r="AL62" s="331" t="s">
        <v>545</v>
      </c>
      <c r="AM62" s="332">
        <v>5219959</v>
      </c>
      <c r="AN62" s="333">
        <v>31931</v>
      </c>
      <c r="AO62" s="334">
        <v>3</v>
      </c>
      <c r="AP62" s="335">
        <v>23702</v>
      </c>
      <c r="AQ62" s="336">
        <v>0</v>
      </c>
      <c r="AR62" s="337">
        <v>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okmT7QMxlzfQIq7h/SqMSmbC23rGHzprGjfsC8QKuZeJnqlG/UZ/2GTsviqEFTqcza+Sl9NweNKXWQqIv2rw7w==" saltValue="azrgSfGAqqjYT/hCt4bU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552</v>
      </c>
    </row>
    <row r="121" spans="125:125" ht="13.5" hidden="1" customHeight="1" x14ac:dyDescent="0.2">
      <c r="DU121" s="253"/>
    </row>
  </sheetData>
  <sheetProtection algorithmName="SHA-512" hashValue="ZSRdwxfL6AVZZTjvvJQ9LmtlUOm35ihB3/RXvfEjaimOaSxV67JiiuWuA1dFKhymLFy/H2N6T2Lk9/yiVDDMgA==" saltValue="l7fbsRcjiAFEKpH8Gk4v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553</v>
      </c>
    </row>
  </sheetData>
  <sheetProtection algorithmName="SHA-512" hashValue="aYBxmq7QliOLKDIqYLAE/2JP8n4MjMcmH/w79puaeeO1xB0Qt7DwWoETmr5Wg6EjlqAljimt+W4VMHWrk5ldJg==" saltValue="sy7FUryFf+J+69H8dpfO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BQ103" sqref="BQ103:DZ10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26" t="s">
        <v>3</v>
      </c>
      <c r="D47" s="1126"/>
      <c r="E47" s="1127"/>
      <c r="F47" s="11">
        <v>9.1300000000000008</v>
      </c>
      <c r="G47" s="12">
        <v>9.18</v>
      </c>
      <c r="H47" s="12">
        <v>9.14</v>
      </c>
      <c r="I47" s="12">
        <v>10.38</v>
      </c>
      <c r="J47" s="13">
        <v>12.51</v>
      </c>
    </row>
    <row r="48" spans="2:10" ht="57.75" customHeight="1" x14ac:dyDescent="0.2">
      <c r="B48" s="14"/>
      <c r="C48" s="1128" t="s">
        <v>4</v>
      </c>
      <c r="D48" s="1128"/>
      <c r="E48" s="1129"/>
      <c r="F48" s="15">
        <v>3.29</v>
      </c>
      <c r="G48" s="16">
        <v>3.48</v>
      </c>
      <c r="H48" s="16">
        <v>3.55</v>
      </c>
      <c r="I48" s="16">
        <v>3.53</v>
      </c>
      <c r="J48" s="17">
        <v>3.66</v>
      </c>
    </row>
    <row r="49" spans="2:10" ht="57.75" customHeight="1" thickBot="1" x14ac:dyDescent="0.25">
      <c r="B49" s="18"/>
      <c r="C49" s="1130" t="s">
        <v>5</v>
      </c>
      <c r="D49" s="1130"/>
      <c r="E49" s="1131"/>
      <c r="F49" s="19">
        <v>1.91</v>
      </c>
      <c r="G49" s="20">
        <v>2.63</v>
      </c>
      <c r="H49" s="20">
        <v>0.09</v>
      </c>
      <c r="I49" s="20">
        <v>1.52</v>
      </c>
      <c r="J49" s="21">
        <v>2</v>
      </c>
    </row>
    <row r="50" spans="2:10" ht="13.2" x14ac:dyDescent="0.2"/>
  </sheetData>
  <sheetProtection algorithmName="SHA-512" hashValue="6YkR7DbA4e8l4TNxlReNnutt4wk75s1bpgNjSu6vj76fDkMvDvBZ47oxYqsjI1EV70yUA6O07h0XwwmARU17rw==" saltValue="MAgLxWik0Ovei6dMI32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2024-03-19T04:58:12Z</cp:lastPrinted>
  <dcterms:created xsi:type="dcterms:W3CDTF">2024-03-14T04:49:18Z</dcterms:created>
  <dcterms:modified xsi:type="dcterms:W3CDTF">2024-03-26T04:26:13Z</dcterms:modified>
  <cp:category/>
</cp:coreProperties>
</file>