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4公表依頼（県→市町村）\1回目\HP公表用\"/>
    </mc:Choice>
  </mc:AlternateContent>
  <xr:revisionPtr revIDLastSave="0" documentId="13_ncr:1_{B48388E9-E520-4E9D-900C-6806F7ADFD36}" xr6:coauthVersionLast="47" xr6:coauthVersionMax="47" xr10:uidLastSave="{00000000-0000-0000-0000-000000000000}"/>
  <bookViews>
    <workbookView xWindow="-108" yWindow="-108" windowWidth="23256" windowHeight="12576" tabRatio="798" xr2:uid="{00000000-000D-0000-FFFF-FFFF00000000}"/>
  </bookViews>
  <sheets>
    <sheet name="総括表" sheetId="10" r:id="rId1"/>
    <sheet name="普通会計の状況" sheetId="11" r:id="rId2"/>
    <sheet name="各会計、関係団体の財政状況及び健全化判断比率" sheetId="12" r:id="rId3"/>
    <sheet name="財政比較分析表 " sheetId="20"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9" r:id="rId13"/>
    <sheet name="データシート" sheetId="9" state="hidden" r:id="rId14"/>
  </sheets>
  <externalReferences>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3" i="12" l="1"/>
  <c r="CW102" i="12" l="1"/>
  <c r="CR102" i="12"/>
  <c r="AU88" i="12"/>
  <c r="AP88" i="12"/>
  <c r="AF88" i="12"/>
  <c r="AU63" i="12"/>
  <c r="AP63" i="12"/>
  <c r="AA7" i="12" l="1"/>
  <c r="AA9" i="12"/>
  <c r="AA8" i="12"/>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O34" i="10"/>
  <c r="BW34" i="10"/>
  <c r="BW35" i="10" s="1"/>
  <c r="BW36" i="10" s="1"/>
  <c r="BW37" i="10" s="1"/>
  <c r="BW38" i="10" s="1"/>
  <c r="BW39" i="10" s="1"/>
  <c r="BW40" i="10" s="1"/>
  <c r="BW41"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alcChain>
</file>

<file path=xl/sharedStrings.xml><?xml version="1.0" encoding="utf-8"?>
<sst xmlns="http://schemas.openxmlformats.org/spreadsheetml/2006/main" count="1135" uniqueCount="613">
  <si>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</si>
  <si>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</si>
  <si>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</si>
  <si>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</si>
  <si>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</si>
  <si>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</si>
  <si>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</si>
  <si>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</si>
  <si>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</si>
  <si>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</si>
  <si>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</si>
  <si>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</si>
  <si>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</si>
  <si>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</si>
  <si>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</si>
  <si>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</si>
  <si>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</si>
  <si>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</si>
  <si>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</si>
  <si>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</si>
  <si>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</si>
  <si>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</si>
  <si>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</si>
  <si>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</si>
  <si>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</si>
  <si>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</si>
  <si>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</si>
  <si>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</si>
  <si>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</si>
  <si>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</si>
  <si>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</si>
  <si>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</si>
  <si>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</si>
  <si>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</si>
  <si>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</si>
  <si>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</si>
  <si>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</si>
  <si>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</si>
  <si>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</si>
  <si>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</si>
  <si>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</si>
  <si>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</si>
  <si>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</si>
  <si>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</si>
  <si>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</si>
  <si>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</si>
  <si>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</si>
  <si>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</si>
  <si>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</si>
  <si>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</si>
  <si>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</si>
  <si>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</si>
  <si>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</si>
  <si>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</si>
  <si>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</si>
  <si>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</si>
  <si>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</si>
  <si>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</si>
  <si>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</si>
  <si>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</si>
  <si>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</si>
  <si>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</si>
  <si>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</si>
  <si>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</si>
  <si>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</si>
  <si>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</si>
  <si>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</si>
  <si>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</si>
  <si>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</si>
  <si>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</si>
  <si>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</si>
  <si>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</si>
  <si>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</si>
  <si>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</si>
  <si>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</si>
  <si>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</si>
  <si>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</si>
  <si>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</si>
  <si>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</si>
  <si>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</si>
  <si>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</si>
  <si>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</si>
  <si>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</si>
  <si>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</si>
  <si>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</si>
  <si>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</si>
  <si>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</si>
  <si>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</si>
  <si>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</si>
  <si>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</si>
  <si>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</si>
  <si>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</si>
  <si>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</si>
  <si>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</si>
  <si>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</si>
  <si>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</si>
  <si>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</si>
  <si>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</si>
  <si>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</si>
  <si>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</si>
  <si>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</si>
  <si>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</si>
  <si>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</si>
  <si>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</si>
  <si>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</si>
  <si>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</si>
  <si>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</si>
  <si>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</si>
  <si>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</si>
  <si>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</si>
  <si>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</si>
  <si>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</si>
  <si>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</si>
  <si>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</si>
  <si>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</si>
  <si>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</si>
  <si>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</si>
  <si>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</si>
  <si>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</si>
  <si>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</si>
  <si>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</si>
  <si>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</si>
  <si>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</si>
  <si>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</si>
  <si>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</si>
  <si>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</si>
  <si>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</si>
  <si>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</si>
  <si>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</si>
  <si>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</si>
  <si>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</si>
  <si>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</si>
  <si>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</si>
  <si>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</si>
  <si>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</si>
  <si>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</si>
  <si>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</si>
  <si>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</si>
  <si>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</si>
  <si>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</si>
  <si>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</si>
  <si>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</si>
  <si>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</si>
  <si>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</si>
  <si>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</si>
  <si>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</si>
  <si>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</si>
  <si>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</si>
  <si>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</si>
  <si>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</si>
  <si>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</si>
  <si>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</si>
  <si>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</si>
  <si>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</si>
  <si>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</si>
  <si>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</si>
  <si>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</si>
  <si>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</si>
  <si>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</si>
  <si>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</si>
  <si>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</si>
  <si>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</si>
  <si>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</si>
  <si>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</si>
  <si>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</si>
  <si>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</si>
  <si>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</si>
  <si>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</si>
  <si>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</si>
  <si>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</si>
  <si>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</si>
  <si>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</si>
  <si>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</si>
  <si>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</si>
  <si>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</si>
  <si>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</si>
  <si>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</si>
  <si>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</si>
  <si>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</si>
  <si>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</si>
  <si>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</si>
  <si>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</si>
  <si>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</si>
  <si>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</si>
  <si>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</si>
  <si>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</si>
  <si>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</si>
  <si>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</si>
  <si>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</si>
  <si>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</si>
  <si>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</si>
  <si>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</si>
  <si>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</si>
  <si>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</si>
  <si>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</si>
  <si>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</si>
  <si>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</si>
  <si>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</si>
  <si>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</si>
  <si>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</si>
  <si>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</si>
  <si>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</si>
  <si>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</si>
  <si>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</si>
  <si>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</si>
  <si>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</si>
  <si>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</si>
  <si>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</si>
  <si>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</si>
  <si>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</si>
  <si>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</si>
  <si>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</si>
  <si>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</si>
  <si>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</si>
  <si>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</si>
  <si>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</si>
  <si>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宮崎県新富町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</si>
  <si>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</si>
  <si>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</si>
  <si>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</si>
  <si>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</si>
  <si>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</si>
  <si>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</si>
  <si>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</si>
  <si>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</si>
  <si>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</si>
  <si>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</si>
  <si>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</si>
  <si>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</si>
  <si>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</si>
  <si>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</si>
  <si>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</si>
  <si>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</si>
  <si>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</si>
  <si>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</si>
  <si>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</si>
  <si>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</si>
  <si>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</si>
  <si>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</si>
  <si>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</si>
  <si>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</si>
  <si>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</si>
  <si>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</si>
  <si>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</si>
  <si>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</si>
  <si>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</si>
  <si>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</si>
  <si>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</si>
  <si>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</si>
  <si>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</si>
  <si>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</si>
  <si>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</si>
  <si>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</si>
  <si>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</si>
  <si>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</si>
  <si>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</si>
  <si>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</si>
  <si>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</si>
  <si>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</si>
  <si>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</si>
  <si>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</si>
  <si>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</si>
  <si>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</si>
  <si>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</si>
  <si>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</si>
  <si>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</si>
  <si>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</si>
  <si>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</si>
  <si>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</si>
  <si>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</si>
  <si>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</si>
  <si>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</si>
  <si>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</si>
  <si>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</si>
  <si>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</si>
  <si>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</si>
  <si>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</si>
  <si>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</si>
  <si>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</si>
  <si>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</si>
  <si>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</si>
  <si>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</si>
  <si>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</si>
  <si>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</si>
  <si>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</si>
  <si>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</si>
  <si>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</si>
  <si>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</si>
  <si>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</si>
  <si>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</si>
  <si>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</si>
  <si>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</si>
  <si>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</si>
  <si>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</si>
  <si>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</si>
  <si>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</si>
  <si>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</si>
  <si>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</si>
  <si>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</si>
  <si>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</si>
  <si>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</si>
  <si>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</si>
  <si>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</si>
  <si>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</si>
  <si>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</si>
  <si>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</si>
  <si>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</si>
  <si>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</si>
  <si>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</si>
  <si>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</si>
  <si>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</si>
  <si>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</si>
  <si>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</si>
  <si>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</si>
  <si>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</si>
  <si>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</si>
  <si>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</si>
  <si>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</si>
  <si>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</si>
  <si>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</si>
  <si>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</si>
  <si>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</si>
  <si>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</si>
  <si>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</si>
  <si>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</si>
  <si>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</si>
  <si>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</si>
  <si>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</si>
  <si>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</si>
  <si>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</si>
  <si>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</si>
  <si>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</si>
  <si>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</si>
  <si>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</si>
  <si>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</si>
  <si>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</si>
  <si>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</si>
  <si>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</si>
  <si>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</si>
  <si>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</si>
  <si>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</si>
  <si>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</si>
  <si>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</si>
  <si>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</si>
  <si>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</si>
  <si>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</si>
  <si>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</si>
  <si>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</si>
  <si>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</si>
  <si>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</si>
  <si>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</si>
  <si>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</si>
  <si>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</si>
  <si>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</si>
  <si>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</si>
  <si>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</si>
  <si>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</si>
  <si>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</si>
  <si>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</si>
  <si>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</si>
  <si>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</si>
  <si>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</si>
  <si>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</si>
  <si>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</si>
  <si>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</si>
  <si>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</si>
  <si>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</si>
  <si>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</si>
  <si>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宮崎県新富町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</si>
  <si>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</si>
  <si>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</si>
  <si>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</si>
  <si>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</si>
  <si>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</si>
  <si>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</si>
  <si>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</si>
  <si>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</si>
  <si>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</si>
  <si>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</si>
  <si>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</si>
  <si>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</si>
  <si>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</si>
  <si>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</si>
  <si>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</si>
  <si>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</si>
  <si>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</si>
  <si>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</si>
  <si>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</si>
  <si>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</si>
  <si>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西都児湯情報公開・個人情報保護審査会特別会計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</si>
  <si>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</si>
  <si>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</si>
  <si>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</si>
  <si>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</si>
  <si>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</si>
  <si>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</si>
  <si>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</si>
  <si>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</si>
  <si>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</si>
  <si>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</si>
  <si>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</si>
  <si>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</si>
  <si>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</si>
  <si>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</si>
  <si>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</si>
  <si>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新富町国民健康保険特別会計</t>
    <phoneticPr fontId="5"/>
  </si>
  <si>
    <t>新富町介護保険特別会計（保険事業勘定）</t>
    <phoneticPr fontId="5"/>
  </si>
  <si>
    <t>新富町後期高齢者医療特別会計</t>
    <phoneticPr fontId="5"/>
  </si>
  <si>
    <t>新富町介護保険特別会計（介護サービス事業勘定）</t>
    <phoneticPr fontId="5"/>
  </si>
  <si>
    <t>新富町水道事業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</si>
  <si>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</si>
  <si>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</si>
  <si>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</si>
  <si>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</si>
  <si>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</si>
  <si>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</si>
  <si>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</si>
  <si>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</si>
  <si>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</si>
  <si>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</si>
  <si>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</si>
  <si>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</si>
  <si>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</si>
  <si>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</si>
  <si>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</si>
  <si>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</si>
  <si>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</si>
  <si>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</si>
  <si>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</si>
  <si>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</si>
  <si>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</si>
  <si>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</si>
  <si>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</si>
  <si>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</si>
  <si>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</si>
  <si>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</si>
  <si>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</si>
  <si>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</si>
  <si>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</si>
  <si>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</si>
  <si>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</si>
  <si>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</si>
  <si>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</si>
  <si>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</si>
  <si>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</si>
  <si>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</si>
  <si>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</si>
  <si>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</si>
  <si>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</si>
  <si>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</si>
  <si>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</si>
  <si>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</si>
  <si>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</si>
  <si>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</si>
  <si>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</si>
  <si>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</si>
  <si>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</si>
  <si>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</si>
  <si>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</si>
  <si>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</si>
  <si>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</si>
  <si>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</si>
  <si>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</si>
  <si>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</si>
  <si>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</si>
  <si>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</si>
  <si>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</si>
  <si>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</si>
  <si>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</si>
  <si>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</si>
  <si>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</si>
  <si>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</si>
  <si>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</si>
  <si>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</si>
  <si>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新富町水道事業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</si>
  <si>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</si>
  <si>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</si>
  <si>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新富町国民健康保険特別会計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</si>
  <si>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</si>
  <si>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新富町介護保険特別会計（保険事業勘定）</t>
    <phoneticPr fontId="5"/>
  </si>
  <si>
    <t>(Ｆ)</t>
    <phoneticPr fontId="5"/>
  </si>
  <si>
    <t>新富町介護保険特別会計（介護サービス事業勘定）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</si>
  <si>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</si>
  <si>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</si>
  <si>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</si>
  <si>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</si>
  <si>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</si>
  <si>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</si>
  <si>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</si>
  <si>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</si>
  <si>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</si>
  <si>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</si>
  <si>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</si>
  <si>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</si>
  <si>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</si>
  <si>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</si>
  <si>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</si>
  <si>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</si>
  <si>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</si>
  <si>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</si>
  <si>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</si>
  <si>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</si>
  <si>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</si>
  <si>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</si>
  <si>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</si>
  <si>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</si>
  <si>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</si>
  <si>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</si>
  <si>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</si>
  <si>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</si>
  <si>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</si>
  <si>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</si>
  <si>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</si>
  <si>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</si>
  <si>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</si>
  <si>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</si>
  <si>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</si>
  <si>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</si>
  <si>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</si>
  <si>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</si>
  <si>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</si>
  <si>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</si>
  <si>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</si>
  <si>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</si>
  <si>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</si>
  <si>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</si>
  <si>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</si>
  <si>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</si>
  <si>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</si>
  <si>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</si>
  <si>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</si>
  <si>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</si>
  <si>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</si>
  <si>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</si>
  <si>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</si>
  <si>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</si>
  <si>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</si>
  <si>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</si>
  <si>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</si>
  <si>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</si>
  <si>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</si>
  <si>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</si>
  <si>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</si>
  <si>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</si>
  <si>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</si>
  <si>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</si>
  <si>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</si>
  <si>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</si>
  <si>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</si>
  <si>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</si>
  <si>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</si>
  <si>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</si>
  <si>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</si>
  <si>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</si>
  <si>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</si>
  <si>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</si>
  <si>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</si>
  <si>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</si>
  <si>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</si>
  <si>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</si>
  <si>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</si>
  <si>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</si>
  <si>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</si>
  <si>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</si>
  <si>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</si>
  <si>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</si>
  <si>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</si>
  <si>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</si>
  <si>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</si>
  <si>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</si>
  <si>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</si>
  <si>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</si>
  <si>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</si>
  <si>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1.88</t>
  </si>
  <si>
    <t>▲ 8.77</t>
  </si>
  <si>
    <t>▲ 0.52</t>
  </si>
  <si>
    <t>新富町水道事業</t>
  </si>
  <si>
    <t>一般会計</t>
  </si>
  <si>
    <t>新富町国民健康保険特別会計</t>
  </si>
  <si>
    <t>新富町介護保険特別会計（保険事業勘定）</t>
  </si>
  <si>
    <t>新富町介護保険特別会計（介護サービス事業勘定）</t>
  </si>
  <si>
    <t>新富町後期高齢者医療特別会計</t>
  </si>
  <si>
    <t>土地取得特別会計</t>
  </si>
  <si>
    <t>西都児湯情報公開・個人情報保護審査会特別会計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</si>
  <si>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</si>
  <si>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</si>
  <si>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</si>
  <si>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</si>
  <si>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</si>
  <si>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</si>
  <si>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</si>
  <si>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</si>
  <si>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</si>
  <si>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宮崎県東児湯消防組合</t>
    <rPh sb="0" eb="3">
      <t>ミヤザキケン</t>
    </rPh>
    <rPh sb="3" eb="6">
      <t>ヒガシコユ</t>
    </rPh>
    <rPh sb="6" eb="10">
      <t>ショウボウクミアイ</t>
    </rPh>
    <phoneticPr fontId="2"/>
  </si>
  <si>
    <t>西都児湯環境整備事務組合</t>
    <rPh sb="0" eb="12">
      <t>サイトコユカンキョウセイビジムクミアイ</t>
    </rPh>
    <phoneticPr fontId="2"/>
  </si>
  <si>
    <t>宮崎県後期高齢者広域連合（一般会計）</t>
    <rPh sb="0" eb="2">
      <t>ミヤザキ</t>
    </rPh>
    <rPh sb="2" eb="3">
      <t>ケン</t>
    </rPh>
    <rPh sb="3" eb="5">
      <t>コウキ</t>
    </rPh>
    <rPh sb="5" eb="8">
      <t>コウレイシャ</t>
    </rPh>
    <rPh sb="8" eb="10">
      <t>コウイキ</t>
    </rPh>
    <rPh sb="10" eb="12">
      <t>レンゴウ</t>
    </rPh>
    <rPh sb="13" eb="15">
      <t>イッパン</t>
    </rPh>
    <rPh sb="15" eb="17">
      <t>カイケイ</t>
    </rPh>
    <phoneticPr fontId="2"/>
  </si>
  <si>
    <t>宮崎県後期高齢者医療広域連合（後期高齢者医療特別会計）</t>
    <rPh sb="0" eb="2">
      <t>ミヤザキ</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</si>
  <si>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宮崎県市町村総合事務組合（一般会計）</t>
    <rPh sb="0" eb="3">
      <t>ミヤザキケン</t>
    </rPh>
    <rPh sb="3" eb="6">
      <t>シチョウソン</t>
    </rPh>
    <rPh sb="6" eb="12">
      <t>ソウゴウジムクミアイ</t>
    </rPh>
    <rPh sb="13" eb="17">
      <t>イッパンカイケイ</t>
    </rPh>
    <phoneticPr fontId="2"/>
  </si>
  <si>
    <t>宮崎県市町村総合事務組合（市町村交通災害共済事業特別会計）</t>
    <rPh sb="0" eb="3">
      <t>ミヤザキケン</t>
    </rPh>
    <rPh sb="3" eb="6">
      <t>シチョウソン</t>
    </rPh>
    <rPh sb="6" eb="12">
      <t>ソウゴウジムクミアイ</t>
    </rPh>
    <rPh sb="13" eb="16">
      <t>シチョウソン</t>
    </rPh>
    <rPh sb="16" eb="20">
      <t>コウツウサイガイ</t>
    </rPh>
    <rPh sb="20" eb="24">
      <t>キョウサイジギョウ</t>
    </rPh>
    <rPh sb="24" eb="28">
      <t>トクベツカイケイ</t>
    </rPh>
    <phoneticPr fontId="2"/>
  </si>
  <si>
    <t>宮崎県市町村総合事務組合（自治会館管理運営特別会計）</t>
    <rPh sb="0" eb="12">
      <t>ミヤザキケンシチョウソンソウゴウジムクミアイ</t>
    </rPh>
    <rPh sb="13" eb="17">
      <t>ジチカイカン</t>
    </rPh>
    <rPh sb="17" eb="21">
      <t>カンリウンエイ</t>
    </rPh>
    <rPh sb="21" eb="25">
      <t>トクベツカイケイ</t>
    </rPh>
    <phoneticPr fontId="2"/>
  </si>
  <si>
    <t>一ッ瀬川営農飲雑用水広域水道企業団</t>
    <rPh sb="0" eb="1">
      <t>ヒト</t>
    </rPh>
    <rPh sb="2" eb="3">
      <t>セ</t>
    </rPh>
    <rPh sb="3" eb="4">
      <t>ガワ</t>
    </rPh>
    <rPh sb="4" eb="6">
      <t>エイノウ</t>
    </rPh>
    <rPh sb="6" eb="8">
      <t>インザツ</t>
    </rPh>
    <rPh sb="8" eb="10">
      <t>ヨウスイ</t>
    </rPh>
    <rPh sb="10" eb="12">
      <t>コウイキ</t>
    </rPh>
    <rPh sb="12" eb="17">
      <t>スイドウキギョウダン</t>
    </rPh>
    <phoneticPr fontId="2"/>
  </si>
  <si>
    <t>-</t>
    <phoneticPr fontId="2"/>
  </si>
  <si>
    <t>こゆ地域づくり推進機構</t>
    <rPh sb="2" eb="4">
      <t>チイキ</t>
    </rPh>
    <rPh sb="7" eb="11">
      <t>スイシンキコウ</t>
    </rPh>
    <phoneticPr fontId="2"/>
  </si>
  <si>
    <t>-</t>
    <phoneticPr fontId="2"/>
  </si>
  <si>
    <t>‐</t>
    <phoneticPr fontId="2"/>
  </si>
  <si>
    <t>‐</t>
  </si>
  <si>
    <t>‐</t>
    <phoneticPr fontId="2"/>
  </si>
  <si>
    <t>がんばる新富町応援基金</t>
    <rPh sb="9" eb="11">
      <t>キキン</t>
    </rPh>
    <phoneticPr fontId="2"/>
  </si>
  <si>
    <t>すこやか安心基金</t>
  </si>
  <si>
    <t>公共施設等整備基金</t>
  </si>
  <si>
    <t>公営企業等資金運用基金</t>
    <phoneticPr fontId="2"/>
  </si>
  <si>
    <t>学校教育振興基金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</si>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</sst>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56A2-44F6-B125-EF4C23BB78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99641</c:v>
                </c:pt>
                <c:pt idx="1">
                  <c:v>82274</c:v>
                </c:pt>
                <c:pt idx="2">
                  <c:v>97153</c:v>
                </c:pt>
                <c:pt idx="3">
                  <c:v>125988</c:v>
                </c:pt>
                <c:pt idx="4">
                  <c:v>157001</c:v>
                </c:pt>
              </c:numCache>
            </c:numRef>
          </c:val>
          <c:smooth val="0"/>
          <c:extLst>
            <c:ext xmlns:c16="http://schemas.microsoft.com/office/drawing/2014/chart" uri="{C3380CC4-5D6E-409C-BE32-E72D297353CC}">
              <c16:uniqueId val="{00000001-56A2-44F6-B125-EF4C23BB78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7.9</c:v>
                </c:pt>
                <c:pt idx="1">
                  <c:v>6.56</c:v>
                </c:pt>
                <c:pt idx="2">
                  <c:v>5.75</c:v>
                </c:pt>
                <c:pt idx="3">
                  <c:v>6.46</c:v>
                </c:pt>
                <c:pt idx="4">
                  <c:v>9.2799999999999994</c:v>
                </c:pt>
              </c:numCache>
            </c:numRef>
          </c:val>
          <c:extLst>
            <c:ext xmlns:c16="http://schemas.microsoft.com/office/drawing/2014/chart" uri="{C3380CC4-5D6E-409C-BE32-E72D297353CC}">
              <c16:uniqueId val="{00000000-2875-4057-8C00-B827906714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23.23</c:v>
                </c:pt>
                <c:pt idx="1">
                  <c:v>15.93</c:v>
                </c:pt>
                <c:pt idx="2">
                  <c:v>15.43</c:v>
                </c:pt>
                <c:pt idx="3">
                  <c:v>15.6</c:v>
                </c:pt>
                <c:pt idx="4">
                  <c:v>20.51</c:v>
                </c:pt>
              </c:numCache>
            </c:numRef>
          </c:val>
          <c:extLst>
            <c:ext xmlns:c16="http://schemas.microsoft.com/office/drawing/2014/chart" uri="{C3380CC4-5D6E-409C-BE32-E72D297353CC}">
              <c16:uniqueId val="{00000001-2875-4057-8C00-B827906714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-1.88</c:v>
                </c:pt>
                <c:pt idx="1">
                  <c:v>-8.77</c:v>
                </c:pt>
                <c:pt idx="2">
                  <c:v>-0.52</c:v>
                </c:pt>
                <c:pt idx="3">
                  <c:v>2.12</c:v>
                </c:pt>
                <c:pt idx="4">
                  <c:v>7.36</c:v>
                </c:pt>
              </c:numCache>
            </c:numRef>
          </c:val>
          <c:smooth val="0"/>
          <c:extLst>
            <c:ext xmlns:c16="http://schemas.microsoft.com/office/drawing/2014/chart" uri="{C3380CC4-5D6E-409C-BE32-E72D297353CC}">
              <c16:uniqueId val="{00000002-2875-4057-8C00-B827906714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35-493E-9D6D-9B3A951655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35-493E-9D6D-9B3A951655B8}"/>
            </c:ext>
          </c:extLst>
        </c:ser>
        <c:ser>
          <c:idx val="2"/>
          <c:order val="2"/>
          <c:tx>
            <c:strRef>
              <c:f>データシート!$A$29</c:f>
              <c:strCache>
                <c:ptCount val="1"/>
                <c:pt idx="0">
                  <c:v>西都児湯情報公開・個人情報保護審査会特別会計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335-493E-9D6D-9B3A951655B8}"/>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0.74</c:v>
                </c:pt>
                <c:pt idx="4">
                  <c:v>#N/A</c:v>
                </c:pt>
                <c:pt idx="5">
                  <c:v>0.02</c:v>
                </c:pt>
                <c:pt idx="6">
                  <c:v>#N/A</c:v>
                </c:pt>
                <c:pt idx="7">
                  <c:v>0.2</c:v>
                </c:pt>
                <c:pt idx="8">
                  <c:v>#N/A</c:v>
                </c:pt>
                <c:pt idx="9">
                  <c:v>0</c:v>
                </c:pt>
              </c:numCache>
            </c:numRef>
          </c:val>
          <c:extLst>
            <c:ext xmlns:c16="http://schemas.microsoft.com/office/drawing/2014/chart" uri="{C3380CC4-5D6E-409C-BE32-E72D297353CC}">
              <c16:uniqueId val="{00000003-A335-493E-9D6D-9B3A951655B8}"/>
            </c:ext>
          </c:extLst>
        </c:ser>
        <c:ser>
          <c:idx val="4"/>
          <c:order val="4"/>
          <c:tx>
            <c:strRef>
              <c:f>データシート!$A$31</c:f>
              <c:strCache>
                <c:ptCount val="1"/>
                <c:pt idx="0">
                  <c:v>新富町後期高齢者医療特別会計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4-A335-493E-9D6D-9B3A951655B8}"/>
            </c:ext>
          </c:extLst>
        </c:ser>
        <c:ser>
          <c:idx val="5"/>
          <c:order val="5"/>
          <c:tx>
            <c:strRef>
              <c:f>データシート!$A$32</c:f>
              <c:strCache>
                <c:ptCount val="1"/>
                <c:pt idx="0">
                  <c:v>新富町介護保険特別会計（介護サービス事業勘定）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0.03</c:v>
                </c:pt>
                <c:pt idx="6">
                  <c:v>#N/A</c:v>
                </c:pt>
                <c:pt idx="7">
                  <c:v>0.03</c:v>
                </c:pt>
                <c:pt idx="8">
                  <c:v>#N/A</c:v>
                </c:pt>
                <c:pt idx="9">
                  <c:v>0.11</c:v>
                </c:pt>
              </c:numCache>
            </c:numRef>
          </c:val>
          <c:extLst>
            <c:ext xmlns:c16="http://schemas.microsoft.com/office/drawing/2014/chart" uri="{C3380CC4-5D6E-409C-BE32-E72D297353CC}">
              <c16:uniqueId val="{00000005-A335-493E-9D6D-9B3A951655B8}"/>
            </c:ext>
          </c:extLst>
        </c:ser>
        <c:ser>
          <c:idx val="6"/>
          <c:order val="6"/>
          <c:tx>
            <c:strRef>
              <c:f>データシート!$A$33</c:f>
              <c:strCache>
                <c:ptCount val="1"/>
                <c:pt idx="0">
                  <c:v>新富町介護保険特別会計（保険事業勘定）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4.1399999999999997</c:v>
                </c:pt>
                <c:pt idx="2">
                  <c:v>#N/A</c:v>
                </c:pt>
                <c:pt idx="3">
                  <c:v>5.17</c:v>
                </c:pt>
                <c:pt idx="4">
                  <c:v>#N/A</c:v>
                </c:pt>
                <c:pt idx="5">
                  <c:v>1.61</c:v>
                </c:pt>
                <c:pt idx="6">
                  <c:v>#N/A</c:v>
                </c:pt>
                <c:pt idx="7">
                  <c:v>1.42</c:v>
                </c:pt>
                <c:pt idx="8">
                  <c:v>#N/A</c:v>
                </c:pt>
                <c:pt idx="9">
                  <c:v>0.31</c:v>
                </c:pt>
              </c:numCache>
            </c:numRef>
          </c:val>
          <c:extLst>
            <c:ext xmlns:c16="http://schemas.microsoft.com/office/drawing/2014/chart" uri="{C3380CC4-5D6E-409C-BE32-E72D297353CC}">
              <c16:uniqueId val="{00000006-A335-493E-9D6D-9B3A951655B8}"/>
            </c:ext>
          </c:extLst>
        </c:ser>
        <c:ser>
          <c:idx val="7"/>
          <c:order val="7"/>
          <c:tx>
            <c:strRef>
              <c:f>データシート!$A$34</c:f>
              <c:strCache>
                <c:ptCount val="1"/>
                <c:pt idx="0">
                  <c:v>新富町国民健康保険特別会計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1.17</c:v>
                </c:pt>
                <c:pt idx="2">
                  <c:v>#N/A</c:v>
                </c:pt>
                <c:pt idx="3">
                  <c:v>0.91</c:v>
                </c:pt>
                <c:pt idx="4">
                  <c:v>#N/A</c:v>
                </c:pt>
                <c:pt idx="5">
                  <c:v>1.32</c:v>
                </c:pt>
                <c:pt idx="6">
                  <c:v>#N/A</c:v>
                </c:pt>
                <c:pt idx="7">
                  <c:v>1.27</c:v>
                </c:pt>
                <c:pt idx="8">
                  <c:v>#N/A</c:v>
                </c:pt>
                <c:pt idx="9">
                  <c:v>1.36</c:v>
                </c:pt>
              </c:numCache>
            </c:numRef>
          </c:val>
          <c:extLst>
            <c:ext xmlns:c16="http://schemas.microsoft.com/office/drawing/2014/chart" uri="{C3380CC4-5D6E-409C-BE32-E72D297353CC}">
              <c16:uniqueId val="{00000007-A335-493E-9D6D-9B3A951655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7.86</c:v>
                </c:pt>
                <c:pt idx="2">
                  <c:v>#N/A</c:v>
                </c:pt>
                <c:pt idx="3">
                  <c:v>5.8</c:v>
                </c:pt>
                <c:pt idx="4">
                  <c:v>#N/A</c:v>
                </c:pt>
                <c:pt idx="5">
                  <c:v>5.72</c:v>
                </c:pt>
                <c:pt idx="6">
                  <c:v>#N/A</c:v>
                </c:pt>
                <c:pt idx="7">
                  <c:v>6.25</c:v>
                </c:pt>
                <c:pt idx="8">
                  <c:v>#N/A</c:v>
                </c:pt>
                <c:pt idx="9">
                  <c:v>9.27</c:v>
                </c:pt>
              </c:numCache>
            </c:numRef>
          </c:val>
          <c:extLst>
            <c:ext xmlns:c16="http://schemas.microsoft.com/office/drawing/2014/chart" uri="{C3380CC4-5D6E-409C-BE32-E72D297353CC}">
              <c16:uniqueId val="{00000008-A335-493E-9D6D-9B3A951655B8}"/>
            </c:ext>
          </c:extLst>
        </c:ser>
        <c:ser>
          <c:idx val="9"/>
          <c:order val="9"/>
          <c:tx>
            <c:strRef>
              <c:f>データシート!$A$36</c:f>
              <c:strCache>
                <c:ptCount val="1"/>
                <c:pt idx="0">
                  <c:v>新富町水道事業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17.09</c:v>
                </c:pt>
                <c:pt idx="2">
                  <c:v>#N/A</c:v>
                </c:pt>
                <c:pt idx="3">
                  <c:v>17.649999999999999</c:v>
                </c:pt>
                <c:pt idx="4">
                  <c:v>#N/A</c:v>
                </c:pt>
                <c:pt idx="5">
                  <c:v>17.28</c:v>
                </c:pt>
                <c:pt idx="6">
                  <c:v>#N/A</c:v>
                </c:pt>
                <c:pt idx="7">
                  <c:v>15.71</c:v>
                </c:pt>
                <c:pt idx="8">
                  <c:v>#N/A</c:v>
                </c:pt>
                <c:pt idx="9">
                  <c:v>16.309999999999999</c:v>
                </c:pt>
              </c:numCache>
            </c:numRef>
          </c:val>
          <c:extLst>
            <c:ext xmlns:c16="http://schemas.microsoft.com/office/drawing/2014/chart" uri="{C3380CC4-5D6E-409C-BE32-E72D297353CC}">
              <c16:uniqueId val="{00000009-A335-493E-9D6D-9B3A951655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416</c:v>
                </c:pt>
                <c:pt idx="5">
                  <c:v>379</c:v>
                </c:pt>
                <c:pt idx="8">
                  <c:v>361</c:v>
                </c:pt>
                <c:pt idx="11">
                  <c:v>366</c:v>
                </c:pt>
                <c:pt idx="14">
                  <c:v>352</c:v>
                </c:pt>
              </c:numCache>
            </c:numRef>
          </c:val>
          <c:extLst>
            <c:ext xmlns:c16="http://schemas.microsoft.com/office/drawing/2014/chart" uri="{C3380CC4-5D6E-409C-BE32-E72D297353CC}">
              <c16:uniqueId val="{00000000-13C3-4E47-A704-F6FB575CCD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C3-4E47-A704-F6FB575CCD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2-13C3-4E47-A704-F6FB575CCD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149</c:v>
                </c:pt>
                <c:pt idx="3">
                  <c:v>118</c:v>
                </c:pt>
                <c:pt idx="6">
                  <c:v>50</c:v>
                </c:pt>
                <c:pt idx="9">
                  <c:v>48</c:v>
                </c:pt>
                <c:pt idx="12">
                  <c:v>51</c:v>
                </c:pt>
              </c:numCache>
            </c:numRef>
          </c:val>
          <c:extLst>
            <c:ext xmlns:c16="http://schemas.microsoft.com/office/drawing/2014/chart" uri="{C3380CC4-5D6E-409C-BE32-E72D297353CC}">
              <c16:uniqueId val="{00000003-13C3-4E47-A704-F6FB575CCD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c:v>
                </c:pt>
                <c:pt idx="3">
                  <c:v>2</c:v>
                </c:pt>
                <c:pt idx="6">
                  <c:v>2</c:v>
                </c:pt>
                <c:pt idx="9">
                  <c:v>15</c:v>
                </c:pt>
                <c:pt idx="12">
                  <c:v>6</c:v>
                </c:pt>
              </c:numCache>
            </c:numRef>
          </c:val>
          <c:extLst>
            <c:ext xmlns:c16="http://schemas.microsoft.com/office/drawing/2014/chart" uri="{C3380CC4-5D6E-409C-BE32-E72D297353CC}">
              <c16:uniqueId val="{00000004-13C3-4E47-A704-F6FB575CCD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C3-4E47-A704-F6FB575CCD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C3-4E47-A704-F6FB575CCD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606</c:v>
                </c:pt>
                <c:pt idx="3">
                  <c:v>561</c:v>
                </c:pt>
                <c:pt idx="6">
                  <c:v>580</c:v>
                </c:pt>
                <c:pt idx="9">
                  <c:v>608</c:v>
                </c:pt>
                <c:pt idx="12">
                  <c:v>615</c:v>
                </c:pt>
              </c:numCache>
            </c:numRef>
          </c:val>
          <c:extLst>
            <c:ext xmlns:c16="http://schemas.microsoft.com/office/drawing/2014/chart" uri="{C3380CC4-5D6E-409C-BE32-E72D297353CC}">
              <c16:uniqueId val="{00000007-13C3-4E47-A704-F6FB575CCD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343</c:v>
                </c:pt>
                <c:pt idx="2">
                  <c:v>#N/A</c:v>
                </c:pt>
                <c:pt idx="3">
                  <c:v>#N/A</c:v>
                </c:pt>
                <c:pt idx="4">
                  <c:v>304</c:v>
                </c:pt>
                <c:pt idx="5">
                  <c:v>#N/A</c:v>
                </c:pt>
                <c:pt idx="6">
                  <c:v>#N/A</c:v>
                </c:pt>
                <c:pt idx="7">
                  <c:v>271</c:v>
                </c:pt>
                <c:pt idx="8">
                  <c:v>#N/A</c:v>
                </c:pt>
                <c:pt idx="9">
                  <c:v>#N/A</c:v>
                </c:pt>
                <c:pt idx="10">
                  <c:v>305</c:v>
                </c:pt>
                <c:pt idx="11">
                  <c:v>#N/A</c:v>
                </c:pt>
                <c:pt idx="12">
                  <c:v>#N/A</c:v>
                </c:pt>
                <c:pt idx="13">
                  <c:v>320</c:v>
                </c:pt>
                <c:pt idx="14">
                  <c:v>#N/A</c:v>
                </c:pt>
              </c:numCache>
            </c:numRef>
          </c:val>
          <c:smooth val="0"/>
          <c:extLst>
            <c:ext xmlns:c16="http://schemas.microsoft.com/office/drawing/2014/chart" uri="{C3380CC4-5D6E-409C-BE32-E72D297353CC}">
              <c16:uniqueId val="{00000008-13C3-4E47-A704-F6FB575CCD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3834</c:v>
                </c:pt>
                <c:pt idx="5">
                  <c:v>3673</c:v>
                </c:pt>
                <c:pt idx="8">
                  <c:v>3889</c:v>
                </c:pt>
                <c:pt idx="11">
                  <c:v>3758</c:v>
                </c:pt>
                <c:pt idx="14">
                  <c:v>3534</c:v>
                </c:pt>
              </c:numCache>
            </c:numRef>
          </c:val>
          <c:extLst>
            <c:ext xmlns:c16="http://schemas.microsoft.com/office/drawing/2014/chart" uri="{C3380CC4-5D6E-409C-BE32-E72D297353CC}">
              <c16:uniqueId val="{00000000-24B5-482E-9096-EF6CB4532C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213</c:v>
                </c:pt>
                <c:pt idx="5">
                  <c:v>227</c:v>
                </c:pt>
                <c:pt idx="8">
                  <c:v>228</c:v>
                </c:pt>
                <c:pt idx="11">
                  <c:v>250</c:v>
                </c:pt>
                <c:pt idx="14">
                  <c:v>228</c:v>
                </c:pt>
              </c:numCache>
            </c:numRef>
          </c:val>
          <c:extLst>
            <c:ext xmlns:c16="http://schemas.microsoft.com/office/drawing/2014/chart" uri="{C3380CC4-5D6E-409C-BE32-E72D297353CC}">
              <c16:uniqueId val="{00000001-24B5-482E-9096-EF6CB4532C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2827</c:v>
                </c:pt>
                <c:pt idx="5">
                  <c:v>2941</c:v>
                </c:pt>
                <c:pt idx="8">
                  <c:v>3054</c:v>
                </c:pt>
                <c:pt idx="11">
                  <c:v>3811</c:v>
                </c:pt>
                <c:pt idx="14">
                  <c:v>3746</c:v>
                </c:pt>
              </c:numCache>
            </c:numRef>
          </c:val>
          <c:extLst>
            <c:ext xmlns:c16="http://schemas.microsoft.com/office/drawing/2014/chart" uri="{C3380CC4-5D6E-409C-BE32-E72D297353CC}">
              <c16:uniqueId val="{00000002-24B5-482E-9096-EF6CB4532C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B5-482E-9096-EF6CB4532C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B5-482E-9096-EF6CB4532C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c:v>
                </c:pt>
                <c:pt idx="3">
                  <c:v>9</c:v>
                </c:pt>
                <c:pt idx="6">
                  <c:v>0</c:v>
                </c:pt>
                <c:pt idx="9">
                  <c:v>0</c:v>
                </c:pt>
                <c:pt idx="12">
                  <c:v>0</c:v>
                </c:pt>
              </c:numCache>
            </c:numRef>
          </c:val>
          <c:extLst>
            <c:ext xmlns:c16="http://schemas.microsoft.com/office/drawing/2014/chart" uri="{C3380CC4-5D6E-409C-BE32-E72D297353CC}">
              <c16:uniqueId val="{00000005-24B5-482E-9096-EF6CB4532C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1237</c:v>
                </c:pt>
                <c:pt idx="3">
                  <c:v>1241</c:v>
                </c:pt>
                <c:pt idx="6">
                  <c:v>1233</c:v>
                </c:pt>
                <c:pt idx="9">
                  <c:v>1249</c:v>
                </c:pt>
                <c:pt idx="12">
                  <c:v>1328</c:v>
                </c:pt>
              </c:numCache>
            </c:numRef>
          </c:val>
          <c:extLst>
            <c:ext xmlns:c16="http://schemas.microsoft.com/office/drawing/2014/chart" uri="{C3380CC4-5D6E-409C-BE32-E72D297353CC}">
              <c16:uniqueId val="{00000006-24B5-482E-9096-EF6CB4532C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443</c:v>
                </c:pt>
                <c:pt idx="3">
                  <c:v>369</c:v>
                </c:pt>
                <c:pt idx="6">
                  <c:v>318</c:v>
                </c:pt>
                <c:pt idx="9">
                  <c:v>275</c:v>
                </c:pt>
                <c:pt idx="12">
                  <c:v>216</c:v>
                </c:pt>
              </c:numCache>
            </c:numRef>
          </c:val>
          <c:extLst>
            <c:ext xmlns:c16="http://schemas.microsoft.com/office/drawing/2014/chart" uri="{C3380CC4-5D6E-409C-BE32-E72D297353CC}">
              <c16:uniqueId val="{00000007-24B5-482E-9096-EF6CB4532C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c:v>
                </c:pt>
                <c:pt idx="3">
                  <c:v>0</c:v>
                </c:pt>
                <c:pt idx="6">
                  <c:v>13</c:v>
                </c:pt>
                <c:pt idx="9">
                  <c:v>54</c:v>
                </c:pt>
                <c:pt idx="12">
                  <c:v>65</c:v>
                </c:pt>
              </c:numCache>
            </c:numRef>
          </c:val>
          <c:extLst>
            <c:ext xmlns:c16="http://schemas.microsoft.com/office/drawing/2014/chart" uri="{C3380CC4-5D6E-409C-BE32-E72D297353CC}">
              <c16:uniqueId val="{00000008-24B5-482E-9096-EF6CB4532C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9-24B5-482E-9096-EF6CB4532C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6120</c:v>
                </c:pt>
                <c:pt idx="3">
                  <c:v>5871</c:v>
                </c:pt>
                <c:pt idx="6">
                  <c:v>5866</c:v>
                </c:pt>
                <c:pt idx="9">
                  <c:v>5964</c:v>
                </c:pt>
                <c:pt idx="12">
                  <c:v>5591</c:v>
                </c:pt>
              </c:numCache>
            </c:numRef>
          </c:val>
          <c:extLst>
            <c:ext xmlns:c16="http://schemas.microsoft.com/office/drawing/2014/chart" uri="{C3380CC4-5D6E-409C-BE32-E72D297353CC}">
              <c16:uniqueId val="{0000000A-24B5-482E-9096-EF6CB4532C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957</c:v>
                </c:pt>
                <c:pt idx="2">
                  <c:v>#N/A</c:v>
                </c:pt>
                <c:pt idx="3">
                  <c:v>#N/A</c:v>
                </c:pt>
                <c:pt idx="4">
                  <c:v>652</c:v>
                </c:pt>
                <c:pt idx="5">
                  <c:v>#N/A</c:v>
                </c:pt>
                <c:pt idx="6">
                  <c:v>#N/A</c:v>
                </c:pt>
                <c:pt idx="7">
                  <c:v>259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B5-482E-9096-EF6CB4532C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631</c:v>
                </c:pt>
                <c:pt idx="1">
                  <c:v>678</c:v>
                </c:pt>
                <c:pt idx="2">
                  <c:v>876</c:v>
                </c:pt>
              </c:numCache>
            </c:numRef>
          </c:val>
          <c:extLst>
            <c:ext xmlns:c16="http://schemas.microsoft.com/office/drawing/2014/chart" uri="{C3380CC4-5D6E-409C-BE32-E72D297353CC}">
              <c16:uniqueId val="{00000000-5838-435A-9824-BF817AA7870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78</c:v>
                </c:pt>
                <c:pt idx="1">
                  <c:v>140</c:v>
                </c:pt>
                <c:pt idx="2">
                  <c:v>140</c:v>
                </c:pt>
              </c:numCache>
            </c:numRef>
          </c:val>
          <c:extLst>
            <c:ext xmlns:c16="http://schemas.microsoft.com/office/drawing/2014/chart" uri="{C3380CC4-5D6E-409C-BE32-E72D297353CC}">
              <c16:uniqueId val="{00000001-5838-435A-9824-BF817AA7870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2489</c:v>
                </c:pt>
                <c:pt idx="1">
                  <c:v>3063</c:v>
                </c:pt>
                <c:pt idx="2">
                  <c:v>2734</c:v>
                </c:pt>
              </c:numCache>
            </c:numRef>
          </c:val>
          <c:extLst>
            <c:ext xmlns:c16="http://schemas.microsoft.com/office/drawing/2014/chart" uri="{C3380CC4-5D6E-409C-BE32-E72D297353CC}">
              <c16:uniqueId val="{00000002-5838-435A-9824-BF817AA787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a:t>
          </a:r>
          <a:r>
            <a:rPr kumimoji="1" lang="en-US" altLang="ja-JP" sz="1400">
              <a:solidFill>
                <a:schemeClr val="tx1"/>
              </a:solidFill>
              <a:latin typeface="ＭＳ ゴシック" pitchFamily="49" charset="-128"/>
              <a:ea typeface="ＭＳ ゴシック" pitchFamily="49" charset="-128"/>
            </a:rPr>
            <a:t>8</a:t>
          </a:r>
          <a:r>
            <a:rPr kumimoji="1" lang="ja-JP" altLang="en-US" sz="1400">
              <a:solidFill>
                <a:schemeClr val="tx1"/>
              </a:solidFill>
              <a:latin typeface="ＭＳ ゴシック" pitchFamily="49" charset="-128"/>
              <a:ea typeface="ＭＳ ゴシック" pitchFamily="49" charset="-128"/>
            </a:rPr>
            <a:t>の事業債が償還終了したが、</a:t>
          </a:r>
          <a:r>
            <a:rPr kumimoji="1" lang="en-US" altLang="ja-JP" sz="1400">
              <a:solidFill>
                <a:schemeClr val="tx1"/>
              </a:solidFill>
              <a:latin typeface="ＭＳ ゴシック" pitchFamily="49" charset="-128"/>
              <a:ea typeface="ＭＳ ゴシック" pitchFamily="49" charset="-128"/>
            </a:rPr>
            <a:t>24</a:t>
          </a:r>
          <a:r>
            <a:rPr kumimoji="1" lang="ja-JP" altLang="en-US" sz="1400">
              <a:solidFill>
                <a:schemeClr val="tx1"/>
              </a:solidFill>
              <a:latin typeface="ＭＳ ゴシック" pitchFamily="49" charset="-128"/>
              <a:ea typeface="ＭＳ ゴシック" pitchFamily="49" charset="-128"/>
            </a:rPr>
            <a:t>の事業債が償還開始したことにより元利償還金が増加している。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今後も普通建設事業が控えているため、計画的な借入及び償還を行い、健全な財政運営に努める。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将来負担比率の分子の減（前年度比▲</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百万円）の要因としては、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借入額を下回ったことによ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en-US" sz="1400">
              <a:latin typeface="ＭＳ ゴシック" pitchFamily="49" charset="-128"/>
              <a:ea typeface="ＭＳ ゴシック" pitchFamily="49" charset="-128"/>
            </a:rPr>
            <a:t>一般会計に係る地方債の現在高が減少（前年度比▲</a:t>
          </a:r>
          <a:r>
            <a:rPr kumimoji="1" lang="en-US" altLang="ja-JP" sz="1400">
              <a:latin typeface="ＭＳ ゴシック" pitchFamily="49" charset="-128"/>
              <a:ea typeface="ＭＳ ゴシック" pitchFamily="49" charset="-128"/>
            </a:rPr>
            <a:t>372,680</a:t>
          </a:r>
          <a:r>
            <a:rPr kumimoji="1" lang="ja-JP" altLang="en-US" sz="1400">
              <a:latin typeface="ＭＳ ゴシック" pitchFamily="49" charset="-128"/>
              <a:ea typeface="ＭＳ ゴシック" pitchFamily="49" charset="-128"/>
            </a:rPr>
            <a:t>百万円）したことが主な要因として挙げられる。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今後も地方債現在高の圧縮等を図り、健全な財政運営に努める。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DC349E42-4E2B-48EB-83EE-6F0584A205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416AD536-3A1D-4EC0-8BAC-81AAC72A915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AFE204CB-44F8-4179-A8BC-EDCBEFDCE4D1}"/>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FF32775-3974-48FF-BBCC-3A24DA581F5D}"/>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17084A1-27BA-435E-95DF-C2F5C1D1C7D6}"/>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52FAC2-6EC4-4B94-A1F4-3EF1DF77FB67}"/>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F2DC8656-505B-42C5-B816-6EDF406F097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宮崎県新富町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D5168FF0-C274-4EA6-B0AC-30FD0CED94C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415C0797-FDE9-4FC4-9C1D-FC0ABDA8EED1}"/>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7B4EAF88-4823-4C05-AEB7-5A155002A002}"/>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F95714A-07CF-4622-9B55-348C7C7BDCB9}"/>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その理由として、財政調整基金に約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の積み増しを行ったが、ふるさと納税寄付金を原資とした「がんばる新富町応援基金」や企業版ふるさと納税寄附金を原資とした「まち・ひと・しごと創生総合戦略事業運営基金」において、様々な事業実施に当該基金を活用したことで、積立額より取崩し額が多くな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千百万円の減となったことが主な要因である。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次年度以降もスマートインターチェンジ建設、国民スポーツ大会開催に向けた整備事業が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予定されて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いるため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今後の財政需要の増大にも適切に対応していけるように、積み増しと取崩しを行っていくことを予定している。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18BCDCE-9798-4DBB-984F-779B85DA10C8}"/>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36976134-48E6-4338-B66A-DCB79A900268}"/>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C875E3E-0222-4076-8EDC-28D590518D49}"/>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・がんばる新富町応援基金：誇りと自信を持ち元気が出る人・ものづくり事業、安全・安</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心して生活できる地域づくり事業、夢と希望が膨</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らむ豊かな暮らしづくり事業等で寄付者が選択した事業。</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・公営企業等資金運用基金：公営企業等の資金を本町が一括して債券等で運用するための基金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であり、</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基金の使途は無い。</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・すこやか安心基金：乳幼児、児童生徒及び高校生等の医療費及び新富町多子世帯保育料等の助成。</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・公共施設等整備基金：公共施設等の整備。</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・学校教育振興基金：学力向上のための補助教員や支援が必要な児童の教育支援員等の配置。</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mn-lt"/>
              <a:ea typeface="+mn-ea"/>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・がんばる新富町応援基金：多くの事業に活用することとしたため、積み立てた額より事業費のほうが多かったため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187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・すこやか安心基金：防衛省の再編関連移転訓練等交付金で積立てた額より事業費のほうが多かったため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・公共施設等整備基金：生活道路舗装補修事業で取崩しを行ったため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・学校教育振興基金：防衛省の調整交付金で積立てた額より事業費のほうが多かったため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・人件費の増加や物価高騰等による事業経費の増加により、積立額より取崩額が多くなり事業費の基金残高が減少していくことが予想されるため財政調整基金を主にその他</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特定目的</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基金も今後の事業費見込に注視し、一定額を確保していく。</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27B633D-C903-43DF-A10B-C26C282730C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8E2354A0-2A3C-405F-B074-0BCEBACD8094}"/>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854E6FE2-05AB-4BCF-B78F-F16F3F8F74FD}"/>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年度までは、基金残高約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億円を確保していたが、公共施設の老朽化に伴う修繕や更新、消費税増税や会計年度任用職員制度への移行により一般財源を必要とする機会が増え、取崩しを行う機会が増えてきた。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年度においては、ふるさと納税を原資とする基金等その他特目基金を活用すること等で取崩しを行うことなく、積立を行えたため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大規模自然災害などが生じた際に備えるため、補助金等の徹底的な見直し、業務の効率化を進め、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億円は確保できるよう積立を行っていく。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143FDF15-9428-4214-BBFD-BC444D716D3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BC4CF69-35DA-4BBB-BAA3-8D5FC33CA44B}"/>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B6B96595-9CB1-4218-A520-96F9B74FB8DC}"/>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年度末の基金残高は、利子による積立を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万円行ったが、令和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年度の臨時財政対策債を償還するための取崩しを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今後の金利変動等の公債費の償還リスクに備えるため、現在の残</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高を維持する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こと</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267DB59E-A78A-4D28-96F8-46CC7B85084A}"/>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DEE1F21-3911-4129-B648-D0A90DF173C0}"/>
            </a:ext>
          </a:extLst>
        </xdr:cNvPr>
        <xdr:cNvSpPr/>
      </xdr:nvSpPr>
      <xdr:spPr>
        <a:xfrm>
          <a:off x="739140" y="426720"/>
          <a:ext cx="1292669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15BD5A9-7D88-4C58-8DEA-98AECBDC78C3}"/>
            </a:ext>
          </a:extLst>
        </xdr:cNvPr>
        <xdr:cNvSpPr/>
      </xdr:nvSpPr>
      <xdr:spPr>
        <a:xfrm>
          <a:off x="20558760" y="415925"/>
          <a:ext cx="4004945" cy="5702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0A8E1F6-DC09-4855-AD92-FFC92600FDAE}"/>
            </a:ext>
          </a:extLst>
        </xdr:cNvPr>
        <xdr:cNvSpPr/>
      </xdr:nvSpPr>
      <xdr:spPr>
        <a:xfrm>
          <a:off x="20586065" y="437515"/>
          <a:ext cx="3954780" cy="5194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170BC3B-CC22-4B0D-B339-BA49B7A15ED1}"/>
            </a:ext>
          </a:extLst>
        </xdr:cNvPr>
        <xdr:cNvSpPr/>
      </xdr:nvSpPr>
      <xdr:spPr>
        <a:xfrm>
          <a:off x="20607655" y="464820"/>
          <a:ext cx="3901440" cy="4724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C987185-38D3-4516-8D9D-496AD63A6E7B}"/>
            </a:ext>
          </a:extLst>
        </xdr:cNvPr>
        <xdr:cNvSpPr/>
      </xdr:nvSpPr>
      <xdr:spPr>
        <a:xfrm>
          <a:off x="17713325" y="415925"/>
          <a:ext cx="2708275" cy="5702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CC4ED3A-5394-475B-A135-114F9BC41E64}"/>
            </a:ext>
          </a:extLst>
        </xdr:cNvPr>
        <xdr:cNvSpPr/>
      </xdr:nvSpPr>
      <xdr:spPr>
        <a:xfrm>
          <a:off x="17742535" y="437515"/>
          <a:ext cx="2663825" cy="5194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BC7C165-1672-4EF0-85D2-36E13FA32738}"/>
            </a:ext>
          </a:extLst>
        </xdr:cNvPr>
        <xdr:cNvSpPr/>
      </xdr:nvSpPr>
      <xdr:spPr>
        <a:xfrm>
          <a:off x="17769840" y="464820"/>
          <a:ext cx="2602865" cy="4724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8647C23-9818-46A4-B134-1BED4635B299}"/>
            </a:ext>
          </a:extLst>
        </xdr:cNvPr>
        <xdr:cNvSpPr/>
      </xdr:nvSpPr>
      <xdr:spPr>
        <a:xfrm>
          <a:off x="835025" y="1231265"/>
          <a:ext cx="9832975" cy="17970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47B5C83-BA65-4C96-85F9-70CB8CA25B04}"/>
            </a:ext>
          </a:extLst>
        </xdr:cNvPr>
        <xdr:cNvSpPr/>
      </xdr:nvSpPr>
      <xdr:spPr>
        <a:xfrm>
          <a:off x="967740" y="1264920"/>
          <a:ext cx="142176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11C67FB-5301-42C6-A7D0-0A0CBAA920B8}"/>
            </a:ext>
          </a:extLst>
        </xdr:cNvPr>
        <xdr:cNvSpPr/>
      </xdr:nvSpPr>
      <xdr:spPr>
        <a:xfrm>
          <a:off x="2324100" y="1264920"/>
          <a:ext cx="129095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16,888
16,730
61.48
14,484,607
13,891,583
396,511
4,271,783
5,591,230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FB99FC6-3313-4E88-8434-882EAAFC4B8A}"/>
            </a:ext>
          </a:extLst>
        </xdr:cNvPr>
        <xdr:cNvSpPr/>
      </xdr:nvSpPr>
      <xdr:spPr>
        <a:xfrm>
          <a:off x="3688080" y="1264920"/>
          <a:ext cx="154686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FAD845D-07D5-4CBE-A033-4F73C1B48692}"/>
            </a:ext>
          </a:extLst>
        </xdr:cNvPr>
        <xdr:cNvSpPr/>
      </xdr:nvSpPr>
      <xdr:spPr>
        <a:xfrm>
          <a:off x="5234940" y="1287780"/>
          <a:ext cx="2068195"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35729D6-0E41-4EA5-8048-2E9DFFED2737}"/>
            </a:ext>
          </a:extLst>
        </xdr:cNvPr>
        <xdr:cNvSpPr/>
      </xdr:nvSpPr>
      <xdr:spPr>
        <a:xfrm>
          <a:off x="7303135" y="1287780"/>
          <a:ext cx="1296670"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6BDA06C-3D2A-4AE5-9A66-34CD14B165EE}"/>
            </a:ext>
          </a:extLst>
        </xdr:cNvPr>
        <xdr:cNvSpPr/>
      </xdr:nvSpPr>
      <xdr:spPr>
        <a:xfrm>
          <a:off x="8659495" y="1287780"/>
          <a:ext cx="652145" cy="1033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176C8DA-6A62-4A0C-85CF-A39FA2E265C2}"/>
            </a:ext>
          </a:extLst>
        </xdr:cNvPr>
        <xdr:cNvSpPr/>
      </xdr:nvSpPr>
      <xdr:spPr>
        <a:xfrm>
          <a:off x="5234940" y="2141220"/>
          <a:ext cx="2068195"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5F0C594-48A5-457B-B6EC-E029B3ECBFBE}"/>
            </a:ext>
          </a:extLst>
        </xdr:cNvPr>
        <xdr:cNvSpPr/>
      </xdr:nvSpPr>
      <xdr:spPr>
        <a:xfrm>
          <a:off x="7368540" y="2141220"/>
          <a:ext cx="348996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AAF3EEC-A996-454D-A9D0-33FACC731EB2}"/>
            </a:ext>
          </a:extLst>
        </xdr:cNvPr>
        <xdr:cNvSpPr/>
      </xdr:nvSpPr>
      <xdr:spPr>
        <a:xfrm>
          <a:off x="10915015" y="1231265"/>
          <a:ext cx="1459865" cy="11658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3AD81D1-D2A9-4F1E-BD50-4AAC28E2D79C}"/>
            </a:ext>
          </a:extLst>
        </xdr:cNvPr>
        <xdr:cNvSpPr/>
      </xdr:nvSpPr>
      <xdr:spPr>
        <a:xfrm>
          <a:off x="11155680" y="1298575"/>
          <a:ext cx="129095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86C500E-43BC-43F5-9A02-242260F6E8D2}"/>
            </a:ext>
          </a:extLst>
        </xdr:cNvPr>
        <xdr:cNvSpPr/>
      </xdr:nvSpPr>
      <xdr:spPr>
        <a:xfrm>
          <a:off x="11155680" y="156527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FE25465-E93F-4B50-A3F8-9181F38F1340}"/>
            </a:ext>
          </a:extLst>
        </xdr:cNvPr>
        <xdr:cNvSpPr/>
      </xdr:nvSpPr>
      <xdr:spPr>
        <a:xfrm>
          <a:off x="11155680" y="1905000"/>
          <a:ext cx="129095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2FA70AB-5498-4958-B9FB-0C2DBFEC2237}"/>
            </a:ext>
          </a:extLst>
        </xdr:cNvPr>
        <xdr:cNvCxnSpPr/>
      </xdr:nvCxnSpPr>
      <xdr:spPr>
        <a:xfrm>
          <a:off x="10991215" y="1383665"/>
          <a:ext cx="1752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5CC8EFB-303E-4C36-9630-07CC01B77691}"/>
            </a:ext>
          </a:extLst>
        </xdr:cNvPr>
        <xdr:cNvCxnSpPr/>
      </xdr:nvCxnSpPr>
      <xdr:spPr>
        <a:xfrm>
          <a:off x="11071860" y="1877695"/>
          <a:ext cx="0" cy="14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E065403-84B9-49E3-8DC2-869B2AA75E76}"/>
            </a:ext>
          </a:extLst>
        </xdr:cNvPr>
        <xdr:cNvCxnSpPr/>
      </xdr:nvCxnSpPr>
      <xdr:spPr>
        <a:xfrm>
          <a:off x="10991215" y="1877695"/>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825740B-3397-4081-9F1B-BF6AC03675CB}"/>
            </a:ext>
          </a:extLst>
        </xdr:cNvPr>
        <xdr:cNvCxnSpPr/>
      </xdr:nvCxnSpPr>
      <xdr:spPr>
        <a:xfrm flipV="1">
          <a:off x="11071860" y="2129155"/>
          <a:ext cx="0" cy="13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6324317-5F11-4DEE-B241-A93114E8D67A}"/>
            </a:ext>
          </a:extLst>
        </xdr:cNvPr>
        <xdr:cNvCxnSpPr/>
      </xdr:nvCxnSpPr>
      <xdr:spPr>
        <a:xfrm>
          <a:off x="10991215" y="2266315"/>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2CD066F-3860-4872-AE01-1243BC938C3B}"/>
            </a:ext>
          </a:extLst>
        </xdr:cNvPr>
        <xdr:cNvSpPr/>
      </xdr:nvSpPr>
      <xdr:spPr>
        <a:xfrm>
          <a:off x="11026140" y="133667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41EECE0-49C4-49EA-9A59-5C0E89143188}"/>
            </a:ext>
          </a:extLst>
        </xdr:cNvPr>
        <xdr:cNvSpPr/>
      </xdr:nvSpPr>
      <xdr:spPr>
        <a:xfrm>
          <a:off x="11026140" y="161099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1EB63EC-7914-48F4-BD28-FA78EEA92D6B}"/>
            </a:ext>
          </a:extLst>
        </xdr:cNvPr>
        <xdr:cNvSpPr txBox="1"/>
      </xdr:nvSpPr>
      <xdr:spPr>
        <a:xfrm>
          <a:off x="777240" y="307848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77EA4BB-D9A1-4AA1-9B2C-422BCB182D74}"/>
            </a:ext>
          </a:extLst>
        </xdr:cNvPr>
        <xdr:cNvSpPr txBox="1"/>
      </xdr:nvSpPr>
      <xdr:spPr>
        <a:xfrm>
          <a:off x="777240" y="333438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56103DF-1B99-4CF2-93E2-D9EE3F377B0E}"/>
            </a:ext>
          </a:extLst>
        </xdr:cNvPr>
        <xdr:cNvSpPr txBox="1"/>
      </xdr:nvSpPr>
      <xdr:spPr>
        <a:xfrm>
          <a:off x="777240" y="359219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25716A1-CB93-46A3-987F-44E85D6FCBD0}"/>
            </a:ext>
          </a:extLst>
        </xdr:cNvPr>
        <xdr:cNvSpPr txBox="1"/>
      </xdr:nvSpPr>
      <xdr:spPr>
        <a:xfrm>
          <a:off x="777240" y="385572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C718F57-86D1-4FEB-AAC3-73C4400CE45F}"/>
            </a:ext>
          </a:extLst>
        </xdr:cNvPr>
        <xdr:cNvSpPr txBox="1"/>
      </xdr:nvSpPr>
      <xdr:spPr>
        <a:xfrm>
          <a:off x="777240" y="411162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85628F2-6F8F-47B9-B878-8C524B064A1B}"/>
            </a:ext>
          </a:extLst>
        </xdr:cNvPr>
        <xdr:cNvSpPr txBox="1"/>
      </xdr:nvSpPr>
      <xdr:spPr>
        <a:xfrm>
          <a:off x="777240" y="436943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8D5ED3A-9068-4EE1-9788-DA94AA15F88A}"/>
            </a:ext>
          </a:extLst>
        </xdr:cNvPr>
        <xdr:cNvSpPr txBox="1"/>
      </xdr:nvSpPr>
      <xdr:spPr>
        <a:xfrm>
          <a:off x="777240" y="463296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35F5896-6267-41CC-AD4E-C87EA8E030CC}"/>
            </a:ext>
          </a:extLst>
        </xdr:cNvPr>
        <xdr:cNvSpPr/>
      </xdr:nvSpPr>
      <xdr:spPr>
        <a:xfrm>
          <a:off x="777240" y="512508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C363356-560D-4D5A-8998-0DC1720C0BC4}"/>
            </a:ext>
          </a:extLst>
        </xdr:cNvPr>
        <xdr:cNvSpPr txBox="1"/>
      </xdr:nvSpPr>
      <xdr:spPr>
        <a:xfrm>
          <a:off x="1809272" y="549846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2349EBF-1DF4-44E5-85D3-2B2F49FC7FE6}"/>
            </a:ext>
          </a:extLst>
        </xdr:cNvPr>
        <xdr:cNvSpPr txBox="1"/>
      </xdr:nvSpPr>
      <xdr:spPr>
        <a:xfrm>
          <a:off x="3235169" y="54711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92ACAB7-4DEE-4B10-8651-73767AEB8CA3}"/>
            </a:ext>
          </a:extLst>
        </xdr:cNvPr>
        <xdr:cNvSpPr/>
      </xdr:nvSpPr>
      <xdr:spPr>
        <a:xfrm>
          <a:off x="6012180" y="53828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F3220CD-7143-47E1-9E17-C775DA1215C7}"/>
            </a:ext>
          </a:extLst>
        </xdr:cNvPr>
        <xdr:cNvSpPr/>
      </xdr:nvSpPr>
      <xdr:spPr>
        <a:xfrm>
          <a:off x="6012180" y="55810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ED027CD-7493-4F47-8D7F-AC989F83C948}"/>
            </a:ext>
          </a:extLst>
        </xdr:cNvPr>
        <xdr:cNvSpPr/>
      </xdr:nvSpPr>
      <xdr:spPr>
        <a:xfrm>
          <a:off x="7691755" y="53828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83DAE9C-10C6-4CC6-9BB4-18722CA80EEB}"/>
            </a:ext>
          </a:extLst>
        </xdr:cNvPr>
        <xdr:cNvSpPr/>
      </xdr:nvSpPr>
      <xdr:spPr>
        <a:xfrm>
          <a:off x="7691755" y="55810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39D4DCD-E020-48D9-80B8-EFDBDE8A5158}"/>
            </a:ext>
          </a:extLst>
        </xdr:cNvPr>
        <xdr:cNvSpPr/>
      </xdr:nvSpPr>
      <xdr:spPr>
        <a:xfrm>
          <a:off x="9178925" y="538289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0C76FCD-C301-4AAC-AF96-FD8C53919543}"/>
            </a:ext>
          </a:extLst>
        </xdr:cNvPr>
        <xdr:cNvSpPr/>
      </xdr:nvSpPr>
      <xdr:spPr>
        <a:xfrm>
          <a:off x="9178925" y="558101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06B1721-3AFC-49A9-BE7D-D1BA2F999499}"/>
            </a:ext>
          </a:extLst>
        </xdr:cNvPr>
        <xdr:cNvSpPr/>
      </xdr:nvSpPr>
      <xdr:spPr>
        <a:xfrm>
          <a:off x="777240" y="5902325"/>
          <a:ext cx="516953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D0AA199-07E3-45E0-A30D-868B6FC581F8}"/>
            </a:ext>
          </a:extLst>
        </xdr:cNvPr>
        <xdr:cNvSpPr/>
      </xdr:nvSpPr>
      <xdr:spPr>
        <a:xfrm>
          <a:off x="6137275" y="5902325"/>
          <a:ext cx="6142990"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5909FB5-8953-4E8F-BDCA-CA0127FB37C6}"/>
            </a:ext>
          </a:extLst>
        </xdr:cNvPr>
        <xdr:cNvSpPr/>
      </xdr:nvSpPr>
      <xdr:spPr>
        <a:xfrm>
          <a:off x="6137275" y="590232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68608A9-B196-4C86-B329-13FF7E6005BF}"/>
            </a:ext>
          </a:extLst>
        </xdr:cNvPr>
        <xdr:cNvSpPr txBox="1"/>
      </xdr:nvSpPr>
      <xdr:spPr>
        <a:xfrm>
          <a:off x="6268085" y="623316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tx1"/>
              </a:solidFill>
              <a:effectLst/>
              <a:latin typeface="+mn-lt"/>
              <a:ea typeface="+mn-ea"/>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財政力指数は県の平均を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0.07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ポイント上回ることとなったが、町内には大型事業所が少なく、依然として財政基盤が弱い背景もあり、類似団体平均と比較すると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0.07</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今後も、歳出の徹底的な見直しを進めるとともに、歳入確保対策や企業誘致を積極的に推進し、自主財源の確保に努める。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E222FA3-D4F6-43A2-81F2-DEF062B37F55}"/>
            </a:ext>
          </a:extLst>
        </xdr:cNvPr>
        <xdr:cNvCxnSpPr/>
      </xdr:nvCxnSpPr>
      <xdr:spPr>
        <a:xfrm>
          <a:off x="777240" y="837438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D96E0439-E3D6-4FFB-9349-21D7D2C0222A}"/>
            </a:ext>
          </a:extLst>
        </xdr:cNvPr>
        <xdr:cNvCxnSpPr/>
      </xdr:nvCxnSpPr>
      <xdr:spPr>
        <a:xfrm>
          <a:off x="777240" y="802204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F1EEC40D-0781-40AD-9B1C-38A18F2AA1B3}"/>
            </a:ext>
          </a:extLst>
        </xdr:cNvPr>
        <xdr:cNvSpPr txBox="1"/>
      </xdr:nvSpPr>
      <xdr:spPr>
        <a:xfrm>
          <a:off x="0" y="78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66F4D569-9B7F-46B1-A08D-8F1264476027}"/>
            </a:ext>
          </a:extLst>
        </xdr:cNvPr>
        <xdr:cNvCxnSpPr/>
      </xdr:nvCxnSpPr>
      <xdr:spPr>
        <a:xfrm>
          <a:off x="777240" y="7669712"/>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4DD2A5A-C4CE-474A-BCC4-FAB6079197E2}"/>
            </a:ext>
          </a:extLst>
        </xdr:cNvPr>
        <xdr:cNvSpPr txBox="1"/>
      </xdr:nvSpPr>
      <xdr:spPr>
        <a:xfrm>
          <a:off x="0" y="751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67B30951-5D1D-44B8-86A7-88F3034F844C}"/>
            </a:ext>
          </a:extLst>
        </xdr:cNvPr>
        <xdr:cNvCxnSpPr/>
      </xdr:nvCxnSpPr>
      <xdr:spPr>
        <a:xfrm>
          <a:off x="777240" y="7311662"/>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CE229431-B9D3-4283-BE90-469D4D5CF946}"/>
            </a:ext>
          </a:extLst>
        </xdr:cNvPr>
        <xdr:cNvSpPr txBox="1"/>
      </xdr:nvSpPr>
      <xdr:spPr>
        <a:xfrm>
          <a:off x="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8B7B55AE-45C8-4DE6-98FF-86B09591430D}"/>
            </a:ext>
          </a:extLst>
        </xdr:cNvPr>
        <xdr:cNvCxnSpPr/>
      </xdr:nvCxnSpPr>
      <xdr:spPr>
        <a:xfrm>
          <a:off x="777240" y="6959328"/>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B7EAA6FC-ABF4-4415-92E0-4A0B67EC2D34}"/>
            </a:ext>
          </a:extLst>
        </xdr:cNvPr>
        <xdr:cNvSpPr txBox="1"/>
      </xdr:nvSpPr>
      <xdr:spPr>
        <a:xfrm>
          <a:off x="0" y="681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1CB61499-903A-440F-A2B7-8A669F9A27E2}"/>
            </a:ext>
          </a:extLst>
        </xdr:cNvPr>
        <xdr:cNvCxnSpPr/>
      </xdr:nvCxnSpPr>
      <xdr:spPr>
        <a:xfrm>
          <a:off x="777240" y="6606993"/>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BCB691C2-7EFE-4F8A-97BB-6D151B917968}"/>
            </a:ext>
          </a:extLst>
        </xdr:cNvPr>
        <xdr:cNvSpPr txBox="1"/>
      </xdr:nvSpPr>
      <xdr:spPr>
        <a:xfrm>
          <a:off x="0" y="646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7538A32E-36D7-487F-89D5-BFE41C65B179}"/>
            </a:ext>
          </a:extLst>
        </xdr:cNvPr>
        <xdr:cNvCxnSpPr/>
      </xdr:nvCxnSpPr>
      <xdr:spPr>
        <a:xfrm>
          <a:off x="777240" y="6254659"/>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CF6DF2A7-A1D0-4ED2-B616-FE08FCCAE8F5}"/>
            </a:ext>
          </a:extLst>
        </xdr:cNvPr>
        <xdr:cNvSpPr txBox="1"/>
      </xdr:nvSpPr>
      <xdr:spPr>
        <a:xfrm>
          <a:off x="0" y="611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2BB7249-953E-4CEF-A1F5-7621953E5371}"/>
            </a:ext>
          </a:extLst>
        </xdr:cNvPr>
        <xdr:cNvCxnSpPr/>
      </xdr:nvCxnSpPr>
      <xdr:spPr>
        <a:xfrm>
          <a:off x="777240" y="590232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CA9E2498-D521-4CA7-8795-A2ECF229D18D}"/>
            </a:ext>
          </a:extLst>
        </xdr:cNvPr>
        <xdr:cNvSpPr txBox="1"/>
      </xdr:nvSpPr>
      <xdr:spPr>
        <a:xfrm>
          <a:off x="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1665EB8A-B171-429A-9D60-0786C713FDFB}"/>
            </a:ext>
          </a:extLst>
        </xdr:cNvPr>
        <xdr:cNvSpPr/>
      </xdr:nvSpPr>
      <xdr:spPr>
        <a:xfrm>
          <a:off x="777240" y="5902325"/>
          <a:ext cx="516953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FAE405F2-9B3F-4994-A5E9-C62229881F96}"/>
            </a:ext>
          </a:extLst>
        </xdr:cNvPr>
        <xdr:cNvCxnSpPr/>
      </xdr:nvCxnSpPr>
      <xdr:spPr>
        <a:xfrm flipV="1">
          <a:off x="5044440" y="6254659"/>
          <a:ext cx="0" cy="15299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32B8B346-A00C-4CD9-96FB-FC9D90C123C4}"/>
            </a:ext>
          </a:extLst>
        </xdr:cNvPr>
        <xdr:cNvSpPr txBox="1"/>
      </xdr:nvSpPr>
      <xdr:spPr>
        <a:xfrm>
          <a:off x="5131435" y="775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49B65A8E-657D-408A-8B46-3F8E1C33A2CC}"/>
            </a:ext>
          </a:extLst>
        </xdr:cNvPr>
        <xdr:cNvCxnSpPr/>
      </xdr:nvCxnSpPr>
      <xdr:spPr>
        <a:xfrm>
          <a:off x="4949825" y="7784616"/>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CF8D4342-87D8-468B-A9C0-0AB2E5749143}"/>
            </a:ext>
          </a:extLst>
        </xdr:cNvPr>
        <xdr:cNvSpPr txBox="1"/>
      </xdr:nvSpPr>
      <xdr:spPr>
        <a:xfrm>
          <a:off x="5131435" y="59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2F1DC7FA-4486-4AEA-8010-976DB18F9895}"/>
            </a:ext>
          </a:extLst>
        </xdr:cNvPr>
        <xdr:cNvCxnSpPr/>
      </xdr:nvCxnSpPr>
      <xdr:spPr>
        <a:xfrm>
          <a:off x="4949825" y="6254659"/>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67C88726-65C4-4795-B3EB-903E43BD9F14}"/>
            </a:ext>
          </a:extLst>
        </xdr:cNvPr>
        <xdr:cNvCxnSpPr/>
      </xdr:nvCxnSpPr>
      <xdr:spPr>
        <a:xfrm>
          <a:off x="4191000" y="7478244"/>
          <a:ext cx="853440"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3468665A-3C5F-448E-9000-0565029A3AD1}"/>
            </a:ext>
          </a:extLst>
        </xdr:cNvPr>
        <xdr:cNvSpPr txBox="1"/>
      </xdr:nvSpPr>
      <xdr:spPr>
        <a:xfrm>
          <a:off x="5131435" y="7197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6B2E3E1E-468A-493B-BCCB-CE3189275202}"/>
            </a:ext>
          </a:extLst>
        </xdr:cNvPr>
        <xdr:cNvSpPr/>
      </xdr:nvSpPr>
      <xdr:spPr>
        <a:xfrm>
          <a:off x="4987925" y="7358501"/>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117324</xdr:rowOff>
    </xdr:to>
    <xdr:cxnSp macro="">
      <xdr:nvCxnSpPr>
        <xdr:cNvPr id="73" name="直線コネクタ 72">
          <a:extLst>
            <a:ext uri="{FF2B5EF4-FFF2-40B4-BE49-F238E27FC236}">
              <a16:creationId xmlns:a16="http://schemas.microsoft.com/office/drawing/2014/main" id="{2F54BFC8-9726-4C0A-8794-5F36681A0C3A}"/>
            </a:ext>
          </a:extLst>
        </xdr:cNvPr>
        <xdr:cNvCxnSpPr/>
      </xdr:nvCxnSpPr>
      <xdr:spPr>
        <a:xfrm>
          <a:off x="3281045" y="7468658"/>
          <a:ext cx="909955"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EF7360F-1280-47AD-BC2A-C0124C40FF19}"/>
            </a:ext>
          </a:extLst>
        </xdr:cNvPr>
        <xdr:cNvSpPr/>
      </xdr:nvSpPr>
      <xdr:spPr>
        <a:xfrm>
          <a:off x="4134485" y="7341296"/>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D4697612-B467-4283-BBF7-6B86ECDBC054}"/>
            </a:ext>
          </a:extLst>
        </xdr:cNvPr>
        <xdr:cNvSpPr txBox="1"/>
      </xdr:nvSpPr>
      <xdr:spPr>
        <a:xfrm>
          <a:off x="3802380" y="7112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117324</xdr:rowOff>
    </xdr:to>
    <xdr:cxnSp macro="">
      <xdr:nvCxnSpPr>
        <xdr:cNvPr id="76" name="直線コネクタ 75">
          <a:extLst>
            <a:ext uri="{FF2B5EF4-FFF2-40B4-BE49-F238E27FC236}">
              <a16:creationId xmlns:a16="http://schemas.microsoft.com/office/drawing/2014/main" id="{FFE4E95E-05F4-4D87-BA18-162623C4FDCE}"/>
            </a:ext>
          </a:extLst>
        </xdr:cNvPr>
        <xdr:cNvCxnSpPr/>
      </xdr:nvCxnSpPr>
      <xdr:spPr>
        <a:xfrm flipV="1">
          <a:off x="2380615" y="7468658"/>
          <a:ext cx="90043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5B75C92F-BF4D-4ADE-8A07-726AC1FB7DE0}"/>
            </a:ext>
          </a:extLst>
        </xdr:cNvPr>
        <xdr:cNvSpPr/>
      </xdr:nvSpPr>
      <xdr:spPr>
        <a:xfrm>
          <a:off x="3234055" y="732402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FC52350C-D220-4B3F-85A0-DBF76CCE76BE}"/>
            </a:ext>
          </a:extLst>
        </xdr:cNvPr>
        <xdr:cNvSpPr txBox="1"/>
      </xdr:nvSpPr>
      <xdr:spPr>
        <a:xfrm>
          <a:off x="2892425" y="708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117324</xdr:rowOff>
    </xdr:from>
    <xdr:to>
      <xdr:col>11</xdr:col>
      <xdr:colOff>31750</xdr:colOff>
      <xdr:row>42</xdr:row>
      <xdr:rowOff>128815</xdr:rowOff>
    </xdr:to>
    <xdr:cxnSp macro="">
      <xdr:nvCxnSpPr>
        <xdr:cNvPr id="79" name="直線コネクタ 78">
          <a:extLst>
            <a:ext uri="{FF2B5EF4-FFF2-40B4-BE49-F238E27FC236}">
              <a16:creationId xmlns:a16="http://schemas.microsoft.com/office/drawing/2014/main" id="{5C7EC82C-BF84-4EE1-A0B4-2E21B0CBF4C3}"/>
            </a:ext>
          </a:extLst>
        </xdr:cNvPr>
        <xdr:cNvCxnSpPr/>
      </xdr:nvCxnSpPr>
      <xdr:spPr>
        <a:xfrm flipV="1">
          <a:off x="1470660" y="7478244"/>
          <a:ext cx="909955"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ED2779F8-91A2-44AF-BE2A-5B56BA7A2A0A}"/>
            </a:ext>
          </a:extLst>
        </xdr:cNvPr>
        <xdr:cNvSpPr/>
      </xdr:nvSpPr>
      <xdr:spPr>
        <a:xfrm>
          <a:off x="2324100" y="733361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75798C83-0540-46BE-B8B6-AE9491C7C6CB}"/>
            </a:ext>
          </a:extLst>
        </xdr:cNvPr>
        <xdr:cNvSpPr txBox="1"/>
      </xdr:nvSpPr>
      <xdr:spPr>
        <a:xfrm>
          <a:off x="1991995" y="709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C2BAC2F6-FA07-4FC7-B53A-6902CEA61CB1}"/>
            </a:ext>
          </a:extLst>
        </xdr:cNvPr>
        <xdr:cNvSpPr/>
      </xdr:nvSpPr>
      <xdr:spPr>
        <a:xfrm>
          <a:off x="1421765" y="7324029"/>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A8B3C359-24B2-4B58-81FB-0A32E0985F4E}"/>
            </a:ext>
          </a:extLst>
        </xdr:cNvPr>
        <xdr:cNvSpPr txBox="1"/>
      </xdr:nvSpPr>
      <xdr:spPr>
        <a:xfrm>
          <a:off x="1089660" y="708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8D27EF5-B1C1-4248-A276-5ABD902745AB}"/>
            </a:ext>
          </a:extLst>
        </xdr:cNvPr>
        <xdr:cNvSpPr txBox="1"/>
      </xdr:nvSpPr>
      <xdr:spPr>
        <a:xfrm>
          <a:off x="481901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04DF5A2-5B9A-4928-9722-99A112E8A779}"/>
            </a:ext>
          </a:extLst>
        </xdr:cNvPr>
        <xdr:cNvSpPr txBox="1"/>
      </xdr:nvSpPr>
      <xdr:spPr>
        <a:xfrm>
          <a:off x="396557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D36E9E3-B4DC-430F-912F-14A89AF98421}"/>
            </a:ext>
          </a:extLst>
        </xdr:cNvPr>
        <xdr:cNvSpPr txBox="1"/>
      </xdr:nvSpPr>
      <xdr:spPr>
        <a:xfrm>
          <a:off x="306324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BBA1E76-00AB-47BC-8A0F-E4853702428F}"/>
            </a:ext>
          </a:extLst>
        </xdr:cNvPr>
        <xdr:cNvSpPr txBox="1"/>
      </xdr:nvSpPr>
      <xdr:spPr>
        <a:xfrm>
          <a:off x="216090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59631D2-20D3-42AF-A24C-4D62A10DAEC5}"/>
            </a:ext>
          </a:extLst>
        </xdr:cNvPr>
        <xdr:cNvSpPr txBox="1"/>
      </xdr:nvSpPr>
      <xdr:spPr>
        <a:xfrm>
          <a:off x="125285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AE764C0E-BBAD-4D33-8F8A-5EE5BA7B1248}"/>
            </a:ext>
          </a:extLst>
        </xdr:cNvPr>
        <xdr:cNvSpPr/>
      </xdr:nvSpPr>
      <xdr:spPr>
        <a:xfrm>
          <a:off x="4987925" y="7438935"/>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0" name="財政力該当値テキスト">
          <a:extLst>
            <a:ext uri="{FF2B5EF4-FFF2-40B4-BE49-F238E27FC236}">
              <a16:creationId xmlns:a16="http://schemas.microsoft.com/office/drawing/2014/main" id="{B3166AA6-69EE-46A2-8A7F-28AF5C90D35C}"/>
            </a:ext>
          </a:extLst>
        </xdr:cNvPr>
        <xdr:cNvSpPr txBox="1"/>
      </xdr:nvSpPr>
      <xdr:spPr>
        <a:xfrm>
          <a:off x="5131435" y="740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a:extLst>
            <a:ext uri="{FF2B5EF4-FFF2-40B4-BE49-F238E27FC236}">
              <a16:creationId xmlns:a16="http://schemas.microsoft.com/office/drawing/2014/main" id="{D62691FF-DFA3-44DC-89E6-31C73904A397}"/>
            </a:ext>
          </a:extLst>
        </xdr:cNvPr>
        <xdr:cNvSpPr/>
      </xdr:nvSpPr>
      <xdr:spPr>
        <a:xfrm>
          <a:off x="4134485" y="7429349"/>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92" name="テキスト ボックス 91">
          <a:extLst>
            <a:ext uri="{FF2B5EF4-FFF2-40B4-BE49-F238E27FC236}">
              <a16:creationId xmlns:a16="http://schemas.microsoft.com/office/drawing/2014/main" id="{3CB8DFFD-4ACA-46AE-9DAF-268E4FE40514}"/>
            </a:ext>
          </a:extLst>
        </xdr:cNvPr>
        <xdr:cNvSpPr txBox="1"/>
      </xdr:nvSpPr>
      <xdr:spPr>
        <a:xfrm>
          <a:off x="3802380" y="7513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3" name="楕円 92">
          <a:extLst>
            <a:ext uri="{FF2B5EF4-FFF2-40B4-BE49-F238E27FC236}">
              <a16:creationId xmlns:a16="http://schemas.microsoft.com/office/drawing/2014/main" id="{04454C92-C705-4238-B2EA-97DDCA2851F0}"/>
            </a:ext>
          </a:extLst>
        </xdr:cNvPr>
        <xdr:cNvSpPr/>
      </xdr:nvSpPr>
      <xdr:spPr>
        <a:xfrm>
          <a:off x="3234055" y="7419763"/>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4" name="テキスト ボックス 93">
          <a:extLst>
            <a:ext uri="{FF2B5EF4-FFF2-40B4-BE49-F238E27FC236}">
              <a16:creationId xmlns:a16="http://schemas.microsoft.com/office/drawing/2014/main" id="{F0DB04F6-C7CA-41EA-A43D-B16CD1A50AF1}"/>
            </a:ext>
          </a:extLst>
        </xdr:cNvPr>
        <xdr:cNvSpPr txBox="1"/>
      </xdr:nvSpPr>
      <xdr:spPr>
        <a:xfrm>
          <a:off x="2892425" y="750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66524</xdr:rowOff>
    </xdr:from>
    <xdr:to>
      <xdr:col>11</xdr:col>
      <xdr:colOff>82550</xdr:colOff>
      <xdr:row>42</xdr:row>
      <xdr:rowOff>168124</xdr:rowOff>
    </xdr:to>
    <xdr:sp macro="" textlink="">
      <xdr:nvSpPr>
        <xdr:cNvPr id="95" name="楕円 94">
          <a:extLst>
            <a:ext uri="{FF2B5EF4-FFF2-40B4-BE49-F238E27FC236}">
              <a16:creationId xmlns:a16="http://schemas.microsoft.com/office/drawing/2014/main" id="{E37006FB-4978-406A-B2FF-A114312D8EAB}"/>
            </a:ext>
          </a:extLst>
        </xdr:cNvPr>
        <xdr:cNvSpPr/>
      </xdr:nvSpPr>
      <xdr:spPr>
        <a:xfrm>
          <a:off x="2324100" y="742934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96" name="テキスト ボックス 95">
          <a:extLst>
            <a:ext uri="{FF2B5EF4-FFF2-40B4-BE49-F238E27FC236}">
              <a16:creationId xmlns:a16="http://schemas.microsoft.com/office/drawing/2014/main" id="{7B4C4C32-AC99-40E7-8297-EFE4A65D18B8}"/>
            </a:ext>
          </a:extLst>
        </xdr:cNvPr>
        <xdr:cNvSpPr txBox="1"/>
      </xdr:nvSpPr>
      <xdr:spPr>
        <a:xfrm>
          <a:off x="1991995" y="751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a:extLst>
            <a:ext uri="{FF2B5EF4-FFF2-40B4-BE49-F238E27FC236}">
              <a16:creationId xmlns:a16="http://schemas.microsoft.com/office/drawing/2014/main" id="{94F8322F-12EC-4D98-9044-23A8E59F3AAD}"/>
            </a:ext>
          </a:extLst>
        </xdr:cNvPr>
        <xdr:cNvSpPr/>
      </xdr:nvSpPr>
      <xdr:spPr>
        <a:xfrm>
          <a:off x="1421765" y="7438935"/>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8" name="テキスト ボックス 97">
          <a:extLst>
            <a:ext uri="{FF2B5EF4-FFF2-40B4-BE49-F238E27FC236}">
              <a16:creationId xmlns:a16="http://schemas.microsoft.com/office/drawing/2014/main" id="{A5962934-A62C-4DEA-9F64-661471052C01}"/>
            </a:ext>
          </a:extLst>
        </xdr:cNvPr>
        <xdr:cNvSpPr txBox="1"/>
      </xdr:nvSpPr>
      <xdr:spPr>
        <a:xfrm>
          <a:off x="1089660" y="75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8D058111-69BA-4D46-B240-A742A2203C42}"/>
            </a:ext>
          </a:extLst>
        </xdr:cNvPr>
        <xdr:cNvSpPr/>
      </xdr:nvSpPr>
      <xdr:spPr>
        <a:xfrm>
          <a:off x="777240" y="901890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22C1C92B-1570-4B6A-9041-361B12B76060}"/>
            </a:ext>
          </a:extLst>
        </xdr:cNvPr>
        <xdr:cNvSpPr txBox="1"/>
      </xdr:nvSpPr>
      <xdr:spPr>
        <a:xfrm>
          <a:off x="1727820" y="939228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5B298C61-85FF-4139-9FEA-EBFD6F4C6B1E}"/>
            </a:ext>
          </a:extLst>
        </xdr:cNvPr>
        <xdr:cNvSpPr txBox="1"/>
      </xdr:nvSpPr>
      <xdr:spPr>
        <a:xfrm>
          <a:off x="3316620" y="936498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964993FA-5428-4666-AD12-52BD7E46744B}"/>
            </a:ext>
          </a:extLst>
        </xdr:cNvPr>
        <xdr:cNvSpPr/>
      </xdr:nvSpPr>
      <xdr:spPr>
        <a:xfrm>
          <a:off x="6012180" y="92767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7B50CA65-AE27-4F54-94C6-7B8432A219BF}"/>
            </a:ext>
          </a:extLst>
        </xdr:cNvPr>
        <xdr:cNvSpPr/>
      </xdr:nvSpPr>
      <xdr:spPr>
        <a:xfrm>
          <a:off x="6012180" y="947483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74898D7A-89EB-4881-B94E-9A0D28B0677B}"/>
            </a:ext>
          </a:extLst>
        </xdr:cNvPr>
        <xdr:cNvSpPr/>
      </xdr:nvSpPr>
      <xdr:spPr>
        <a:xfrm>
          <a:off x="7691755" y="92767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D635089E-77F8-4A19-B9C6-598FF60A1A16}"/>
            </a:ext>
          </a:extLst>
        </xdr:cNvPr>
        <xdr:cNvSpPr/>
      </xdr:nvSpPr>
      <xdr:spPr>
        <a:xfrm>
          <a:off x="7691755" y="947483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72E0C363-2A2E-4454-A440-66B24A763245}"/>
            </a:ext>
          </a:extLst>
        </xdr:cNvPr>
        <xdr:cNvSpPr/>
      </xdr:nvSpPr>
      <xdr:spPr>
        <a:xfrm>
          <a:off x="9178925" y="927671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248320FD-BC50-486A-B30B-2406BB97804C}"/>
            </a:ext>
          </a:extLst>
        </xdr:cNvPr>
        <xdr:cNvSpPr/>
      </xdr:nvSpPr>
      <xdr:spPr>
        <a:xfrm>
          <a:off x="9178925" y="947483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D8D4D0AA-AE09-4631-B28A-0C9AC122F098}"/>
            </a:ext>
          </a:extLst>
        </xdr:cNvPr>
        <xdr:cNvSpPr/>
      </xdr:nvSpPr>
      <xdr:spPr>
        <a:xfrm>
          <a:off x="777240" y="9796145"/>
          <a:ext cx="516953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44CD4591-4821-4234-8239-3D698F2EAC9D}"/>
            </a:ext>
          </a:extLst>
        </xdr:cNvPr>
        <xdr:cNvSpPr/>
      </xdr:nvSpPr>
      <xdr:spPr>
        <a:xfrm>
          <a:off x="6137275" y="9796145"/>
          <a:ext cx="6142990"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F4AFF461-19E1-448E-8BE7-CE2637DD1BDE}"/>
            </a:ext>
          </a:extLst>
        </xdr:cNvPr>
        <xdr:cNvSpPr/>
      </xdr:nvSpPr>
      <xdr:spPr>
        <a:xfrm>
          <a:off x="6137275" y="979614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1541622-9526-4131-ABF1-D213D6002B97}"/>
            </a:ext>
          </a:extLst>
        </xdr:cNvPr>
        <xdr:cNvSpPr txBox="1"/>
      </xdr:nvSpPr>
      <xdr:spPr>
        <a:xfrm>
          <a:off x="6268085" y="1012698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ポイント下回っている。これは、昨年度に対して、経常経費充当一般財源等（分子）は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物件費や繰出金等が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263,483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経常一般財源等（分母）は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地方交付税や臨時財政対策債等が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153,799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千円減少しており、分母より分子の減少額が上回ったことにより経常収支比率は改善した。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今後も社会保障関係経費の増加は避けられず、財政の硬直化が進むと考えられるため、地方税の徴収強化など一般財源の確保に努める。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797A617C-3C9E-44E0-A7F6-E963E7B656C8}"/>
            </a:ext>
          </a:extLst>
        </xdr:cNvPr>
        <xdr:cNvSpPr txBox="1"/>
      </xdr:nvSpPr>
      <xdr:spPr>
        <a:xfrm>
          <a:off x="739140" y="960564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8A74B853-CE7D-4B71-978C-CC3836056254}"/>
            </a:ext>
          </a:extLst>
        </xdr:cNvPr>
        <xdr:cNvCxnSpPr/>
      </xdr:nvCxnSpPr>
      <xdr:spPr>
        <a:xfrm>
          <a:off x="777240" y="1226820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DB3ECAFE-6865-44D8-857A-2F2E17981558}"/>
            </a:ext>
          </a:extLst>
        </xdr:cNvPr>
        <xdr:cNvSpPr txBox="1"/>
      </xdr:nvSpPr>
      <xdr:spPr>
        <a:xfrm>
          <a:off x="0" y="1212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FA33A024-C41B-4821-B719-050AD3C0E8A4}"/>
            </a:ext>
          </a:extLst>
        </xdr:cNvPr>
        <xdr:cNvCxnSpPr/>
      </xdr:nvCxnSpPr>
      <xdr:spPr>
        <a:xfrm>
          <a:off x="777240" y="1177607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87D2184D-EA14-4F10-83A5-FF8B572253B7}"/>
            </a:ext>
          </a:extLst>
        </xdr:cNvPr>
        <xdr:cNvSpPr txBox="1"/>
      </xdr:nvSpPr>
      <xdr:spPr>
        <a:xfrm>
          <a:off x="0" y="1163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B6EA916A-2815-435D-9F20-6E9AE3576528}"/>
            </a:ext>
          </a:extLst>
        </xdr:cNvPr>
        <xdr:cNvCxnSpPr/>
      </xdr:nvCxnSpPr>
      <xdr:spPr>
        <a:xfrm>
          <a:off x="777240" y="1128204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92928B09-89E3-446E-BC01-33BD9A09E2BB}"/>
            </a:ext>
          </a:extLst>
        </xdr:cNvPr>
        <xdr:cNvSpPr txBox="1"/>
      </xdr:nvSpPr>
      <xdr:spPr>
        <a:xfrm>
          <a:off x="0" y="1113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94897C8E-F8B7-4FC8-A1A9-95728BE9777F}"/>
            </a:ext>
          </a:extLst>
        </xdr:cNvPr>
        <xdr:cNvCxnSpPr/>
      </xdr:nvCxnSpPr>
      <xdr:spPr>
        <a:xfrm>
          <a:off x="777240" y="1078992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61C907A4-9641-41E1-A365-063B54647937}"/>
            </a:ext>
          </a:extLst>
        </xdr:cNvPr>
        <xdr:cNvSpPr txBox="1"/>
      </xdr:nvSpPr>
      <xdr:spPr>
        <a:xfrm>
          <a:off x="0" y="1063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B1F3AC80-07C8-4F15-963F-ECCE077CFFFE}"/>
            </a:ext>
          </a:extLst>
        </xdr:cNvPr>
        <xdr:cNvCxnSpPr/>
      </xdr:nvCxnSpPr>
      <xdr:spPr>
        <a:xfrm>
          <a:off x="777240" y="1029017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D6CCCED9-847B-413C-8B54-46F919D82437}"/>
            </a:ext>
          </a:extLst>
        </xdr:cNvPr>
        <xdr:cNvSpPr txBox="1"/>
      </xdr:nvSpPr>
      <xdr:spPr>
        <a:xfrm>
          <a:off x="0" y="1014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B4C4147F-DB48-423D-8180-8ABDC7000864}"/>
            </a:ext>
          </a:extLst>
        </xdr:cNvPr>
        <xdr:cNvCxnSpPr/>
      </xdr:nvCxnSpPr>
      <xdr:spPr>
        <a:xfrm>
          <a:off x="777240" y="979614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8CFDBB4A-EBFF-4188-9749-131ECDA5FA80}"/>
            </a:ext>
          </a:extLst>
        </xdr:cNvPr>
        <xdr:cNvSpPr txBox="1"/>
      </xdr:nvSpPr>
      <xdr:spPr>
        <a:xfrm>
          <a:off x="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95768AA1-23BD-4DAD-BD0F-BDDFA26BAC0D}"/>
            </a:ext>
          </a:extLst>
        </xdr:cNvPr>
        <xdr:cNvSpPr/>
      </xdr:nvSpPr>
      <xdr:spPr>
        <a:xfrm>
          <a:off x="777240" y="9796145"/>
          <a:ext cx="516953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8A4CC371-340E-4A93-8605-A7B3C728DEB4}"/>
            </a:ext>
          </a:extLst>
        </xdr:cNvPr>
        <xdr:cNvCxnSpPr/>
      </xdr:nvCxnSpPr>
      <xdr:spPr>
        <a:xfrm flipV="1">
          <a:off x="5044440" y="10300716"/>
          <a:ext cx="0" cy="1416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329825DD-2B21-44D1-8FDD-30B08851FDBC}"/>
            </a:ext>
          </a:extLst>
        </xdr:cNvPr>
        <xdr:cNvSpPr txBox="1"/>
      </xdr:nvSpPr>
      <xdr:spPr>
        <a:xfrm>
          <a:off x="5131435" y="1168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F66DE374-3192-4517-9B77-BE286809855B}"/>
            </a:ext>
          </a:extLst>
        </xdr:cNvPr>
        <xdr:cNvCxnSpPr/>
      </xdr:nvCxnSpPr>
      <xdr:spPr>
        <a:xfrm>
          <a:off x="4949825" y="11717274"/>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B856ECA3-4EE7-40C8-BDCE-947FDD7FB39D}"/>
            </a:ext>
          </a:extLst>
        </xdr:cNvPr>
        <xdr:cNvSpPr txBox="1"/>
      </xdr:nvSpPr>
      <xdr:spPr>
        <a:xfrm>
          <a:off x="5131435" y="100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9630BFCA-2BA6-4BD4-BD2D-10DC3120B199}"/>
            </a:ext>
          </a:extLst>
        </xdr:cNvPr>
        <xdr:cNvCxnSpPr/>
      </xdr:nvCxnSpPr>
      <xdr:spPr>
        <a:xfrm>
          <a:off x="4949825" y="10300716"/>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39624</xdr:rowOff>
    </xdr:from>
    <xdr:to>
      <xdr:col>23</xdr:col>
      <xdr:colOff>133350</xdr:colOff>
      <xdr:row>63</xdr:row>
      <xdr:rowOff>12954</xdr:rowOff>
    </xdr:to>
    <xdr:cxnSp macro="">
      <xdr:nvCxnSpPr>
        <xdr:cNvPr id="131" name="直線コネクタ 130">
          <a:extLst>
            <a:ext uri="{FF2B5EF4-FFF2-40B4-BE49-F238E27FC236}">
              <a16:creationId xmlns:a16="http://schemas.microsoft.com/office/drawing/2014/main" id="{C4A9BA53-EF54-40E5-B872-989B8F01B23D}"/>
            </a:ext>
          </a:extLst>
        </xdr:cNvPr>
        <xdr:cNvCxnSpPr/>
      </xdr:nvCxnSpPr>
      <xdr:spPr>
        <a:xfrm flipV="1">
          <a:off x="4191000" y="10905744"/>
          <a:ext cx="85344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509BDEB5-8121-4F7D-8329-5E54CC3AFC42}"/>
            </a:ext>
          </a:extLst>
        </xdr:cNvPr>
        <xdr:cNvSpPr txBox="1"/>
      </xdr:nvSpPr>
      <xdr:spPr>
        <a:xfrm>
          <a:off x="5131435" y="11112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AF5556BC-D469-40D0-AA24-47E85E9D84A9}"/>
            </a:ext>
          </a:extLst>
        </xdr:cNvPr>
        <xdr:cNvSpPr/>
      </xdr:nvSpPr>
      <xdr:spPr>
        <a:xfrm>
          <a:off x="4987925" y="11142472"/>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65</xdr:row>
      <xdr:rowOff>104394</xdr:rowOff>
    </xdr:to>
    <xdr:cxnSp macro="">
      <xdr:nvCxnSpPr>
        <xdr:cNvPr id="134" name="直線コネクタ 133">
          <a:extLst>
            <a:ext uri="{FF2B5EF4-FFF2-40B4-BE49-F238E27FC236}">
              <a16:creationId xmlns:a16="http://schemas.microsoft.com/office/drawing/2014/main" id="{444A6E24-7E6B-403A-91D4-00EDBC8792D0}"/>
            </a:ext>
          </a:extLst>
        </xdr:cNvPr>
        <xdr:cNvCxnSpPr/>
      </xdr:nvCxnSpPr>
      <xdr:spPr>
        <a:xfrm flipV="1">
          <a:off x="3281045" y="11052429"/>
          <a:ext cx="909955"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473F190C-3CAF-4122-B690-6EE5DD6AE7E4}"/>
            </a:ext>
          </a:extLst>
        </xdr:cNvPr>
        <xdr:cNvSpPr/>
      </xdr:nvSpPr>
      <xdr:spPr>
        <a:xfrm>
          <a:off x="4134485" y="10946638"/>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57FBBB64-104A-4C1F-AD20-1C4E7167B679}"/>
            </a:ext>
          </a:extLst>
        </xdr:cNvPr>
        <xdr:cNvSpPr txBox="1"/>
      </xdr:nvSpPr>
      <xdr:spPr>
        <a:xfrm>
          <a:off x="3802380" y="1071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66</xdr:row>
      <xdr:rowOff>508</xdr:rowOff>
    </xdr:to>
    <xdr:cxnSp macro="">
      <xdr:nvCxnSpPr>
        <xdr:cNvPr id="137" name="直線コネクタ 136">
          <a:extLst>
            <a:ext uri="{FF2B5EF4-FFF2-40B4-BE49-F238E27FC236}">
              <a16:creationId xmlns:a16="http://schemas.microsoft.com/office/drawing/2014/main" id="{2AB3D65F-1492-42C3-A94E-783D4A80C6FB}"/>
            </a:ext>
          </a:extLst>
        </xdr:cNvPr>
        <xdr:cNvCxnSpPr/>
      </xdr:nvCxnSpPr>
      <xdr:spPr>
        <a:xfrm flipV="1">
          <a:off x="2380615" y="11498199"/>
          <a:ext cx="900430" cy="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BC7A6115-47F6-4DFC-A936-033400C24A70}"/>
            </a:ext>
          </a:extLst>
        </xdr:cNvPr>
        <xdr:cNvSpPr/>
      </xdr:nvSpPr>
      <xdr:spPr>
        <a:xfrm>
          <a:off x="3234055" y="11237976"/>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CC297064-E13A-4ACA-8FAF-88721EA8644A}"/>
            </a:ext>
          </a:extLst>
        </xdr:cNvPr>
        <xdr:cNvSpPr txBox="1"/>
      </xdr:nvSpPr>
      <xdr:spPr>
        <a:xfrm>
          <a:off x="2892425" y="109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66</xdr:row>
      <xdr:rowOff>508</xdr:rowOff>
    </xdr:to>
    <xdr:cxnSp macro="">
      <xdr:nvCxnSpPr>
        <xdr:cNvPr id="140" name="直線コネクタ 139">
          <a:extLst>
            <a:ext uri="{FF2B5EF4-FFF2-40B4-BE49-F238E27FC236}">
              <a16:creationId xmlns:a16="http://schemas.microsoft.com/office/drawing/2014/main" id="{4DDC22B4-BEED-4636-BA40-3AF931AF6370}"/>
            </a:ext>
          </a:extLst>
        </xdr:cNvPr>
        <xdr:cNvCxnSpPr/>
      </xdr:nvCxnSpPr>
      <xdr:spPr>
        <a:xfrm>
          <a:off x="1470660" y="11374755"/>
          <a:ext cx="909955" cy="19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8A3D079A-3935-40B2-8B9E-2411248A7501}"/>
            </a:ext>
          </a:extLst>
        </xdr:cNvPr>
        <xdr:cNvSpPr/>
      </xdr:nvSpPr>
      <xdr:spPr>
        <a:xfrm>
          <a:off x="2324100" y="1126121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9A688B79-C9C3-4B1C-8274-D7933479403C}"/>
            </a:ext>
          </a:extLst>
        </xdr:cNvPr>
        <xdr:cNvSpPr txBox="1"/>
      </xdr:nvSpPr>
      <xdr:spPr>
        <a:xfrm>
          <a:off x="1991995" y="1102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8F589260-8259-4A1B-BECE-3221FAAA4595}"/>
            </a:ext>
          </a:extLst>
        </xdr:cNvPr>
        <xdr:cNvSpPr/>
      </xdr:nvSpPr>
      <xdr:spPr>
        <a:xfrm>
          <a:off x="1421765" y="11237976"/>
          <a:ext cx="10541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27134850-A0F7-4C9B-ABF3-D62150179A80}"/>
            </a:ext>
          </a:extLst>
        </xdr:cNvPr>
        <xdr:cNvSpPr txBox="1"/>
      </xdr:nvSpPr>
      <xdr:spPr>
        <a:xfrm>
          <a:off x="1089660" y="109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49A46DE-033E-4E2A-BA62-19F6EC92D31B}"/>
            </a:ext>
          </a:extLst>
        </xdr:cNvPr>
        <xdr:cNvSpPr txBox="1"/>
      </xdr:nvSpPr>
      <xdr:spPr>
        <a:xfrm>
          <a:off x="481901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60C62AB-112B-4BD9-B804-FD4FC802C4E3}"/>
            </a:ext>
          </a:extLst>
        </xdr:cNvPr>
        <xdr:cNvSpPr txBox="1"/>
      </xdr:nvSpPr>
      <xdr:spPr>
        <a:xfrm>
          <a:off x="396557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32FCD42-419F-4508-AD9B-E5CAC1CDA440}"/>
            </a:ext>
          </a:extLst>
        </xdr:cNvPr>
        <xdr:cNvSpPr txBox="1"/>
      </xdr:nvSpPr>
      <xdr:spPr>
        <a:xfrm>
          <a:off x="306324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785D19A-A349-4B66-B6F7-6D6F9A45F511}"/>
            </a:ext>
          </a:extLst>
        </xdr:cNvPr>
        <xdr:cNvSpPr txBox="1"/>
      </xdr:nvSpPr>
      <xdr:spPr>
        <a:xfrm>
          <a:off x="216090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FE372F9-7467-4863-A7C3-AB2E13243BF2}"/>
            </a:ext>
          </a:extLst>
        </xdr:cNvPr>
        <xdr:cNvSpPr txBox="1"/>
      </xdr:nvSpPr>
      <xdr:spPr>
        <a:xfrm>
          <a:off x="125285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50" name="楕円 149">
          <a:extLst>
            <a:ext uri="{FF2B5EF4-FFF2-40B4-BE49-F238E27FC236}">
              <a16:creationId xmlns:a16="http://schemas.microsoft.com/office/drawing/2014/main" id="{D3DE2AE6-FEB0-453A-91F5-07C836C6A7EB}"/>
            </a:ext>
          </a:extLst>
        </xdr:cNvPr>
        <xdr:cNvSpPr/>
      </xdr:nvSpPr>
      <xdr:spPr>
        <a:xfrm>
          <a:off x="4987925" y="10849229"/>
          <a:ext cx="10541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5351</xdr:rowOff>
    </xdr:from>
    <xdr:ext cx="762000" cy="259045"/>
    <xdr:sp macro="" textlink="">
      <xdr:nvSpPr>
        <xdr:cNvPr id="151" name="財政構造の弾力性該当値テキスト">
          <a:extLst>
            <a:ext uri="{FF2B5EF4-FFF2-40B4-BE49-F238E27FC236}">
              <a16:creationId xmlns:a16="http://schemas.microsoft.com/office/drawing/2014/main" id="{5D61E7BD-6199-491D-81A7-46AFEF27FE4B}"/>
            </a:ext>
          </a:extLst>
        </xdr:cNvPr>
        <xdr:cNvSpPr txBox="1"/>
      </xdr:nvSpPr>
      <xdr:spPr>
        <a:xfrm>
          <a:off x="5131435" y="1069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133604</xdr:rowOff>
    </xdr:from>
    <xdr:to>
      <xdr:col>19</xdr:col>
      <xdr:colOff>184150</xdr:colOff>
      <xdr:row>63</xdr:row>
      <xdr:rowOff>63754</xdr:rowOff>
    </xdr:to>
    <xdr:sp macro="" textlink="">
      <xdr:nvSpPr>
        <xdr:cNvPr id="152" name="楕円 151">
          <a:extLst>
            <a:ext uri="{FF2B5EF4-FFF2-40B4-BE49-F238E27FC236}">
              <a16:creationId xmlns:a16="http://schemas.microsoft.com/office/drawing/2014/main" id="{21596645-439F-4BDE-8257-02A8ED19F06A}"/>
            </a:ext>
          </a:extLst>
        </xdr:cNvPr>
        <xdr:cNvSpPr/>
      </xdr:nvSpPr>
      <xdr:spPr>
        <a:xfrm>
          <a:off x="4134485" y="11003534"/>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48531</xdr:rowOff>
    </xdr:from>
    <xdr:ext cx="736600" cy="259045"/>
    <xdr:sp macro="" textlink="">
      <xdr:nvSpPr>
        <xdr:cNvPr id="153" name="テキスト ボックス 152">
          <a:extLst>
            <a:ext uri="{FF2B5EF4-FFF2-40B4-BE49-F238E27FC236}">
              <a16:creationId xmlns:a16="http://schemas.microsoft.com/office/drawing/2014/main" id="{FB400879-FD8F-4643-A5B9-5289AEA1183F}"/>
            </a:ext>
          </a:extLst>
        </xdr:cNvPr>
        <xdr:cNvSpPr txBox="1"/>
      </xdr:nvSpPr>
      <xdr:spPr>
        <a:xfrm>
          <a:off x="3802380" y="11088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4" name="楕円 153">
          <a:extLst>
            <a:ext uri="{FF2B5EF4-FFF2-40B4-BE49-F238E27FC236}">
              <a16:creationId xmlns:a16="http://schemas.microsoft.com/office/drawing/2014/main" id="{3CD480B1-22E5-469E-90C1-0FB8CE605876}"/>
            </a:ext>
          </a:extLst>
        </xdr:cNvPr>
        <xdr:cNvSpPr/>
      </xdr:nvSpPr>
      <xdr:spPr>
        <a:xfrm>
          <a:off x="3234055" y="11449304"/>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5" name="テキスト ボックス 154">
          <a:extLst>
            <a:ext uri="{FF2B5EF4-FFF2-40B4-BE49-F238E27FC236}">
              <a16:creationId xmlns:a16="http://schemas.microsoft.com/office/drawing/2014/main" id="{972387F0-A713-4C15-9F15-F70CE1CB9D73}"/>
            </a:ext>
          </a:extLst>
        </xdr:cNvPr>
        <xdr:cNvSpPr txBox="1"/>
      </xdr:nvSpPr>
      <xdr:spPr>
        <a:xfrm>
          <a:off x="2892425" y="115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6" name="楕円 155">
          <a:extLst>
            <a:ext uri="{FF2B5EF4-FFF2-40B4-BE49-F238E27FC236}">
              <a16:creationId xmlns:a16="http://schemas.microsoft.com/office/drawing/2014/main" id="{4F1DFC6B-13EB-4207-871A-50E917F91404}"/>
            </a:ext>
          </a:extLst>
        </xdr:cNvPr>
        <xdr:cNvSpPr/>
      </xdr:nvSpPr>
      <xdr:spPr>
        <a:xfrm>
          <a:off x="2324100" y="11511153"/>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7" name="テキスト ボックス 156">
          <a:extLst>
            <a:ext uri="{FF2B5EF4-FFF2-40B4-BE49-F238E27FC236}">
              <a16:creationId xmlns:a16="http://schemas.microsoft.com/office/drawing/2014/main" id="{DB4F7C40-CA78-4A68-A518-0E886AA59A37}"/>
            </a:ext>
          </a:extLst>
        </xdr:cNvPr>
        <xdr:cNvSpPr txBox="1"/>
      </xdr:nvSpPr>
      <xdr:spPr>
        <a:xfrm>
          <a:off x="1991995" y="1160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8" name="楕円 157">
          <a:extLst>
            <a:ext uri="{FF2B5EF4-FFF2-40B4-BE49-F238E27FC236}">
              <a16:creationId xmlns:a16="http://schemas.microsoft.com/office/drawing/2014/main" id="{527A677D-F65B-472C-B85D-CB99818741C4}"/>
            </a:ext>
          </a:extLst>
        </xdr:cNvPr>
        <xdr:cNvSpPr/>
      </xdr:nvSpPr>
      <xdr:spPr>
        <a:xfrm>
          <a:off x="1421765" y="11327765"/>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9" name="テキスト ボックス 158">
          <a:extLst>
            <a:ext uri="{FF2B5EF4-FFF2-40B4-BE49-F238E27FC236}">
              <a16:creationId xmlns:a16="http://schemas.microsoft.com/office/drawing/2014/main" id="{E0510E49-74B9-4216-A694-0BB130D938C7}"/>
            </a:ext>
          </a:extLst>
        </xdr:cNvPr>
        <xdr:cNvSpPr txBox="1"/>
      </xdr:nvSpPr>
      <xdr:spPr>
        <a:xfrm>
          <a:off x="1089660" y="1141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EE405ABA-2810-4BE1-8074-2FFC7279F994}"/>
            </a:ext>
          </a:extLst>
        </xdr:cNvPr>
        <xdr:cNvSpPr/>
      </xdr:nvSpPr>
      <xdr:spPr>
        <a:xfrm>
          <a:off x="777240" y="12912725"/>
          <a:ext cx="516953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F87F91B-6A85-4E5A-B654-B5894E99D821}"/>
            </a:ext>
          </a:extLst>
        </xdr:cNvPr>
        <xdr:cNvSpPr txBox="1"/>
      </xdr:nvSpPr>
      <xdr:spPr>
        <a:xfrm>
          <a:off x="818943" y="1328610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7111392A-9A92-4A60-BDAC-51D033E4D9A8}"/>
            </a:ext>
          </a:extLst>
        </xdr:cNvPr>
        <xdr:cNvSpPr txBox="1"/>
      </xdr:nvSpPr>
      <xdr:spPr>
        <a:xfrm>
          <a:off x="4225497" y="13258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FEC10B89-7280-48FA-8C9C-AEDA1CB0BEB4}"/>
            </a:ext>
          </a:extLst>
        </xdr:cNvPr>
        <xdr:cNvSpPr/>
      </xdr:nvSpPr>
      <xdr:spPr>
        <a:xfrm>
          <a:off x="6012180" y="13178155"/>
          <a:ext cx="15544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3752B10E-2B26-4450-9C9B-390BB03140A2}"/>
            </a:ext>
          </a:extLst>
        </xdr:cNvPr>
        <xdr:cNvSpPr/>
      </xdr:nvSpPr>
      <xdr:spPr>
        <a:xfrm>
          <a:off x="6012180" y="1336865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9E118DC4-4AB5-4CAD-9BC1-6326772239C7}"/>
            </a:ext>
          </a:extLst>
        </xdr:cNvPr>
        <xdr:cNvSpPr/>
      </xdr:nvSpPr>
      <xdr:spPr>
        <a:xfrm>
          <a:off x="7691755" y="13178155"/>
          <a:ext cx="129667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BEE38F16-7D3A-4825-A03A-42DA0DD69417}"/>
            </a:ext>
          </a:extLst>
        </xdr:cNvPr>
        <xdr:cNvSpPr/>
      </xdr:nvSpPr>
      <xdr:spPr>
        <a:xfrm>
          <a:off x="7691755" y="1336865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DB9705FB-97FA-4F85-B57A-CCBAF64E290E}"/>
            </a:ext>
          </a:extLst>
        </xdr:cNvPr>
        <xdr:cNvSpPr/>
      </xdr:nvSpPr>
      <xdr:spPr>
        <a:xfrm>
          <a:off x="9178925" y="13178155"/>
          <a:ext cx="129857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E4C1DC81-B519-46A3-AC0A-4BAA365EE708}"/>
            </a:ext>
          </a:extLst>
        </xdr:cNvPr>
        <xdr:cNvSpPr/>
      </xdr:nvSpPr>
      <xdr:spPr>
        <a:xfrm>
          <a:off x="9178925" y="13368655"/>
          <a:ext cx="129857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B82068A8-47AA-4961-A1F1-2E0EDA6D97BD}"/>
            </a:ext>
          </a:extLst>
        </xdr:cNvPr>
        <xdr:cNvSpPr/>
      </xdr:nvSpPr>
      <xdr:spPr>
        <a:xfrm>
          <a:off x="777240" y="13697585"/>
          <a:ext cx="5169535" cy="246443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41848503-BC1A-4D86-BDDB-69AEB2A82BF9}"/>
            </a:ext>
          </a:extLst>
        </xdr:cNvPr>
        <xdr:cNvSpPr/>
      </xdr:nvSpPr>
      <xdr:spPr>
        <a:xfrm>
          <a:off x="6137275" y="13697585"/>
          <a:ext cx="6142990" cy="2464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6FD12365-1E5F-4806-9271-4827D8994FBC}"/>
            </a:ext>
          </a:extLst>
        </xdr:cNvPr>
        <xdr:cNvSpPr/>
      </xdr:nvSpPr>
      <xdr:spPr>
        <a:xfrm>
          <a:off x="6137275" y="1369758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B9CC956D-B3D7-4248-9398-ECF9A7094436}"/>
            </a:ext>
          </a:extLst>
        </xdr:cNvPr>
        <xdr:cNvSpPr txBox="1"/>
      </xdr:nvSpPr>
      <xdr:spPr>
        <a:xfrm>
          <a:off x="6268085" y="14020800"/>
          <a:ext cx="5881370"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前年度と比較してほぼ同水準であり、類似団体平均より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人件費では一般職員や会計年度任用職員の退職等により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千円減少となった。物件費では光熱費や指定管理料が増加したが、前年度防災ラジオ購入事業（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147,856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千円）の完了に伴う反動減により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19,087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今後も民間で実施可能な分野については、外部委託や指定管理者制度を活用し、コスト縮減を図っていく。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FF5CF2D6-ED76-46C2-A980-CC7058362185}"/>
            </a:ext>
          </a:extLst>
        </xdr:cNvPr>
        <xdr:cNvSpPr txBox="1"/>
      </xdr:nvSpPr>
      <xdr:spPr>
        <a:xfrm>
          <a:off x="739140" y="13499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4BAE74DF-B3FA-4CEB-9DBF-F53F84AE6B9C}"/>
            </a:ext>
          </a:extLst>
        </xdr:cNvPr>
        <xdr:cNvCxnSpPr/>
      </xdr:nvCxnSpPr>
      <xdr:spPr>
        <a:xfrm>
          <a:off x="777240" y="16162020"/>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A1CE6D2F-67DE-44FB-9322-7C9D7AF15C44}"/>
            </a:ext>
          </a:extLst>
        </xdr:cNvPr>
        <xdr:cNvSpPr txBox="1"/>
      </xdr:nvSpPr>
      <xdr:spPr>
        <a:xfrm>
          <a:off x="0" y="160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6B773871-009D-4A86-B63C-F93A1839C2F9}"/>
            </a:ext>
          </a:extLst>
        </xdr:cNvPr>
        <xdr:cNvCxnSpPr/>
      </xdr:nvCxnSpPr>
      <xdr:spPr>
        <a:xfrm>
          <a:off x="777240" y="15748424"/>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D172AEDA-E8B4-4B66-8652-4837FE8B8D35}"/>
            </a:ext>
          </a:extLst>
        </xdr:cNvPr>
        <xdr:cNvSpPr txBox="1"/>
      </xdr:nvSpPr>
      <xdr:spPr>
        <a:xfrm>
          <a:off x="0" y="1560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1832FFA0-2E70-4413-B6F0-A45212559D7D}"/>
            </a:ext>
          </a:extLst>
        </xdr:cNvPr>
        <xdr:cNvCxnSpPr/>
      </xdr:nvCxnSpPr>
      <xdr:spPr>
        <a:xfrm>
          <a:off x="777240" y="15342446"/>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B46C5B70-5665-4507-8B81-20E3FAF383C3}"/>
            </a:ext>
          </a:extLst>
        </xdr:cNvPr>
        <xdr:cNvSpPr txBox="1"/>
      </xdr:nvSpPr>
      <xdr:spPr>
        <a:xfrm>
          <a:off x="0" y="1519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2B7D78B4-99B7-4570-AF83-37737117CDBE}"/>
            </a:ext>
          </a:extLst>
        </xdr:cNvPr>
        <xdr:cNvCxnSpPr/>
      </xdr:nvCxnSpPr>
      <xdr:spPr>
        <a:xfrm>
          <a:off x="777240" y="1493075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98D63C81-14F6-4DAF-837A-C6F68675C45C}"/>
            </a:ext>
          </a:extLst>
        </xdr:cNvPr>
        <xdr:cNvSpPr txBox="1"/>
      </xdr:nvSpPr>
      <xdr:spPr>
        <a:xfrm>
          <a:off x="0" y="1478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3AB74685-537F-419E-88B4-930EA035AD24}"/>
            </a:ext>
          </a:extLst>
        </xdr:cNvPr>
        <xdr:cNvCxnSpPr/>
      </xdr:nvCxnSpPr>
      <xdr:spPr>
        <a:xfrm>
          <a:off x="777240" y="14517159"/>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2D9A7031-358A-4999-9555-4889ACBDC383}"/>
            </a:ext>
          </a:extLst>
        </xdr:cNvPr>
        <xdr:cNvSpPr txBox="1"/>
      </xdr:nvSpPr>
      <xdr:spPr>
        <a:xfrm>
          <a:off x="0" y="1437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2EFEC073-067D-43D2-82D0-1EE177023D95}"/>
            </a:ext>
          </a:extLst>
        </xdr:cNvPr>
        <xdr:cNvCxnSpPr/>
      </xdr:nvCxnSpPr>
      <xdr:spPr>
        <a:xfrm>
          <a:off x="777240" y="14103561"/>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93F45A56-6BD7-4AAC-9064-ACFB10C3BEA2}"/>
            </a:ext>
          </a:extLst>
        </xdr:cNvPr>
        <xdr:cNvSpPr txBox="1"/>
      </xdr:nvSpPr>
      <xdr:spPr>
        <a:xfrm>
          <a:off x="0" y="139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1BA018C8-D152-4297-9F00-59EAE0D2F172}"/>
            </a:ext>
          </a:extLst>
        </xdr:cNvPr>
        <xdr:cNvCxnSpPr/>
      </xdr:nvCxnSpPr>
      <xdr:spPr>
        <a:xfrm>
          <a:off x="777240" y="13697585"/>
          <a:ext cx="516953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D5611200-612F-4F9B-A18B-C9F9AE82E6E6}"/>
            </a:ext>
          </a:extLst>
        </xdr:cNvPr>
        <xdr:cNvSpPr txBox="1"/>
      </xdr:nvSpPr>
      <xdr:spPr>
        <a:xfrm>
          <a:off x="0"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523058C6-5358-487D-ADE1-B95650E7DCFE}"/>
            </a:ext>
          </a:extLst>
        </xdr:cNvPr>
        <xdr:cNvSpPr/>
      </xdr:nvSpPr>
      <xdr:spPr>
        <a:xfrm>
          <a:off x="777240" y="13697585"/>
          <a:ext cx="5169535" cy="24644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87246B61-8130-43F3-8448-B3A0AA472812}"/>
            </a:ext>
          </a:extLst>
        </xdr:cNvPr>
        <xdr:cNvCxnSpPr/>
      </xdr:nvCxnSpPr>
      <xdr:spPr>
        <a:xfrm flipV="1">
          <a:off x="5044440" y="14206136"/>
          <a:ext cx="0" cy="1493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36A452D1-2362-4D1B-A1A7-9A0644A821AD}"/>
            </a:ext>
          </a:extLst>
        </xdr:cNvPr>
        <xdr:cNvSpPr txBox="1"/>
      </xdr:nvSpPr>
      <xdr:spPr>
        <a:xfrm>
          <a:off x="5131435" y="1567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8BC8B9CC-5460-42FE-BF8F-1EBD95066B54}"/>
            </a:ext>
          </a:extLst>
        </xdr:cNvPr>
        <xdr:cNvCxnSpPr/>
      </xdr:nvCxnSpPr>
      <xdr:spPr>
        <a:xfrm>
          <a:off x="4949825" y="15700106"/>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FE0F595A-5A79-45AC-AFAB-A0E369295B7B}"/>
            </a:ext>
          </a:extLst>
        </xdr:cNvPr>
        <xdr:cNvSpPr txBox="1"/>
      </xdr:nvSpPr>
      <xdr:spPr>
        <a:xfrm>
          <a:off x="5131435" y="1394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F8388653-E7F3-4119-B31B-13C65148F96D}"/>
            </a:ext>
          </a:extLst>
        </xdr:cNvPr>
        <xdr:cNvCxnSpPr/>
      </xdr:nvCxnSpPr>
      <xdr:spPr>
        <a:xfrm>
          <a:off x="4949825" y="14206136"/>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52541</xdr:rowOff>
    </xdr:from>
    <xdr:to>
      <xdr:col>23</xdr:col>
      <xdr:colOff>133350</xdr:colOff>
      <xdr:row>84</xdr:row>
      <xdr:rowOff>53321</xdr:rowOff>
    </xdr:to>
    <xdr:cxnSp macro="">
      <xdr:nvCxnSpPr>
        <xdr:cNvPr id="194" name="直線コネクタ 193">
          <a:extLst>
            <a:ext uri="{FF2B5EF4-FFF2-40B4-BE49-F238E27FC236}">
              <a16:creationId xmlns:a16="http://schemas.microsoft.com/office/drawing/2014/main" id="{FFFD3F36-3EC4-430F-AA08-AA1CA18DB07B}"/>
            </a:ext>
          </a:extLst>
        </xdr:cNvPr>
        <xdr:cNvCxnSpPr/>
      </xdr:nvCxnSpPr>
      <xdr:spPr>
        <a:xfrm>
          <a:off x="4191000" y="14778191"/>
          <a:ext cx="85344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D14226CC-E17E-4E21-B78A-97BA179B73C0}"/>
            </a:ext>
          </a:extLst>
        </xdr:cNvPr>
        <xdr:cNvSpPr txBox="1"/>
      </xdr:nvSpPr>
      <xdr:spPr>
        <a:xfrm>
          <a:off x="5131435" y="14790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6547A1AF-D168-487F-959A-32DC1E1AAD5C}"/>
            </a:ext>
          </a:extLst>
        </xdr:cNvPr>
        <xdr:cNvSpPr/>
      </xdr:nvSpPr>
      <xdr:spPr>
        <a:xfrm>
          <a:off x="4987925" y="14820371"/>
          <a:ext cx="10541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165030</xdr:rowOff>
    </xdr:from>
    <xdr:to>
      <xdr:col>19</xdr:col>
      <xdr:colOff>133350</xdr:colOff>
      <xdr:row>84</xdr:row>
      <xdr:rowOff>52541</xdr:rowOff>
    </xdr:to>
    <xdr:cxnSp macro="">
      <xdr:nvCxnSpPr>
        <xdr:cNvPr id="197" name="直線コネクタ 196">
          <a:extLst>
            <a:ext uri="{FF2B5EF4-FFF2-40B4-BE49-F238E27FC236}">
              <a16:creationId xmlns:a16="http://schemas.microsoft.com/office/drawing/2014/main" id="{2B7F648E-FA53-4CAD-8C7D-C4E67755A2F3}"/>
            </a:ext>
          </a:extLst>
        </xdr:cNvPr>
        <xdr:cNvCxnSpPr/>
      </xdr:nvCxnSpPr>
      <xdr:spPr>
        <a:xfrm>
          <a:off x="3281045" y="14534445"/>
          <a:ext cx="909955" cy="2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2171662D-4200-4AB6-B598-671B61B2C44D}"/>
            </a:ext>
          </a:extLst>
        </xdr:cNvPr>
        <xdr:cNvSpPr/>
      </xdr:nvSpPr>
      <xdr:spPr>
        <a:xfrm>
          <a:off x="4134485" y="14749567"/>
          <a:ext cx="10541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E8E2E67A-4E0C-4608-BCE6-333175881499}"/>
            </a:ext>
          </a:extLst>
        </xdr:cNvPr>
        <xdr:cNvSpPr txBox="1"/>
      </xdr:nvSpPr>
      <xdr:spPr>
        <a:xfrm>
          <a:off x="3802380" y="14834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36796</xdr:rowOff>
    </xdr:from>
    <xdr:to>
      <xdr:col>15</xdr:col>
      <xdr:colOff>82550</xdr:colOff>
      <xdr:row>82</xdr:row>
      <xdr:rowOff>165030</xdr:rowOff>
    </xdr:to>
    <xdr:cxnSp macro="">
      <xdr:nvCxnSpPr>
        <xdr:cNvPr id="200" name="直線コネクタ 199">
          <a:extLst>
            <a:ext uri="{FF2B5EF4-FFF2-40B4-BE49-F238E27FC236}">
              <a16:creationId xmlns:a16="http://schemas.microsoft.com/office/drawing/2014/main" id="{8C7343A0-727B-43DB-B506-AE558377870F}"/>
            </a:ext>
          </a:extLst>
        </xdr:cNvPr>
        <xdr:cNvCxnSpPr/>
      </xdr:nvCxnSpPr>
      <xdr:spPr>
        <a:xfrm>
          <a:off x="2380615" y="14408116"/>
          <a:ext cx="900430" cy="12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47D3CD3C-CBC5-43A6-9E59-99BF94E03053}"/>
            </a:ext>
          </a:extLst>
        </xdr:cNvPr>
        <xdr:cNvSpPr/>
      </xdr:nvSpPr>
      <xdr:spPr>
        <a:xfrm>
          <a:off x="3234055" y="1468769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8F78D9AC-87CA-46E6-A06B-DDB520932F54}"/>
            </a:ext>
          </a:extLst>
        </xdr:cNvPr>
        <xdr:cNvSpPr txBox="1"/>
      </xdr:nvSpPr>
      <xdr:spPr>
        <a:xfrm>
          <a:off x="2892425" y="1477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147527</xdr:rowOff>
    </xdr:from>
    <xdr:to>
      <xdr:col>11</xdr:col>
      <xdr:colOff>31750</xdr:colOff>
      <xdr:row>82</xdr:row>
      <xdr:rowOff>36796</xdr:rowOff>
    </xdr:to>
    <xdr:cxnSp macro="">
      <xdr:nvCxnSpPr>
        <xdr:cNvPr id="203" name="直線コネクタ 202">
          <a:extLst>
            <a:ext uri="{FF2B5EF4-FFF2-40B4-BE49-F238E27FC236}">
              <a16:creationId xmlns:a16="http://schemas.microsoft.com/office/drawing/2014/main" id="{D5BBB864-840E-4DF5-97CA-1EC95BCC52FF}"/>
            </a:ext>
          </a:extLst>
        </xdr:cNvPr>
        <xdr:cNvCxnSpPr/>
      </xdr:nvCxnSpPr>
      <xdr:spPr>
        <a:xfrm>
          <a:off x="1470660" y="14345492"/>
          <a:ext cx="909955"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2C0B4D5B-A82E-4194-8109-6A3BB3C82F9C}"/>
            </a:ext>
          </a:extLst>
        </xdr:cNvPr>
        <xdr:cNvSpPr/>
      </xdr:nvSpPr>
      <xdr:spPr>
        <a:xfrm>
          <a:off x="2324100" y="1457992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id="{DA86209E-2CB5-4EE6-929E-105A010E4A4E}"/>
            </a:ext>
          </a:extLst>
        </xdr:cNvPr>
        <xdr:cNvSpPr txBox="1"/>
      </xdr:nvSpPr>
      <xdr:spPr>
        <a:xfrm>
          <a:off x="1991995" y="1466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438521DD-634A-43FE-963A-092DAA080292}"/>
            </a:ext>
          </a:extLst>
        </xdr:cNvPr>
        <xdr:cNvSpPr/>
      </xdr:nvSpPr>
      <xdr:spPr>
        <a:xfrm>
          <a:off x="1421765" y="14650114"/>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9989DCCD-74B4-4458-9896-9861A75427E7}"/>
            </a:ext>
          </a:extLst>
        </xdr:cNvPr>
        <xdr:cNvSpPr txBox="1"/>
      </xdr:nvSpPr>
      <xdr:spPr>
        <a:xfrm>
          <a:off x="1089660" y="1474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A6AC843-2B85-4A43-840C-BDA25202D9A4}"/>
            </a:ext>
          </a:extLst>
        </xdr:cNvPr>
        <xdr:cNvSpPr txBox="1"/>
      </xdr:nvSpPr>
      <xdr:spPr>
        <a:xfrm>
          <a:off x="481901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532AA71-1822-4E36-B888-4B93F587517A}"/>
            </a:ext>
          </a:extLst>
        </xdr:cNvPr>
        <xdr:cNvSpPr txBox="1"/>
      </xdr:nvSpPr>
      <xdr:spPr>
        <a:xfrm>
          <a:off x="396557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3BD11AA-C6EB-4239-8A7E-08F85DE75C3C}"/>
            </a:ext>
          </a:extLst>
        </xdr:cNvPr>
        <xdr:cNvSpPr txBox="1"/>
      </xdr:nvSpPr>
      <xdr:spPr>
        <a:xfrm>
          <a:off x="306324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D7B4291-1C0B-4533-978E-C6B8F5E17EE6}"/>
            </a:ext>
          </a:extLst>
        </xdr:cNvPr>
        <xdr:cNvSpPr txBox="1"/>
      </xdr:nvSpPr>
      <xdr:spPr>
        <a:xfrm>
          <a:off x="216090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36B9EF5-EC1D-4513-AC48-E4BEEE1BC050}"/>
            </a:ext>
          </a:extLst>
        </xdr:cNvPr>
        <xdr:cNvSpPr txBox="1"/>
      </xdr:nvSpPr>
      <xdr:spPr>
        <a:xfrm>
          <a:off x="125285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2521</xdr:rowOff>
    </xdr:from>
    <xdr:to>
      <xdr:col>23</xdr:col>
      <xdr:colOff>184150</xdr:colOff>
      <xdr:row>84</xdr:row>
      <xdr:rowOff>104121</xdr:rowOff>
    </xdr:to>
    <xdr:sp macro="" textlink="">
      <xdr:nvSpPr>
        <xdr:cNvPr id="213" name="楕円 212">
          <a:extLst>
            <a:ext uri="{FF2B5EF4-FFF2-40B4-BE49-F238E27FC236}">
              <a16:creationId xmlns:a16="http://schemas.microsoft.com/office/drawing/2014/main" id="{8502C531-AF9B-4D87-8A0F-771D388D2DF1}"/>
            </a:ext>
          </a:extLst>
        </xdr:cNvPr>
        <xdr:cNvSpPr/>
      </xdr:nvSpPr>
      <xdr:spPr>
        <a:xfrm>
          <a:off x="4987925" y="14724361"/>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19048</xdr:rowOff>
    </xdr:from>
    <xdr:ext cx="762000" cy="259045"/>
    <xdr:sp macro="" textlink="">
      <xdr:nvSpPr>
        <xdr:cNvPr id="214" name="人件費・物件費等の状況該当値テキスト">
          <a:extLst>
            <a:ext uri="{FF2B5EF4-FFF2-40B4-BE49-F238E27FC236}">
              <a16:creationId xmlns:a16="http://schemas.microsoft.com/office/drawing/2014/main" id="{50F29095-D42F-4C9D-8843-1237E67F6018}"/>
            </a:ext>
          </a:extLst>
        </xdr:cNvPr>
        <xdr:cNvSpPr txBox="1"/>
      </xdr:nvSpPr>
      <xdr:spPr>
        <a:xfrm>
          <a:off x="5131435" y="1456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1741</xdr:rowOff>
    </xdr:from>
    <xdr:to>
      <xdr:col>19</xdr:col>
      <xdr:colOff>184150</xdr:colOff>
      <xdr:row>84</xdr:row>
      <xdr:rowOff>103341</xdr:rowOff>
    </xdr:to>
    <xdr:sp macro="" textlink="">
      <xdr:nvSpPr>
        <xdr:cNvPr id="215" name="楕円 214">
          <a:extLst>
            <a:ext uri="{FF2B5EF4-FFF2-40B4-BE49-F238E27FC236}">
              <a16:creationId xmlns:a16="http://schemas.microsoft.com/office/drawing/2014/main" id="{38D59C76-FA83-40C8-AA25-C6FC81C53CCE}"/>
            </a:ext>
          </a:extLst>
        </xdr:cNvPr>
        <xdr:cNvSpPr/>
      </xdr:nvSpPr>
      <xdr:spPr>
        <a:xfrm>
          <a:off x="4134485" y="14723581"/>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113518</xdr:rowOff>
    </xdr:from>
    <xdr:ext cx="736600" cy="259045"/>
    <xdr:sp macro="" textlink="">
      <xdr:nvSpPr>
        <xdr:cNvPr id="216" name="テキスト ボックス 215">
          <a:extLst>
            <a:ext uri="{FF2B5EF4-FFF2-40B4-BE49-F238E27FC236}">
              <a16:creationId xmlns:a16="http://schemas.microsoft.com/office/drawing/2014/main" id="{A6D78C36-9C71-4186-9595-BD94F121E844}"/>
            </a:ext>
          </a:extLst>
        </xdr:cNvPr>
        <xdr:cNvSpPr txBox="1"/>
      </xdr:nvSpPr>
      <xdr:spPr>
        <a:xfrm>
          <a:off x="3802380" y="1448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114230</xdr:rowOff>
    </xdr:from>
    <xdr:to>
      <xdr:col>15</xdr:col>
      <xdr:colOff>133350</xdr:colOff>
      <xdr:row>83</xdr:row>
      <xdr:rowOff>44380</xdr:rowOff>
    </xdr:to>
    <xdr:sp macro="" textlink="">
      <xdr:nvSpPr>
        <xdr:cNvPr id="217" name="楕円 216">
          <a:extLst>
            <a:ext uri="{FF2B5EF4-FFF2-40B4-BE49-F238E27FC236}">
              <a16:creationId xmlns:a16="http://schemas.microsoft.com/office/drawing/2014/main" id="{DF90780C-9574-4385-BAC9-6E97F412FAF9}"/>
            </a:ext>
          </a:extLst>
        </xdr:cNvPr>
        <xdr:cNvSpPr/>
      </xdr:nvSpPr>
      <xdr:spPr>
        <a:xfrm>
          <a:off x="3234055" y="1448555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54557</xdr:rowOff>
    </xdr:from>
    <xdr:ext cx="762000" cy="259045"/>
    <xdr:sp macro="" textlink="">
      <xdr:nvSpPr>
        <xdr:cNvPr id="218" name="テキスト ボックス 217">
          <a:extLst>
            <a:ext uri="{FF2B5EF4-FFF2-40B4-BE49-F238E27FC236}">
              <a16:creationId xmlns:a16="http://schemas.microsoft.com/office/drawing/2014/main" id="{287E4CE1-6FAE-4970-A2B0-8EC1E80C4608}"/>
            </a:ext>
          </a:extLst>
        </xdr:cNvPr>
        <xdr:cNvSpPr txBox="1"/>
      </xdr:nvSpPr>
      <xdr:spPr>
        <a:xfrm>
          <a:off x="2892425" y="1425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157446</xdr:rowOff>
    </xdr:from>
    <xdr:to>
      <xdr:col>11</xdr:col>
      <xdr:colOff>82550</xdr:colOff>
      <xdr:row>82</xdr:row>
      <xdr:rowOff>87596</xdr:rowOff>
    </xdr:to>
    <xdr:sp macro="" textlink="">
      <xdr:nvSpPr>
        <xdr:cNvPr id="219" name="楕円 218">
          <a:extLst>
            <a:ext uri="{FF2B5EF4-FFF2-40B4-BE49-F238E27FC236}">
              <a16:creationId xmlns:a16="http://schemas.microsoft.com/office/drawing/2014/main" id="{91ABF7FA-16AF-4E8D-B9B4-F971AA2CD780}"/>
            </a:ext>
          </a:extLst>
        </xdr:cNvPr>
        <xdr:cNvSpPr/>
      </xdr:nvSpPr>
      <xdr:spPr>
        <a:xfrm>
          <a:off x="2324100" y="14351601"/>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97773</xdr:rowOff>
    </xdr:from>
    <xdr:ext cx="762000" cy="259045"/>
    <xdr:sp macro="" textlink="">
      <xdr:nvSpPr>
        <xdr:cNvPr id="220" name="テキスト ボックス 219">
          <a:extLst>
            <a:ext uri="{FF2B5EF4-FFF2-40B4-BE49-F238E27FC236}">
              <a16:creationId xmlns:a16="http://schemas.microsoft.com/office/drawing/2014/main" id="{6634F819-1A17-4D24-B19C-21E2E360EEC7}"/>
            </a:ext>
          </a:extLst>
        </xdr:cNvPr>
        <xdr:cNvSpPr txBox="1"/>
      </xdr:nvSpPr>
      <xdr:spPr>
        <a:xfrm>
          <a:off x="1991995" y="1412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96727</xdr:rowOff>
    </xdr:from>
    <xdr:to>
      <xdr:col>7</xdr:col>
      <xdr:colOff>31750</xdr:colOff>
      <xdr:row>82</xdr:row>
      <xdr:rowOff>26877</xdr:rowOff>
    </xdr:to>
    <xdr:sp macro="" textlink="">
      <xdr:nvSpPr>
        <xdr:cNvPr id="221" name="楕円 220">
          <a:extLst>
            <a:ext uri="{FF2B5EF4-FFF2-40B4-BE49-F238E27FC236}">
              <a16:creationId xmlns:a16="http://schemas.microsoft.com/office/drawing/2014/main" id="{8EFDEE4E-29C2-468B-A9C7-ECF1BA363F18}"/>
            </a:ext>
          </a:extLst>
        </xdr:cNvPr>
        <xdr:cNvSpPr/>
      </xdr:nvSpPr>
      <xdr:spPr>
        <a:xfrm>
          <a:off x="1421765" y="14296597"/>
          <a:ext cx="10541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37054</xdr:rowOff>
    </xdr:from>
    <xdr:ext cx="762000" cy="259045"/>
    <xdr:sp macro="" textlink="">
      <xdr:nvSpPr>
        <xdr:cNvPr id="222" name="テキスト ボックス 221">
          <a:extLst>
            <a:ext uri="{FF2B5EF4-FFF2-40B4-BE49-F238E27FC236}">
              <a16:creationId xmlns:a16="http://schemas.microsoft.com/office/drawing/2014/main" id="{FD6F83BF-4391-4729-9FB6-E52C3EFE847C}"/>
            </a:ext>
          </a:extLst>
        </xdr:cNvPr>
        <xdr:cNvSpPr txBox="1"/>
      </xdr:nvSpPr>
      <xdr:spPr>
        <a:xfrm>
          <a:off x="1089660" y="1405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72FEF9FB-2FB5-441C-B252-81F0067F5AA0}"/>
            </a:ext>
          </a:extLst>
        </xdr:cNvPr>
        <xdr:cNvSpPr/>
      </xdr:nvSpPr>
      <xdr:spPr>
        <a:xfrm>
          <a:off x="13057505" y="1291272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340D878C-697D-4E06-A5AB-4871033AC7DD}"/>
            </a:ext>
          </a:extLst>
        </xdr:cNvPr>
        <xdr:cNvSpPr txBox="1"/>
      </xdr:nvSpPr>
      <xdr:spPr>
        <a:xfrm>
          <a:off x="13900652" y="1328610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93A756F9-02DD-45B4-BC8D-B009496406EF}"/>
            </a:ext>
          </a:extLst>
        </xdr:cNvPr>
        <xdr:cNvSpPr txBox="1"/>
      </xdr:nvSpPr>
      <xdr:spPr>
        <a:xfrm>
          <a:off x="15713845" y="13258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4873C383-A814-4CCD-B152-CCC28079B236}"/>
            </a:ext>
          </a:extLst>
        </xdr:cNvPr>
        <xdr:cNvSpPr/>
      </xdr:nvSpPr>
      <xdr:spPr>
        <a:xfrm>
          <a:off x="18292445" y="13178155"/>
          <a:ext cx="15544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742F215C-DB2E-425F-AFA0-893BB5BB5657}"/>
            </a:ext>
          </a:extLst>
        </xdr:cNvPr>
        <xdr:cNvSpPr/>
      </xdr:nvSpPr>
      <xdr:spPr>
        <a:xfrm>
          <a:off x="18292445" y="1336865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33DBEB59-EE5D-40F0-A8CC-A70072523725}"/>
            </a:ext>
          </a:extLst>
        </xdr:cNvPr>
        <xdr:cNvSpPr/>
      </xdr:nvSpPr>
      <xdr:spPr>
        <a:xfrm>
          <a:off x="19979640" y="13178155"/>
          <a:ext cx="129095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D8FB5212-66F9-438D-A732-44DDEC7DA714}"/>
            </a:ext>
          </a:extLst>
        </xdr:cNvPr>
        <xdr:cNvSpPr/>
      </xdr:nvSpPr>
      <xdr:spPr>
        <a:xfrm>
          <a:off x="19979640" y="1336865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230C5414-6189-4ED6-8B6B-EB8A43AE87A7}"/>
            </a:ext>
          </a:extLst>
        </xdr:cNvPr>
        <xdr:cNvSpPr/>
      </xdr:nvSpPr>
      <xdr:spPr>
        <a:xfrm>
          <a:off x="21461095" y="13178155"/>
          <a:ext cx="129667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88654BE7-F9DB-4EBE-BF4F-0E518E731547}"/>
            </a:ext>
          </a:extLst>
        </xdr:cNvPr>
        <xdr:cNvSpPr/>
      </xdr:nvSpPr>
      <xdr:spPr>
        <a:xfrm>
          <a:off x="21461095" y="1336865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D85D8E7F-8636-4D38-96D8-F7F017A94F96}"/>
            </a:ext>
          </a:extLst>
        </xdr:cNvPr>
        <xdr:cNvSpPr/>
      </xdr:nvSpPr>
      <xdr:spPr>
        <a:xfrm>
          <a:off x="13057505" y="13697585"/>
          <a:ext cx="5177155" cy="246443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AA73455C-E949-4CE9-8F08-142B5EA5B4A8}"/>
            </a:ext>
          </a:extLst>
        </xdr:cNvPr>
        <xdr:cNvSpPr/>
      </xdr:nvSpPr>
      <xdr:spPr>
        <a:xfrm>
          <a:off x="18425160" y="13697585"/>
          <a:ext cx="6144895" cy="2464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A9D59F65-8EE3-4F11-838C-B10A31DC537A}"/>
            </a:ext>
          </a:extLst>
        </xdr:cNvPr>
        <xdr:cNvSpPr/>
      </xdr:nvSpPr>
      <xdr:spPr>
        <a:xfrm>
          <a:off x="18425160" y="1369758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2E9FBCFA-4567-4B27-A9B2-D99EB2FE7DE2}"/>
            </a:ext>
          </a:extLst>
        </xdr:cNvPr>
        <xdr:cNvSpPr txBox="1"/>
      </xdr:nvSpPr>
      <xdr:spPr>
        <a:xfrm>
          <a:off x="18550255" y="1402080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ラスパイレス指数は、類似団体平及び全国町村平均と比較してほぼ同水準である。今後とも、人事院勧告を尊重しながら適切な給与制度の構築に努めていく。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42DA8EAA-1D28-4360-8E6A-8BDB1532E76F}"/>
            </a:ext>
          </a:extLst>
        </xdr:cNvPr>
        <xdr:cNvCxnSpPr/>
      </xdr:nvCxnSpPr>
      <xdr:spPr>
        <a:xfrm>
          <a:off x="13057505" y="1616202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AF2DF567-A1BD-415B-B33E-8BAC447F6454}"/>
            </a:ext>
          </a:extLst>
        </xdr:cNvPr>
        <xdr:cNvSpPr txBox="1"/>
      </xdr:nvSpPr>
      <xdr:spPr>
        <a:xfrm>
          <a:off x="12280265" y="160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7B721D74-0F49-4332-A730-9A9E5AB67311}"/>
            </a:ext>
          </a:extLst>
        </xdr:cNvPr>
        <xdr:cNvCxnSpPr/>
      </xdr:nvCxnSpPr>
      <xdr:spPr>
        <a:xfrm>
          <a:off x="13057505" y="15748424"/>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459B6119-7A66-4438-848D-C10FA10507E3}"/>
            </a:ext>
          </a:extLst>
        </xdr:cNvPr>
        <xdr:cNvSpPr txBox="1"/>
      </xdr:nvSpPr>
      <xdr:spPr>
        <a:xfrm>
          <a:off x="12280265" y="1560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660B332E-8267-4C62-AAAC-B2554C169AC6}"/>
            </a:ext>
          </a:extLst>
        </xdr:cNvPr>
        <xdr:cNvCxnSpPr/>
      </xdr:nvCxnSpPr>
      <xdr:spPr>
        <a:xfrm>
          <a:off x="13057505" y="15342446"/>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E653C41B-AFCB-449E-90E0-BF82DB2A725F}"/>
            </a:ext>
          </a:extLst>
        </xdr:cNvPr>
        <xdr:cNvSpPr txBox="1"/>
      </xdr:nvSpPr>
      <xdr:spPr>
        <a:xfrm>
          <a:off x="12280265" y="1519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B8D6DCB9-979A-4EE8-93CB-59B1B0E1C638}"/>
            </a:ext>
          </a:extLst>
        </xdr:cNvPr>
        <xdr:cNvCxnSpPr/>
      </xdr:nvCxnSpPr>
      <xdr:spPr>
        <a:xfrm>
          <a:off x="13057505" y="1493075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372A0789-E712-4896-AC6A-820219D7CE54}"/>
            </a:ext>
          </a:extLst>
        </xdr:cNvPr>
        <xdr:cNvSpPr txBox="1"/>
      </xdr:nvSpPr>
      <xdr:spPr>
        <a:xfrm>
          <a:off x="12280265" y="1478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59FE1A79-DC2E-451A-B256-B0C60E1A3C55}"/>
            </a:ext>
          </a:extLst>
        </xdr:cNvPr>
        <xdr:cNvCxnSpPr/>
      </xdr:nvCxnSpPr>
      <xdr:spPr>
        <a:xfrm>
          <a:off x="13057505" y="14517159"/>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E80F3AF2-660E-4CA2-8765-81C5E86FEBDE}"/>
            </a:ext>
          </a:extLst>
        </xdr:cNvPr>
        <xdr:cNvSpPr txBox="1"/>
      </xdr:nvSpPr>
      <xdr:spPr>
        <a:xfrm>
          <a:off x="12280265" y="1437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8BD7EF48-D434-49D4-A75D-283E1DD86F9C}"/>
            </a:ext>
          </a:extLst>
        </xdr:cNvPr>
        <xdr:cNvCxnSpPr/>
      </xdr:nvCxnSpPr>
      <xdr:spPr>
        <a:xfrm>
          <a:off x="13057505" y="14103561"/>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26E28F0D-CEFF-413D-87E0-74F65B95805C}"/>
            </a:ext>
          </a:extLst>
        </xdr:cNvPr>
        <xdr:cNvSpPr txBox="1"/>
      </xdr:nvSpPr>
      <xdr:spPr>
        <a:xfrm>
          <a:off x="12280265" y="139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D406FC68-FDF4-42DE-BD09-BEBD4F0EC299}"/>
            </a:ext>
          </a:extLst>
        </xdr:cNvPr>
        <xdr:cNvCxnSpPr/>
      </xdr:nvCxnSpPr>
      <xdr:spPr>
        <a:xfrm>
          <a:off x="13057505" y="1369758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2369BCD7-8A02-4533-9803-85AE88B6648D}"/>
            </a:ext>
          </a:extLst>
        </xdr:cNvPr>
        <xdr:cNvSpPr txBox="1"/>
      </xdr:nvSpPr>
      <xdr:spPr>
        <a:xfrm>
          <a:off x="12280265"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E236E0B2-33EE-4721-AD07-F78158D7C3B8}"/>
            </a:ext>
          </a:extLst>
        </xdr:cNvPr>
        <xdr:cNvSpPr/>
      </xdr:nvSpPr>
      <xdr:spPr>
        <a:xfrm>
          <a:off x="13057505" y="13697585"/>
          <a:ext cx="5177155" cy="246443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4435E669-7CC4-4985-A3EC-E058590D0CF6}"/>
            </a:ext>
          </a:extLst>
        </xdr:cNvPr>
        <xdr:cNvCxnSpPr/>
      </xdr:nvCxnSpPr>
      <xdr:spPr>
        <a:xfrm flipV="1">
          <a:off x="17324705" y="14298860"/>
          <a:ext cx="0" cy="15472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1C42F86A-DCE5-4893-8F28-F31B6F4BC7A0}"/>
            </a:ext>
          </a:extLst>
        </xdr:cNvPr>
        <xdr:cNvSpPr txBox="1"/>
      </xdr:nvSpPr>
      <xdr:spPr>
        <a:xfrm>
          <a:off x="17419320" y="15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D0FC4DAA-787F-4DFE-9643-26CC999D1C75}"/>
            </a:ext>
          </a:extLst>
        </xdr:cNvPr>
        <xdr:cNvCxnSpPr/>
      </xdr:nvCxnSpPr>
      <xdr:spPr>
        <a:xfrm>
          <a:off x="17231995" y="15846072"/>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D134B3C0-3CCA-4A5A-AED8-9234F2416F15}"/>
            </a:ext>
          </a:extLst>
        </xdr:cNvPr>
        <xdr:cNvSpPr txBox="1"/>
      </xdr:nvSpPr>
      <xdr:spPr>
        <a:xfrm>
          <a:off x="17419320" y="140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74E0DC4C-4056-4D3C-B661-A4CC429CAB96}"/>
            </a:ext>
          </a:extLst>
        </xdr:cNvPr>
        <xdr:cNvCxnSpPr/>
      </xdr:nvCxnSpPr>
      <xdr:spPr>
        <a:xfrm>
          <a:off x="17231995" y="14298860"/>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6" name="直線コネクタ 255">
          <a:extLst>
            <a:ext uri="{FF2B5EF4-FFF2-40B4-BE49-F238E27FC236}">
              <a16:creationId xmlns:a16="http://schemas.microsoft.com/office/drawing/2014/main" id="{C4096B1D-748C-4959-BAFE-80C27D3F98DA}"/>
            </a:ext>
          </a:extLst>
        </xdr:cNvPr>
        <xdr:cNvCxnSpPr/>
      </xdr:nvCxnSpPr>
      <xdr:spPr>
        <a:xfrm>
          <a:off x="16471265" y="15061000"/>
          <a:ext cx="8534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45308EA4-6B57-45A3-B33E-F2340FF9D266}"/>
            </a:ext>
          </a:extLst>
        </xdr:cNvPr>
        <xdr:cNvSpPr txBox="1"/>
      </xdr:nvSpPr>
      <xdr:spPr>
        <a:xfrm>
          <a:off x="17419320" y="1483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495FFE50-AB04-4006-89CE-49D13DE992A5}"/>
            </a:ext>
          </a:extLst>
        </xdr:cNvPr>
        <xdr:cNvSpPr/>
      </xdr:nvSpPr>
      <xdr:spPr>
        <a:xfrm>
          <a:off x="17270095" y="15000605"/>
          <a:ext cx="11112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34572</xdr:rowOff>
    </xdr:to>
    <xdr:cxnSp macro="">
      <xdr:nvCxnSpPr>
        <xdr:cNvPr id="259" name="直線コネクタ 258">
          <a:extLst>
            <a:ext uri="{FF2B5EF4-FFF2-40B4-BE49-F238E27FC236}">
              <a16:creationId xmlns:a16="http://schemas.microsoft.com/office/drawing/2014/main" id="{B851F36D-E671-4736-9368-0987D49C2853}"/>
            </a:ext>
          </a:extLst>
        </xdr:cNvPr>
        <xdr:cNvCxnSpPr/>
      </xdr:nvCxnSpPr>
      <xdr:spPr>
        <a:xfrm flipV="1">
          <a:off x="15563215" y="15061000"/>
          <a:ext cx="908050" cy="4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76D69160-AE83-4666-94DA-45B8DBC469F9}"/>
            </a:ext>
          </a:extLst>
        </xdr:cNvPr>
        <xdr:cNvSpPr/>
      </xdr:nvSpPr>
      <xdr:spPr>
        <a:xfrm>
          <a:off x="16416655" y="14983390"/>
          <a:ext cx="11112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a:extLst>
            <a:ext uri="{FF2B5EF4-FFF2-40B4-BE49-F238E27FC236}">
              <a16:creationId xmlns:a16="http://schemas.microsoft.com/office/drawing/2014/main" id="{0ACF1431-2C48-4B5B-A77F-D2D5242B8DEA}"/>
            </a:ext>
          </a:extLst>
        </xdr:cNvPr>
        <xdr:cNvSpPr txBox="1"/>
      </xdr:nvSpPr>
      <xdr:spPr>
        <a:xfrm>
          <a:off x="16082645" y="1475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34572</xdr:rowOff>
    </xdr:to>
    <xdr:cxnSp macro="">
      <xdr:nvCxnSpPr>
        <xdr:cNvPr id="262" name="直線コネクタ 261">
          <a:extLst>
            <a:ext uri="{FF2B5EF4-FFF2-40B4-BE49-F238E27FC236}">
              <a16:creationId xmlns:a16="http://schemas.microsoft.com/office/drawing/2014/main" id="{1FEE1CAB-5AC9-44E1-AF9A-3E43425C0E42}"/>
            </a:ext>
          </a:extLst>
        </xdr:cNvPr>
        <xdr:cNvCxnSpPr/>
      </xdr:nvCxnSpPr>
      <xdr:spPr>
        <a:xfrm>
          <a:off x="14660880" y="15049500"/>
          <a:ext cx="902335" cy="5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E147FD9D-E0F6-4C58-B53D-992672E708CB}"/>
            </a:ext>
          </a:extLst>
        </xdr:cNvPr>
        <xdr:cNvSpPr/>
      </xdr:nvSpPr>
      <xdr:spPr>
        <a:xfrm>
          <a:off x="15514320" y="1500060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a:extLst>
            <a:ext uri="{FF2B5EF4-FFF2-40B4-BE49-F238E27FC236}">
              <a16:creationId xmlns:a16="http://schemas.microsoft.com/office/drawing/2014/main" id="{82EE9173-0C48-4CAB-9161-38DDA104C3D8}"/>
            </a:ext>
          </a:extLst>
        </xdr:cNvPr>
        <xdr:cNvSpPr txBox="1"/>
      </xdr:nvSpPr>
      <xdr:spPr>
        <a:xfrm>
          <a:off x="15182215" y="147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74789</xdr:rowOff>
    </xdr:to>
    <xdr:cxnSp macro="">
      <xdr:nvCxnSpPr>
        <xdr:cNvPr id="265" name="直線コネクタ 264">
          <a:extLst>
            <a:ext uri="{FF2B5EF4-FFF2-40B4-BE49-F238E27FC236}">
              <a16:creationId xmlns:a16="http://schemas.microsoft.com/office/drawing/2014/main" id="{4EEE7A11-8F20-4BB6-8714-866D95C5859D}"/>
            </a:ext>
          </a:extLst>
        </xdr:cNvPr>
        <xdr:cNvCxnSpPr/>
      </xdr:nvCxnSpPr>
      <xdr:spPr>
        <a:xfrm flipV="1">
          <a:off x="13758545" y="15049500"/>
          <a:ext cx="902335" cy="9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210893F5-BFF5-4689-8EE2-139B93D16914}"/>
            </a:ext>
          </a:extLst>
        </xdr:cNvPr>
        <xdr:cNvSpPr/>
      </xdr:nvSpPr>
      <xdr:spPr>
        <a:xfrm>
          <a:off x="14611985" y="150408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BC8A6B00-FFFA-40F0-A1E4-3C0CD6A44398}"/>
            </a:ext>
          </a:extLst>
        </xdr:cNvPr>
        <xdr:cNvSpPr txBox="1"/>
      </xdr:nvSpPr>
      <xdr:spPr>
        <a:xfrm>
          <a:off x="14272260" y="151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74E3CF70-EE07-420F-925A-ED120B74BACD}"/>
            </a:ext>
          </a:extLst>
        </xdr:cNvPr>
        <xdr:cNvSpPr/>
      </xdr:nvSpPr>
      <xdr:spPr>
        <a:xfrm>
          <a:off x="13703935" y="15040821"/>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981F5DC7-1F68-4D9B-B0C4-6136DEEB9D5C}"/>
            </a:ext>
          </a:extLst>
        </xdr:cNvPr>
        <xdr:cNvSpPr txBox="1"/>
      </xdr:nvSpPr>
      <xdr:spPr>
        <a:xfrm>
          <a:off x="13369925" y="1480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616B951-C029-4F76-9BED-8E7C8E42CEA0}"/>
            </a:ext>
          </a:extLst>
        </xdr:cNvPr>
        <xdr:cNvSpPr txBox="1"/>
      </xdr:nvSpPr>
      <xdr:spPr>
        <a:xfrm>
          <a:off x="1710690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2DC92FC-0F4E-4A4A-B856-C9A5E59ED289}"/>
            </a:ext>
          </a:extLst>
        </xdr:cNvPr>
        <xdr:cNvSpPr txBox="1"/>
      </xdr:nvSpPr>
      <xdr:spPr>
        <a:xfrm>
          <a:off x="1625346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AD2B56E-AC83-4452-B8BF-C41A812D1DCC}"/>
            </a:ext>
          </a:extLst>
        </xdr:cNvPr>
        <xdr:cNvSpPr txBox="1"/>
      </xdr:nvSpPr>
      <xdr:spPr>
        <a:xfrm>
          <a:off x="1534350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A18A97E-8718-494B-AC2D-7C6C66096721}"/>
            </a:ext>
          </a:extLst>
        </xdr:cNvPr>
        <xdr:cNvSpPr txBox="1"/>
      </xdr:nvSpPr>
      <xdr:spPr>
        <a:xfrm>
          <a:off x="14443075"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2F7F98F-E31B-415D-A8DC-5463029996FA}"/>
            </a:ext>
          </a:extLst>
        </xdr:cNvPr>
        <xdr:cNvSpPr txBox="1"/>
      </xdr:nvSpPr>
      <xdr:spPr>
        <a:xfrm>
          <a:off x="13540740" y="161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5" name="楕円 274">
          <a:extLst>
            <a:ext uri="{FF2B5EF4-FFF2-40B4-BE49-F238E27FC236}">
              <a16:creationId xmlns:a16="http://schemas.microsoft.com/office/drawing/2014/main" id="{365880FD-D2D0-4F5E-A709-263E6496EB77}"/>
            </a:ext>
          </a:extLst>
        </xdr:cNvPr>
        <xdr:cNvSpPr/>
      </xdr:nvSpPr>
      <xdr:spPr>
        <a:xfrm>
          <a:off x="17270095" y="15012105"/>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6" name="給与水準   （国との比較）該当値テキスト">
          <a:extLst>
            <a:ext uri="{FF2B5EF4-FFF2-40B4-BE49-F238E27FC236}">
              <a16:creationId xmlns:a16="http://schemas.microsoft.com/office/drawing/2014/main" id="{66D3A2F2-CD92-4452-B3F9-C7F8A3045523}"/>
            </a:ext>
          </a:extLst>
        </xdr:cNvPr>
        <xdr:cNvSpPr txBox="1"/>
      </xdr:nvSpPr>
      <xdr:spPr>
        <a:xfrm>
          <a:off x="17419320" y="149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7" name="楕円 276">
          <a:extLst>
            <a:ext uri="{FF2B5EF4-FFF2-40B4-BE49-F238E27FC236}">
              <a16:creationId xmlns:a16="http://schemas.microsoft.com/office/drawing/2014/main" id="{C009EC04-2DAF-4D7F-8507-16F85DECE2CB}"/>
            </a:ext>
          </a:extLst>
        </xdr:cNvPr>
        <xdr:cNvSpPr/>
      </xdr:nvSpPr>
      <xdr:spPr>
        <a:xfrm>
          <a:off x="16416655" y="15012105"/>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8" name="テキスト ボックス 277">
          <a:extLst>
            <a:ext uri="{FF2B5EF4-FFF2-40B4-BE49-F238E27FC236}">
              <a16:creationId xmlns:a16="http://schemas.microsoft.com/office/drawing/2014/main" id="{CD20C14D-79E6-434F-8BC6-DBEE87DFF044}"/>
            </a:ext>
          </a:extLst>
        </xdr:cNvPr>
        <xdr:cNvSpPr txBox="1"/>
      </xdr:nvSpPr>
      <xdr:spPr>
        <a:xfrm>
          <a:off x="16082645" y="1510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79" name="楕円 278">
          <a:extLst>
            <a:ext uri="{FF2B5EF4-FFF2-40B4-BE49-F238E27FC236}">
              <a16:creationId xmlns:a16="http://schemas.microsoft.com/office/drawing/2014/main" id="{D0A93887-70B7-48D9-B65C-EA78CACE36B0}"/>
            </a:ext>
          </a:extLst>
        </xdr:cNvPr>
        <xdr:cNvSpPr/>
      </xdr:nvSpPr>
      <xdr:spPr>
        <a:xfrm>
          <a:off x="15514320" y="1505232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80" name="テキスト ボックス 279">
          <a:extLst>
            <a:ext uri="{FF2B5EF4-FFF2-40B4-BE49-F238E27FC236}">
              <a16:creationId xmlns:a16="http://schemas.microsoft.com/office/drawing/2014/main" id="{AA160397-2F07-40C9-A0D2-5F7D1953DA32}"/>
            </a:ext>
          </a:extLst>
        </xdr:cNvPr>
        <xdr:cNvSpPr txBox="1"/>
      </xdr:nvSpPr>
      <xdr:spPr>
        <a:xfrm>
          <a:off x="15182215" y="1514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1" name="楕円 280">
          <a:extLst>
            <a:ext uri="{FF2B5EF4-FFF2-40B4-BE49-F238E27FC236}">
              <a16:creationId xmlns:a16="http://schemas.microsoft.com/office/drawing/2014/main" id="{06311AC8-D501-4706-87F1-7F6DF8CC54A6}"/>
            </a:ext>
          </a:extLst>
        </xdr:cNvPr>
        <xdr:cNvSpPr/>
      </xdr:nvSpPr>
      <xdr:spPr>
        <a:xfrm>
          <a:off x="14611985" y="1500060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2" name="テキスト ボックス 281">
          <a:extLst>
            <a:ext uri="{FF2B5EF4-FFF2-40B4-BE49-F238E27FC236}">
              <a16:creationId xmlns:a16="http://schemas.microsoft.com/office/drawing/2014/main" id="{FCF740BF-2193-48BF-8E83-BFA53B866C07}"/>
            </a:ext>
          </a:extLst>
        </xdr:cNvPr>
        <xdr:cNvSpPr txBox="1"/>
      </xdr:nvSpPr>
      <xdr:spPr>
        <a:xfrm>
          <a:off x="14272260" y="147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3" name="楕円 282">
          <a:extLst>
            <a:ext uri="{FF2B5EF4-FFF2-40B4-BE49-F238E27FC236}">
              <a16:creationId xmlns:a16="http://schemas.microsoft.com/office/drawing/2014/main" id="{BEA27BAB-F06C-4213-AE85-40CFC5ED2844}"/>
            </a:ext>
          </a:extLst>
        </xdr:cNvPr>
        <xdr:cNvSpPr/>
      </xdr:nvSpPr>
      <xdr:spPr>
        <a:xfrm>
          <a:off x="13703935" y="15098254"/>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4" name="テキスト ボックス 283">
          <a:extLst>
            <a:ext uri="{FF2B5EF4-FFF2-40B4-BE49-F238E27FC236}">
              <a16:creationId xmlns:a16="http://schemas.microsoft.com/office/drawing/2014/main" id="{04CD2C9F-9192-46EF-AB4D-57065AF624C3}"/>
            </a:ext>
          </a:extLst>
        </xdr:cNvPr>
        <xdr:cNvSpPr txBox="1"/>
      </xdr:nvSpPr>
      <xdr:spPr>
        <a:xfrm>
          <a:off x="13369925" y="1518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F1BE0224-8863-4729-8689-208B173B5B04}"/>
            </a:ext>
          </a:extLst>
        </xdr:cNvPr>
        <xdr:cNvSpPr/>
      </xdr:nvSpPr>
      <xdr:spPr>
        <a:xfrm>
          <a:off x="13057505" y="901890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A98F9E22-8378-482F-BCD0-729879B55909}"/>
            </a:ext>
          </a:extLst>
        </xdr:cNvPr>
        <xdr:cNvSpPr txBox="1"/>
      </xdr:nvSpPr>
      <xdr:spPr>
        <a:xfrm>
          <a:off x="13588237" y="9392285"/>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FC6C2AA5-B6BE-4D0C-990A-A8A3743A38FA}"/>
            </a:ext>
          </a:extLst>
        </xdr:cNvPr>
        <xdr:cNvSpPr txBox="1"/>
      </xdr:nvSpPr>
      <xdr:spPr>
        <a:xfrm>
          <a:off x="16026259" y="936498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393156C7-02D7-4771-AFF0-324374DF75CF}"/>
            </a:ext>
          </a:extLst>
        </xdr:cNvPr>
        <xdr:cNvSpPr/>
      </xdr:nvSpPr>
      <xdr:spPr>
        <a:xfrm>
          <a:off x="18292445" y="92767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D38A8B9C-D7E0-40CC-85D5-226EA4CC8F4C}"/>
            </a:ext>
          </a:extLst>
        </xdr:cNvPr>
        <xdr:cNvSpPr/>
      </xdr:nvSpPr>
      <xdr:spPr>
        <a:xfrm>
          <a:off x="18292445" y="947483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B200EEB4-88B6-4EF3-A7D8-1E217DFB9257}"/>
            </a:ext>
          </a:extLst>
        </xdr:cNvPr>
        <xdr:cNvSpPr/>
      </xdr:nvSpPr>
      <xdr:spPr>
        <a:xfrm>
          <a:off x="19979640" y="927671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536321AE-6268-4DEE-8B53-1E8A65274497}"/>
            </a:ext>
          </a:extLst>
        </xdr:cNvPr>
        <xdr:cNvSpPr/>
      </xdr:nvSpPr>
      <xdr:spPr>
        <a:xfrm>
          <a:off x="19979640" y="947483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E61D71AE-22C4-4386-BD02-7A9A5D1AE225}"/>
            </a:ext>
          </a:extLst>
        </xdr:cNvPr>
        <xdr:cNvSpPr/>
      </xdr:nvSpPr>
      <xdr:spPr>
        <a:xfrm>
          <a:off x="21461095" y="92767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F5A6790F-BCA0-4FB8-94E8-F3BA3C37C21D}"/>
            </a:ext>
          </a:extLst>
        </xdr:cNvPr>
        <xdr:cNvSpPr/>
      </xdr:nvSpPr>
      <xdr:spPr>
        <a:xfrm>
          <a:off x="21461095" y="947483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3686C1CD-D2FB-4A85-8BF5-ECD520FF6B38}"/>
            </a:ext>
          </a:extLst>
        </xdr:cNvPr>
        <xdr:cNvSpPr/>
      </xdr:nvSpPr>
      <xdr:spPr>
        <a:xfrm>
          <a:off x="13057505" y="979614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6794C59B-7CAC-4808-8B6D-EB8347571D69}"/>
            </a:ext>
          </a:extLst>
        </xdr:cNvPr>
        <xdr:cNvSpPr/>
      </xdr:nvSpPr>
      <xdr:spPr>
        <a:xfrm>
          <a:off x="18425160" y="979614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9F38C776-732E-4A5E-BAB1-59A05349FBC1}"/>
            </a:ext>
          </a:extLst>
        </xdr:cNvPr>
        <xdr:cNvSpPr/>
      </xdr:nvSpPr>
      <xdr:spPr>
        <a:xfrm>
          <a:off x="18425160" y="979614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7620E25C-4917-4DCC-9E0F-6639DB250844}"/>
            </a:ext>
          </a:extLst>
        </xdr:cNvPr>
        <xdr:cNvSpPr txBox="1"/>
      </xdr:nvSpPr>
      <xdr:spPr>
        <a:xfrm>
          <a:off x="18550255" y="1012698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全国平均、県平均よりも数値は高い状況である。今後とも職員数に注視しながら、適正な定員管理に努める。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A58D9EB1-9060-477F-9326-A005B724EBD9}"/>
            </a:ext>
          </a:extLst>
        </xdr:cNvPr>
        <xdr:cNvSpPr txBox="1"/>
      </xdr:nvSpPr>
      <xdr:spPr>
        <a:xfrm>
          <a:off x="13019405" y="96056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5B95D6F8-3297-4DF3-8BFF-6E01505A1726}"/>
            </a:ext>
          </a:extLst>
        </xdr:cNvPr>
        <xdr:cNvCxnSpPr/>
      </xdr:nvCxnSpPr>
      <xdr:spPr>
        <a:xfrm>
          <a:off x="13057505" y="1226820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E337FDB8-1750-4DAC-B9F4-FA0F3F702B54}"/>
            </a:ext>
          </a:extLst>
        </xdr:cNvPr>
        <xdr:cNvSpPr txBox="1"/>
      </xdr:nvSpPr>
      <xdr:spPr>
        <a:xfrm>
          <a:off x="12280265" y="1212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A989DB38-3ABE-4CDF-B553-22093A45E942}"/>
            </a:ext>
          </a:extLst>
        </xdr:cNvPr>
        <xdr:cNvCxnSpPr/>
      </xdr:nvCxnSpPr>
      <xdr:spPr>
        <a:xfrm>
          <a:off x="13057505" y="11854603"/>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F55E7A93-B92D-459D-9F41-8BE482A6DCD0}"/>
            </a:ext>
          </a:extLst>
        </xdr:cNvPr>
        <xdr:cNvSpPr txBox="1"/>
      </xdr:nvSpPr>
      <xdr:spPr>
        <a:xfrm>
          <a:off x="12280265" y="1171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F91C72F0-F64C-4A5F-ACFA-A8F392F37B24}"/>
            </a:ext>
          </a:extLst>
        </xdr:cNvPr>
        <xdr:cNvCxnSpPr/>
      </xdr:nvCxnSpPr>
      <xdr:spPr>
        <a:xfrm>
          <a:off x="13057505" y="11448627"/>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23B59E9D-A5D7-46DE-9D55-28D172458E39}"/>
            </a:ext>
          </a:extLst>
        </xdr:cNvPr>
        <xdr:cNvSpPr txBox="1"/>
      </xdr:nvSpPr>
      <xdr:spPr>
        <a:xfrm>
          <a:off x="12280265" y="1129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98ACE4C3-83DF-4D2B-AF24-C0D565EB7BA1}"/>
            </a:ext>
          </a:extLst>
        </xdr:cNvPr>
        <xdr:cNvCxnSpPr/>
      </xdr:nvCxnSpPr>
      <xdr:spPr>
        <a:xfrm>
          <a:off x="13057505" y="1102931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DF7FC8D-BA2B-43F7-B2F6-8BF97438B6DA}"/>
            </a:ext>
          </a:extLst>
        </xdr:cNvPr>
        <xdr:cNvSpPr txBox="1"/>
      </xdr:nvSpPr>
      <xdr:spPr>
        <a:xfrm>
          <a:off x="12280265" y="1089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B44A1681-4604-4481-BE5C-89F63D73CBE5}"/>
            </a:ext>
          </a:extLst>
        </xdr:cNvPr>
        <xdr:cNvCxnSpPr/>
      </xdr:nvCxnSpPr>
      <xdr:spPr>
        <a:xfrm>
          <a:off x="13057505" y="1062333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85A19749-5D9C-4E59-A0DE-ED31AABC35F7}"/>
            </a:ext>
          </a:extLst>
        </xdr:cNvPr>
        <xdr:cNvSpPr txBox="1"/>
      </xdr:nvSpPr>
      <xdr:spPr>
        <a:xfrm>
          <a:off x="12280265" y="1047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5169BECE-8D29-4949-8708-44CF10FDA105}"/>
            </a:ext>
          </a:extLst>
        </xdr:cNvPr>
        <xdr:cNvCxnSpPr/>
      </xdr:nvCxnSpPr>
      <xdr:spPr>
        <a:xfrm>
          <a:off x="13057505" y="1020974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F4C90498-6445-4371-BFA9-94279668C150}"/>
            </a:ext>
          </a:extLst>
        </xdr:cNvPr>
        <xdr:cNvSpPr txBox="1"/>
      </xdr:nvSpPr>
      <xdr:spPr>
        <a:xfrm>
          <a:off x="12280265" y="1006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CDD50362-425C-4D73-BF54-F07ED1A4AB08}"/>
            </a:ext>
          </a:extLst>
        </xdr:cNvPr>
        <xdr:cNvCxnSpPr/>
      </xdr:nvCxnSpPr>
      <xdr:spPr>
        <a:xfrm>
          <a:off x="13057505" y="979614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750BA744-14A4-4503-A19C-E6157D89F930}"/>
            </a:ext>
          </a:extLst>
        </xdr:cNvPr>
        <xdr:cNvSpPr txBox="1"/>
      </xdr:nvSpPr>
      <xdr:spPr>
        <a:xfrm>
          <a:off x="12280265"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DD43A5D8-C586-476C-ACDF-9FA2E5031092}"/>
            </a:ext>
          </a:extLst>
        </xdr:cNvPr>
        <xdr:cNvSpPr/>
      </xdr:nvSpPr>
      <xdr:spPr>
        <a:xfrm>
          <a:off x="13057505" y="979614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FBDBF210-A592-44B5-8503-D4828CC55ECA}"/>
            </a:ext>
          </a:extLst>
        </xdr:cNvPr>
        <xdr:cNvCxnSpPr/>
      </xdr:nvCxnSpPr>
      <xdr:spPr>
        <a:xfrm flipV="1">
          <a:off x="17324705" y="10105955"/>
          <a:ext cx="0" cy="161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4C9B3EA0-10AD-449F-8A51-237D13019BC0}"/>
            </a:ext>
          </a:extLst>
        </xdr:cNvPr>
        <xdr:cNvSpPr txBox="1"/>
      </xdr:nvSpPr>
      <xdr:spPr>
        <a:xfrm>
          <a:off x="17419320" y="1169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68F82079-1C1D-4DEF-8ECA-A33011128211}"/>
            </a:ext>
          </a:extLst>
        </xdr:cNvPr>
        <xdr:cNvCxnSpPr/>
      </xdr:nvCxnSpPr>
      <xdr:spPr>
        <a:xfrm>
          <a:off x="17231995" y="11720759"/>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6D15C54A-D6BE-483A-9EA4-8CD574435E26}"/>
            </a:ext>
          </a:extLst>
        </xdr:cNvPr>
        <xdr:cNvSpPr txBox="1"/>
      </xdr:nvSpPr>
      <xdr:spPr>
        <a:xfrm>
          <a:off x="17419320" y="984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37AE1DDF-EA72-480C-8CC9-B0A960B72289}"/>
            </a:ext>
          </a:extLst>
        </xdr:cNvPr>
        <xdr:cNvCxnSpPr/>
      </xdr:nvCxnSpPr>
      <xdr:spPr>
        <a:xfrm>
          <a:off x="17231995" y="10105955"/>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46849</xdr:rowOff>
    </xdr:from>
    <xdr:to>
      <xdr:col>81</xdr:col>
      <xdr:colOff>44450</xdr:colOff>
      <xdr:row>60</xdr:row>
      <xdr:rowOff>81704</xdr:rowOff>
    </xdr:to>
    <xdr:cxnSp macro="">
      <xdr:nvCxnSpPr>
        <xdr:cNvPr id="319" name="直線コネクタ 318">
          <a:extLst>
            <a:ext uri="{FF2B5EF4-FFF2-40B4-BE49-F238E27FC236}">
              <a16:creationId xmlns:a16="http://schemas.microsoft.com/office/drawing/2014/main" id="{D9253C2B-AD58-435E-A272-A95694134C37}"/>
            </a:ext>
          </a:extLst>
        </xdr:cNvPr>
        <xdr:cNvCxnSpPr/>
      </xdr:nvCxnSpPr>
      <xdr:spPr>
        <a:xfrm>
          <a:off x="16471265" y="10560544"/>
          <a:ext cx="85344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7B266877-1CE4-4A8F-832E-09FF3ED2DA3C}"/>
            </a:ext>
          </a:extLst>
        </xdr:cNvPr>
        <xdr:cNvSpPr txBox="1"/>
      </xdr:nvSpPr>
      <xdr:spPr>
        <a:xfrm>
          <a:off x="17419320" y="1058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4FAEDE96-87D3-4D79-8A95-2EDF83944E94}"/>
            </a:ext>
          </a:extLst>
        </xdr:cNvPr>
        <xdr:cNvSpPr/>
      </xdr:nvSpPr>
      <xdr:spPr>
        <a:xfrm>
          <a:off x="17270095" y="10613320"/>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36124</xdr:rowOff>
    </xdr:from>
    <xdr:to>
      <xdr:col>77</xdr:col>
      <xdr:colOff>44450</xdr:colOff>
      <xdr:row>60</xdr:row>
      <xdr:rowOff>46849</xdr:rowOff>
    </xdr:to>
    <xdr:cxnSp macro="">
      <xdr:nvCxnSpPr>
        <xdr:cNvPr id="322" name="直線コネクタ 321">
          <a:extLst>
            <a:ext uri="{FF2B5EF4-FFF2-40B4-BE49-F238E27FC236}">
              <a16:creationId xmlns:a16="http://schemas.microsoft.com/office/drawing/2014/main" id="{D972B3AE-3C0F-4F63-AF15-2DF44463B62D}"/>
            </a:ext>
          </a:extLst>
        </xdr:cNvPr>
        <xdr:cNvCxnSpPr/>
      </xdr:nvCxnSpPr>
      <xdr:spPr>
        <a:xfrm>
          <a:off x="15563215" y="10551724"/>
          <a:ext cx="90805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63F91618-FCE2-4BD0-BE40-BC573BBD3BC5}"/>
            </a:ext>
          </a:extLst>
        </xdr:cNvPr>
        <xdr:cNvSpPr/>
      </xdr:nvSpPr>
      <xdr:spPr>
        <a:xfrm>
          <a:off x="16416655" y="10599561"/>
          <a:ext cx="11112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DED81B69-9935-4A09-B7DE-A5215D00282D}"/>
            </a:ext>
          </a:extLst>
        </xdr:cNvPr>
        <xdr:cNvSpPr txBox="1"/>
      </xdr:nvSpPr>
      <xdr:spPr>
        <a:xfrm>
          <a:off x="16082645" y="10691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119098</xdr:rowOff>
    </xdr:from>
    <xdr:to>
      <xdr:col>72</xdr:col>
      <xdr:colOff>203200</xdr:colOff>
      <xdr:row>60</xdr:row>
      <xdr:rowOff>36124</xdr:rowOff>
    </xdr:to>
    <xdr:cxnSp macro="">
      <xdr:nvCxnSpPr>
        <xdr:cNvPr id="325" name="直線コネクタ 324">
          <a:extLst>
            <a:ext uri="{FF2B5EF4-FFF2-40B4-BE49-F238E27FC236}">
              <a16:creationId xmlns:a16="http://schemas.microsoft.com/office/drawing/2014/main" id="{257E9FF1-7233-43E5-9A92-4FD0F83425F2}"/>
            </a:ext>
          </a:extLst>
        </xdr:cNvPr>
        <xdr:cNvCxnSpPr/>
      </xdr:nvCxnSpPr>
      <xdr:spPr>
        <a:xfrm>
          <a:off x="14660880" y="10457533"/>
          <a:ext cx="902335" cy="9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41A39625-D70D-40F6-AFCE-39FA471B772E}"/>
            </a:ext>
          </a:extLst>
        </xdr:cNvPr>
        <xdr:cNvSpPr/>
      </xdr:nvSpPr>
      <xdr:spPr>
        <a:xfrm>
          <a:off x="15514320" y="10595540"/>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a16="http://schemas.microsoft.com/office/drawing/2014/main" id="{00A8D05F-BF63-4C28-B894-7AD570C3FA92}"/>
            </a:ext>
          </a:extLst>
        </xdr:cNvPr>
        <xdr:cNvSpPr txBox="1"/>
      </xdr:nvSpPr>
      <xdr:spPr>
        <a:xfrm>
          <a:off x="15182215" y="106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97649</xdr:rowOff>
    </xdr:from>
    <xdr:to>
      <xdr:col>68</xdr:col>
      <xdr:colOff>152400</xdr:colOff>
      <xdr:row>59</xdr:row>
      <xdr:rowOff>119098</xdr:rowOff>
    </xdr:to>
    <xdr:cxnSp macro="">
      <xdr:nvCxnSpPr>
        <xdr:cNvPr id="328" name="直線コネクタ 327">
          <a:extLst>
            <a:ext uri="{FF2B5EF4-FFF2-40B4-BE49-F238E27FC236}">
              <a16:creationId xmlns:a16="http://schemas.microsoft.com/office/drawing/2014/main" id="{8BC3F05D-6EB7-438F-8C9F-1C92F567212A}"/>
            </a:ext>
          </a:extLst>
        </xdr:cNvPr>
        <xdr:cNvCxnSpPr/>
      </xdr:nvCxnSpPr>
      <xdr:spPr>
        <a:xfrm>
          <a:off x="13758545" y="10441799"/>
          <a:ext cx="902335" cy="1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4E218EEA-9C98-497B-A447-8749FB5E18CD}"/>
            </a:ext>
          </a:extLst>
        </xdr:cNvPr>
        <xdr:cNvSpPr/>
      </xdr:nvSpPr>
      <xdr:spPr>
        <a:xfrm>
          <a:off x="14611985" y="10628277"/>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a:extLst>
            <a:ext uri="{FF2B5EF4-FFF2-40B4-BE49-F238E27FC236}">
              <a16:creationId xmlns:a16="http://schemas.microsoft.com/office/drawing/2014/main" id="{605D5B95-1989-49F0-A470-E4D63577BDAC}"/>
            </a:ext>
          </a:extLst>
        </xdr:cNvPr>
        <xdr:cNvSpPr txBox="1"/>
      </xdr:nvSpPr>
      <xdr:spPr>
        <a:xfrm>
          <a:off x="14272260" y="1072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D603FAFA-4D74-4A12-B94C-0754FDB7DF68}"/>
            </a:ext>
          </a:extLst>
        </xdr:cNvPr>
        <xdr:cNvSpPr/>
      </xdr:nvSpPr>
      <xdr:spPr>
        <a:xfrm>
          <a:off x="13703935" y="10598221"/>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2BCCDFEA-A039-4743-997C-4879D6A179A4}"/>
            </a:ext>
          </a:extLst>
        </xdr:cNvPr>
        <xdr:cNvSpPr txBox="1"/>
      </xdr:nvSpPr>
      <xdr:spPr>
        <a:xfrm>
          <a:off x="13369925" y="1069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ED11F67-835A-40C4-BD6C-A21584448FDF}"/>
            </a:ext>
          </a:extLst>
        </xdr:cNvPr>
        <xdr:cNvSpPr txBox="1"/>
      </xdr:nvSpPr>
      <xdr:spPr>
        <a:xfrm>
          <a:off x="171069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FACA348-E7D6-43F1-8850-3DD1D2404BD5}"/>
            </a:ext>
          </a:extLst>
        </xdr:cNvPr>
        <xdr:cNvSpPr txBox="1"/>
      </xdr:nvSpPr>
      <xdr:spPr>
        <a:xfrm>
          <a:off x="1625346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9C9F92B-662D-4B75-81A5-0BA469B64EC5}"/>
            </a:ext>
          </a:extLst>
        </xdr:cNvPr>
        <xdr:cNvSpPr txBox="1"/>
      </xdr:nvSpPr>
      <xdr:spPr>
        <a:xfrm>
          <a:off x="1534350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5984B07-7C1A-4370-A551-0B8221E831D5}"/>
            </a:ext>
          </a:extLst>
        </xdr:cNvPr>
        <xdr:cNvSpPr txBox="1"/>
      </xdr:nvSpPr>
      <xdr:spPr>
        <a:xfrm>
          <a:off x="14443075"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32DA00B-DC74-4529-B8F9-EFB87AD05272}"/>
            </a:ext>
          </a:extLst>
        </xdr:cNvPr>
        <xdr:cNvSpPr txBox="1"/>
      </xdr:nvSpPr>
      <xdr:spPr>
        <a:xfrm>
          <a:off x="1354074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30904</xdr:rowOff>
    </xdr:from>
    <xdr:to>
      <xdr:col>81</xdr:col>
      <xdr:colOff>95250</xdr:colOff>
      <xdr:row>60</xdr:row>
      <xdr:rowOff>132504</xdr:rowOff>
    </xdr:to>
    <xdr:sp macro="" textlink="">
      <xdr:nvSpPr>
        <xdr:cNvPr id="338" name="楕円 337">
          <a:extLst>
            <a:ext uri="{FF2B5EF4-FFF2-40B4-BE49-F238E27FC236}">
              <a16:creationId xmlns:a16="http://schemas.microsoft.com/office/drawing/2014/main" id="{14E06131-D8F5-41A9-A619-9881206BD355}"/>
            </a:ext>
          </a:extLst>
        </xdr:cNvPr>
        <xdr:cNvSpPr/>
      </xdr:nvSpPr>
      <xdr:spPr>
        <a:xfrm>
          <a:off x="17270095" y="10548409"/>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47431</xdr:rowOff>
    </xdr:from>
    <xdr:ext cx="762000" cy="259045"/>
    <xdr:sp macro="" textlink="">
      <xdr:nvSpPr>
        <xdr:cNvPr id="339" name="定員管理の状況該当値テキスト">
          <a:extLst>
            <a:ext uri="{FF2B5EF4-FFF2-40B4-BE49-F238E27FC236}">
              <a16:creationId xmlns:a16="http://schemas.microsoft.com/office/drawing/2014/main" id="{14123B55-2D68-4DD5-8E8E-5A4E81C811F2}"/>
            </a:ext>
          </a:extLst>
        </xdr:cNvPr>
        <xdr:cNvSpPr txBox="1"/>
      </xdr:nvSpPr>
      <xdr:spPr>
        <a:xfrm>
          <a:off x="17419320" y="1038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167499</xdr:rowOff>
    </xdr:from>
    <xdr:to>
      <xdr:col>77</xdr:col>
      <xdr:colOff>95250</xdr:colOff>
      <xdr:row>60</xdr:row>
      <xdr:rowOff>97649</xdr:rowOff>
    </xdr:to>
    <xdr:sp macro="" textlink="">
      <xdr:nvSpPr>
        <xdr:cNvPr id="340" name="楕円 339">
          <a:extLst>
            <a:ext uri="{FF2B5EF4-FFF2-40B4-BE49-F238E27FC236}">
              <a16:creationId xmlns:a16="http://schemas.microsoft.com/office/drawing/2014/main" id="{57A8D5F8-2E88-4CE1-821E-4A53270743FF}"/>
            </a:ext>
          </a:extLst>
        </xdr:cNvPr>
        <xdr:cNvSpPr/>
      </xdr:nvSpPr>
      <xdr:spPr>
        <a:xfrm>
          <a:off x="16416655" y="10511649"/>
          <a:ext cx="11112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107826</xdr:rowOff>
    </xdr:from>
    <xdr:ext cx="736600" cy="259045"/>
    <xdr:sp macro="" textlink="">
      <xdr:nvSpPr>
        <xdr:cNvPr id="341" name="テキスト ボックス 340">
          <a:extLst>
            <a:ext uri="{FF2B5EF4-FFF2-40B4-BE49-F238E27FC236}">
              <a16:creationId xmlns:a16="http://schemas.microsoft.com/office/drawing/2014/main" id="{272A0663-B16D-426A-9D31-F2ABC4AEA94D}"/>
            </a:ext>
          </a:extLst>
        </xdr:cNvPr>
        <xdr:cNvSpPr txBox="1"/>
      </xdr:nvSpPr>
      <xdr:spPr>
        <a:xfrm>
          <a:off x="16082645" y="1027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156774</xdr:rowOff>
    </xdr:from>
    <xdr:to>
      <xdr:col>73</xdr:col>
      <xdr:colOff>44450</xdr:colOff>
      <xdr:row>60</xdr:row>
      <xdr:rowOff>86924</xdr:rowOff>
    </xdr:to>
    <xdr:sp macro="" textlink="">
      <xdr:nvSpPr>
        <xdr:cNvPr id="342" name="楕円 341">
          <a:extLst>
            <a:ext uri="{FF2B5EF4-FFF2-40B4-BE49-F238E27FC236}">
              <a16:creationId xmlns:a16="http://schemas.microsoft.com/office/drawing/2014/main" id="{2A08BD19-1565-4FD0-B50D-CDF56C1E84FA}"/>
            </a:ext>
          </a:extLst>
        </xdr:cNvPr>
        <xdr:cNvSpPr/>
      </xdr:nvSpPr>
      <xdr:spPr>
        <a:xfrm>
          <a:off x="15514320" y="1049711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97101</xdr:rowOff>
    </xdr:from>
    <xdr:ext cx="762000" cy="259045"/>
    <xdr:sp macro="" textlink="">
      <xdr:nvSpPr>
        <xdr:cNvPr id="343" name="テキスト ボックス 342">
          <a:extLst>
            <a:ext uri="{FF2B5EF4-FFF2-40B4-BE49-F238E27FC236}">
              <a16:creationId xmlns:a16="http://schemas.microsoft.com/office/drawing/2014/main" id="{F95FA808-4DC5-4D42-A459-119077D88A3F}"/>
            </a:ext>
          </a:extLst>
        </xdr:cNvPr>
        <xdr:cNvSpPr txBox="1"/>
      </xdr:nvSpPr>
      <xdr:spPr>
        <a:xfrm>
          <a:off x="15182215" y="102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68298</xdr:rowOff>
    </xdr:from>
    <xdr:to>
      <xdr:col>68</xdr:col>
      <xdr:colOff>203200</xdr:colOff>
      <xdr:row>59</xdr:row>
      <xdr:rowOff>169898</xdr:rowOff>
    </xdr:to>
    <xdr:sp macro="" textlink="">
      <xdr:nvSpPr>
        <xdr:cNvPr id="344" name="楕円 343">
          <a:extLst>
            <a:ext uri="{FF2B5EF4-FFF2-40B4-BE49-F238E27FC236}">
              <a16:creationId xmlns:a16="http://schemas.microsoft.com/office/drawing/2014/main" id="{3D88E122-9C29-408F-B391-9920E691BE7F}"/>
            </a:ext>
          </a:extLst>
        </xdr:cNvPr>
        <xdr:cNvSpPr/>
      </xdr:nvSpPr>
      <xdr:spPr>
        <a:xfrm>
          <a:off x="14611985" y="104105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8625</xdr:rowOff>
    </xdr:from>
    <xdr:ext cx="762000" cy="259045"/>
    <xdr:sp macro="" textlink="">
      <xdr:nvSpPr>
        <xdr:cNvPr id="345" name="テキスト ボックス 344">
          <a:extLst>
            <a:ext uri="{FF2B5EF4-FFF2-40B4-BE49-F238E27FC236}">
              <a16:creationId xmlns:a16="http://schemas.microsoft.com/office/drawing/2014/main" id="{CAEFD7BD-6413-4243-88B2-2CDDB614BEF2}"/>
            </a:ext>
          </a:extLst>
        </xdr:cNvPr>
        <xdr:cNvSpPr txBox="1"/>
      </xdr:nvSpPr>
      <xdr:spPr>
        <a:xfrm>
          <a:off x="14272260" y="101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46849</xdr:rowOff>
    </xdr:from>
    <xdr:to>
      <xdr:col>64</xdr:col>
      <xdr:colOff>152400</xdr:colOff>
      <xdr:row>59</xdr:row>
      <xdr:rowOff>148449</xdr:rowOff>
    </xdr:to>
    <xdr:sp macro="" textlink="">
      <xdr:nvSpPr>
        <xdr:cNvPr id="346" name="楕円 345">
          <a:extLst>
            <a:ext uri="{FF2B5EF4-FFF2-40B4-BE49-F238E27FC236}">
              <a16:creationId xmlns:a16="http://schemas.microsoft.com/office/drawing/2014/main" id="{644D7E27-5AD3-4381-BE89-49FE7AFA751A}"/>
            </a:ext>
          </a:extLst>
        </xdr:cNvPr>
        <xdr:cNvSpPr/>
      </xdr:nvSpPr>
      <xdr:spPr>
        <a:xfrm>
          <a:off x="13703935" y="1038528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158626</xdr:rowOff>
    </xdr:from>
    <xdr:ext cx="762000" cy="259045"/>
    <xdr:sp macro="" textlink="">
      <xdr:nvSpPr>
        <xdr:cNvPr id="347" name="テキスト ボックス 346">
          <a:extLst>
            <a:ext uri="{FF2B5EF4-FFF2-40B4-BE49-F238E27FC236}">
              <a16:creationId xmlns:a16="http://schemas.microsoft.com/office/drawing/2014/main" id="{0C840D71-C3C4-4CA7-9F7B-B1552365998C}"/>
            </a:ext>
          </a:extLst>
        </xdr:cNvPr>
        <xdr:cNvSpPr txBox="1"/>
      </xdr:nvSpPr>
      <xdr:spPr>
        <a:xfrm>
          <a:off x="13369925" y="1014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4575B696-EC10-4503-8A33-1AA096C3F020}"/>
            </a:ext>
          </a:extLst>
        </xdr:cNvPr>
        <xdr:cNvSpPr/>
      </xdr:nvSpPr>
      <xdr:spPr>
        <a:xfrm>
          <a:off x="13057505" y="5125085"/>
          <a:ext cx="5177155" cy="3308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EDAD3305-CCEC-4E7B-817C-0EAB5B8CEA73}"/>
            </a:ext>
          </a:extLst>
        </xdr:cNvPr>
        <xdr:cNvSpPr txBox="1"/>
      </xdr:nvSpPr>
      <xdr:spPr>
        <a:xfrm>
          <a:off x="13926634" y="549846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E2E09EF7-C2CD-41F3-A0BA-DAB525B56F90}"/>
            </a:ext>
          </a:extLst>
        </xdr:cNvPr>
        <xdr:cNvSpPr txBox="1"/>
      </xdr:nvSpPr>
      <xdr:spPr>
        <a:xfrm>
          <a:off x="15685956" y="54711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454ABE6F-F0FE-4CFF-9E67-AE721616B6D9}"/>
            </a:ext>
          </a:extLst>
        </xdr:cNvPr>
        <xdr:cNvSpPr/>
      </xdr:nvSpPr>
      <xdr:spPr>
        <a:xfrm>
          <a:off x="18292445" y="53828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DB752D01-2A37-429F-A98F-4203ACEADE0C}"/>
            </a:ext>
          </a:extLst>
        </xdr:cNvPr>
        <xdr:cNvSpPr/>
      </xdr:nvSpPr>
      <xdr:spPr>
        <a:xfrm>
          <a:off x="18292445" y="558101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5E081F6B-7B22-44B3-A90D-5D2749535B13}"/>
            </a:ext>
          </a:extLst>
        </xdr:cNvPr>
        <xdr:cNvSpPr/>
      </xdr:nvSpPr>
      <xdr:spPr>
        <a:xfrm>
          <a:off x="19979640" y="538289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DA7EA3A7-0E9D-4E3B-80A9-8381BF60CED2}"/>
            </a:ext>
          </a:extLst>
        </xdr:cNvPr>
        <xdr:cNvSpPr/>
      </xdr:nvSpPr>
      <xdr:spPr>
        <a:xfrm>
          <a:off x="19979640" y="558101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5137BFCE-D607-4EB1-AF3F-8711B7A774A5}"/>
            </a:ext>
          </a:extLst>
        </xdr:cNvPr>
        <xdr:cNvSpPr/>
      </xdr:nvSpPr>
      <xdr:spPr>
        <a:xfrm>
          <a:off x="21461095" y="53828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6462E7C7-51B7-4144-80AC-9C468648C0FB}"/>
            </a:ext>
          </a:extLst>
        </xdr:cNvPr>
        <xdr:cNvSpPr/>
      </xdr:nvSpPr>
      <xdr:spPr>
        <a:xfrm>
          <a:off x="21461095" y="558101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6A8E98DF-08B2-4F2E-9F2B-0D8F65FBD96F}"/>
            </a:ext>
          </a:extLst>
        </xdr:cNvPr>
        <xdr:cNvSpPr/>
      </xdr:nvSpPr>
      <xdr:spPr>
        <a:xfrm>
          <a:off x="13057505" y="590232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F40DB707-5C37-440C-8E8E-AD9AC45CAF8F}"/>
            </a:ext>
          </a:extLst>
        </xdr:cNvPr>
        <xdr:cNvSpPr/>
      </xdr:nvSpPr>
      <xdr:spPr>
        <a:xfrm>
          <a:off x="18425160" y="590232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D0F6D1BA-1C77-4F6A-9AC2-A6D666DE172C}"/>
            </a:ext>
          </a:extLst>
        </xdr:cNvPr>
        <xdr:cNvSpPr/>
      </xdr:nvSpPr>
      <xdr:spPr>
        <a:xfrm>
          <a:off x="18425160" y="5902325"/>
          <a:ext cx="387858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D784482E-D702-45CB-9A8A-9FEAA2C97213}"/>
            </a:ext>
          </a:extLst>
        </xdr:cNvPr>
        <xdr:cNvSpPr txBox="1"/>
      </xdr:nvSpPr>
      <xdr:spPr>
        <a:xfrm>
          <a:off x="18550255" y="623316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実質公債費比率は類似団体平均より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％高く、前年度より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％低い水準となっている。</a:t>
          </a:r>
          <a:r>
            <a:rPr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事業債の償還が始まったことにより元利償還額は増えているが、地方債の抑制を図り、町債残高の圧縮に努めている。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今後も普通建設事業が見込まれるため、地方債の発行額が償還額を上回らないよう公債費の抑制に努める。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83DF7BF8-4F59-49B2-ABA9-BCE7E3482FD7}"/>
            </a:ext>
          </a:extLst>
        </xdr:cNvPr>
        <xdr:cNvSpPr txBox="1"/>
      </xdr:nvSpPr>
      <xdr:spPr>
        <a:xfrm>
          <a:off x="13019405" y="5711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A1B40C4B-5413-49E4-B36A-7BE962D51DC7}"/>
            </a:ext>
          </a:extLst>
        </xdr:cNvPr>
        <xdr:cNvCxnSpPr/>
      </xdr:nvCxnSpPr>
      <xdr:spPr>
        <a:xfrm>
          <a:off x="13057505" y="837438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6661573B-02B1-4801-AB83-BE7C79B079FF}"/>
            </a:ext>
          </a:extLst>
        </xdr:cNvPr>
        <xdr:cNvSpPr txBox="1"/>
      </xdr:nvSpPr>
      <xdr:spPr>
        <a:xfrm>
          <a:off x="12280265" y="82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56F02119-2F3C-4AB2-8564-D4E56492FD28}"/>
            </a:ext>
          </a:extLst>
        </xdr:cNvPr>
        <xdr:cNvCxnSpPr/>
      </xdr:nvCxnSpPr>
      <xdr:spPr>
        <a:xfrm>
          <a:off x="13057505" y="7960783"/>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12D68C61-AD32-46A9-8D78-080D989F4CB7}"/>
            </a:ext>
          </a:extLst>
        </xdr:cNvPr>
        <xdr:cNvSpPr txBox="1"/>
      </xdr:nvSpPr>
      <xdr:spPr>
        <a:xfrm>
          <a:off x="12280265" y="78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50BB7552-8FD8-4D3F-85B7-888DA3E2EC6F}"/>
            </a:ext>
          </a:extLst>
        </xdr:cNvPr>
        <xdr:cNvCxnSpPr/>
      </xdr:nvCxnSpPr>
      <xdr:spPr>
        <a:xfrm>
          <a:off x="13057505" y="7554807"/>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BC1F03EE-55FB-4AFC-93EC-9AA3C9885465}"/>
            </a:ext>
          </a:extLst>
        </xdr:cNvPr>
        <xdr:cNvSpPr txBox="1"/>
      </xdr:nvSpPr>
      <xdr:spPr>
        <a:xfrm>
          <a:off x="12280265" y="74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91095D3B-3E98-42BF-BB52-9934762DFF2B}"/>
            </a:ext>
          </a:extLst>
        </xdr:cNvPr>
        <xdr:cNvCxnSpPr/>
      </xdr:nvCxnSpPr>
      <xdr:spPr>
        <a:xfrm>
          <a:off x="13057505" y="713549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38CB09F8-146A-44E3-92FD-F1A9D41B5DC2}"/>
            </a:ext>
          </a:extLst>
        </xdr:cNvPr>
        <xdr:cNvSpPr txBox="1"/>
      </xdr:nvSpPr>
      <xdr:spPr>
        <a:xfrm>
          <a:off x="12280265" y="699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C33534FB-7716-4712-B579-141B2A91E1D8}"/>
            </a:ext>
          </a:extLst>
        </xdr:cNvPr>
        <xdr:cNvCxnSpPr/>
      </xdr:nvCxnSpPr>
      <xdr:spPr>
        <a:xfrm>
          <a:off x="13057505" y="6729518"/>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B9DC41CC-4539-4A26-A702-19484D5917F3}"/>
            </a:ext>
          </a:extLst>
        </xdr:cNvPr>
        <xdr:cNvSpPr txBox="1"/>
      </xdr:nvSpPr>
      <xdr:spPr>
        <a:xfrm>
          <a:off x="12280265" y="658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388491EA-FBF4-4BF7-A114-3D14B2F552F4}"/>
            </a:ext>
          </a:extLst>
        </xdr:cNvPr>
        <xdr:cNvCxnSpPr/>
      </xdr:nvCxnSpPr>
      <xdr:spPr>
        <a:xfrm>
          <a:off x="13057505" y="6315922"/>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A13E3D24-D948-47F6-991F-AB5EF8B8B98F}"/>
            </a:ext>
          </a:extLst>
        </xdr:cNvPr>
        <xdr:cNvCxnSpPr/>
      </xdr:nvCxnSpPr>
      <xdr:spPr>
        <a:xfrm>
          <a:off x="13057505" y="590232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22712260-B4A9-4666-8EEC-201311FF1137}"/>
            </a:ext>
          </a:extLst>
        </xdr:cNvPr>
        <xdr:cNvSpPr/>
      </xdr:nvSpPr>
      <xdr:spPr>
        <a:xfrm>
          <a:off x="13057505" y="590232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6DA4F1BA-BB5D-430D-967F-FA8D35017915}"/>
            </a:ext>
          </a:extLst>
        </xdr:cNvPr>
        <xdr:cNvCxnSpPr/>
      </xdr:nvCxnSpPr>
      <xdr:spPr>
        <a:xfrm flipV="1">
          <a:off x="17324705" y="6556798"/>
          <a:ext cx="0" cy="1357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F4D6D9D9-02D3-47EB-9990-95804583878A}"/>
            </a:ext>
          </a:extLst>
        </xdr:cNvPr>
        <xdr:cNvSpPr txBox="1"/>
      </xdr:nvSpPr>
      <xdr:spPr>
        <a:xfrm>
          <a:off x="17419320" y="788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4103BA32-A47E-47F2-B14A-36D7A42578EF}"/>
            </a:ext>
          </a:extLst>
        </xdr:cNvPr>
        <xdr:cNvCxnSpPr/>
      </xdr:nvCxnSpPr>
      <xdr:spPr>
        <a:xfrm>
          <a:off x="17231995" y="7914428"/>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F1EB16EA-34CF-40AB-B958-BE1C9F90F863}"/>
            </a:ext>
          </a:extLst>
        </xdr:cNvPr>
        <xdr:cNvSpPr txBox="1"/>
      </xdr:nvSpPr>
      <xdr:spPr>
        <a:xfrm>
          <a:off x="17419320" y="629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63EE5F4D-D8CB-4F47-8CC6-0038A0C5C30C}"/>
            </a:ext>
          </a:extLst>
        </xdr:cNvPr>
        <xdr:cNvCxnSpPr/>
      </xdr:nvCxnSpPr>
      <xdr:spPr>
        <a:xfrm>
          <a:off x="17231995" y="6556798"/>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1270</xdr:rowOff>
    </xdr:to>
    <xdr:cxnSp macro="">
      <xdr:nvCxnSpPr>
        <xdr:cNvPr id="380" name="直線コネクタ 379">
          <a:extLst>
            <a:ext uri="{FF2B5EF4-FFF2-40B4-BE49-F238E27FC236}">
              <a16:creationId xmlns:a16="http://schemas.microsoft.com/office/drawing/2014/main" id="{C2442392-0435-40D0-8A6B-DBAEF8036D78}"/>
            </a:ext>
          </a:extLst>
        </xdr:cNvPr>
        <xdr:cNvCxnSpPr/>
      </xdr:nvCxnSpPr>
      <xdr:spPr>
        <a:xfrm flipV="1">
          <a:off x="16471265" y="7348432"/>
          <a:ext cx="853440" cy="1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3D4E840E-D261-4242-A000-BDF97F8692D8}"/>
            </a:ext>
          </a:extLst>
        </xdr:cNvPr>
        <xdr:cNvSpPr txBox="1"/>
      </xdr:nvSpPr>
      <xdr:spPr>
        <a:xfrm>
          <a:off x="17419320" y="711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EA2AD514-FE7E-4D50-A9F0-4E245107CEF7}"/>
            </a:ext>
          </a:extLst>
        </xdr:cNvPr>
        <xdr:cNvSpPr/>
      </xdr:nvSpPr>
      <xdr:spPr>
        <a:xfrm>
          <a:off x="17270095" y="7265459"/>
          <a:ext cx="11112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57573</xdr:rowOff>
    </xdr:to>
    <xdr:cxnSp macro="">
      <xdr:nvCxnSpPr>
        <xdr:cNvPr id="383" name="直線コネクタ 382">
          <a:extLst>
            <a:ext uri="{FF2B5EF4-FFF2-40B4-BE49-F238E27FC236}">
              <a16:creationId xmlns:a16="http://schemas.microsoft.com/office/drawing/2014/main" id="{7ED53100-D677-4DD3-B015-C59BEF2FA8D9}"/>
            </a:ext>
          </a:extLst>
        </xdr:cNvPr>
        <xdr:cNvCxnSpPr/>
      </xdr:nvCxnSpPr>
      <xdr:spPr>
        <a:xfrm flipV="1">
          <a:off x="15563215" y="7362190"/>
          <a:ext cx="908050" cy="6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D082A858-993F-4A09-9426-7928917EC223}"/>
            </a:ext>
          </a:extLst>
        </xdr:cNvPr>
        <xdr:cNvSpPr/>
      </xdr:nvSpPr>
      <xdr:spPr>
        <a:xfrm>
          <a:off x="16416655" y="7265459"/>
          <a:ext cx="11112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4CF00756-3D35-4373-BC3D-BF0B882616AB}"/>
            </a:ext>
          </a:extLst>
        </xdr:cNvPr>
        <xdr:cNvSpPr txBox="1"/>
      </xdr:nvSpPr>
      <xdr:spPr>
        <a:xfrm>
          <a:off x="16082645" y="703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97790</xdr:rowOff>
    </xdr:to>
    <xdr:cxnSp macro="">
      <xdr:nvCxnSpPr>
        <xdr:cNvPr id="386" name="直線コネクタ 385">
          <a:extLst>
            <a:ext uri="{FF2B5EF4-FFF2-40B4-BE49-F238E27FC236}">
              <a16:creationId xmlns:a16="http://schemas.microsoft.com/office/drawing/2014/main" id="{01EE4ABD-E3A8-4096-8B23-8850BB225611}"/>
            </a:ext>
          </a:extLst>
        </xdr:cNvPr>
        <xdr:cNvCxnSpPr/>
      </xdr:nvCxnSpPr>
      <xdr:spPr>
        <a:xfrm flipV="1">
          <a:off x="14660880" y="7422303"/>
          <a:ext cx="90233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DE98691F-D1F9-4C57-8879-F4A7155DC538}"/>
            </a:ext>
          </a:extLst>
        </xdr:cNvPr>
        <xdr:cNvSpPr/>
      </xdr:nvSpPr>
      <xdr:spPr>
        <a:xfrm>
          <a:off x="15514320" y="7273501"/>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BC244C54-C329-4E5E-9103-3921F74A9F75}"/>
            </a:ext>
          </a:extLst>
        </xdr:cNvPr>
        <xdr:cNvSpPr txBox="1"/>
      </xdr:nvSpPr>
      <xdr:spPr>
        <a:xfrm>
          <a:off x="15182215" y="704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138006</xdr:rowOff>
    </xdr:to>
    <xdr:cxnSp macro="">
      <xdr:nvCxnSpPr>
        <xdr:cNvPr id="389" name="直線コネクタ 388">
          <a:extLst>
            <a:ext uri="{FF2B5EF4-FFF2-40B4-BE49-F238E27FC236}">
              <a16:creationId xmlns:a16="http://schemas.microsoft.com/office/drawing/2014/main" id="{C5462BB9-F0F5-44BC-94AB-0FD146127371}"/>
            </a:ext>
          </a:extLst>
        </xdr:cNvPr>
        <xdr:cNvCxnSpPr/>
      </xdr:nvCxnSpPr>
      <xdr:spPr>
        <a:xfrm flipV="1">
          <a:off x="13758545" y="7462520"/>
          <a:ext cx="902335"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A1F6C136-7432-45F8-8291-7557C65B975B}"/>
            </a:ext>
          </a:extLst>
        </xdr:cNvPr>
        <xdr:cNvSpPr/>
      </xdr:nvSpPr>
      <xdr:spPr>
        <a:xfrm>
          <a:off x="14611985" y="730567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a:extLst>
            <a:ext uri="{FF2B5EF4-FFF2-40B4-BE49-F238E27FC236}">
              <a16:creationId xmlns:a16="http://schemas.microsoft.com/office/drawing/2014/main" id="{1296D1DA-BE02-4D2F-9507-35531B661B9E}"/>
            </a:ext>
          </a:extLst>
        </xdr:cNvPr>
        <xdr:cNvSpPr txBox="1"/>
      </xdr:nvSpPr>
      <xdr:spPr>
        <a:xfrm>
          <a:off x="14272260" y="707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D35D497E-CBCB-450E-B75D-45CD6AE7271E}"/>
            </a:ext>
          </a:extLst>
        </xdr:cNvPr>
        <xdr:cNvSpPr/>
      </xdr:nvSpPr>
      <xdr:spPr>
        <a:xfrm>
          <a:off x="13703935" y="732747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1A6C7E4D-9610-432B-9C7D-807DBA8AED1A}"/>
            </a:ext>
          </a:extLst>
        </xdr:cNvPr>
        <xdr:cNvSpPr txBox="1"/>
      </xdr:nvSpPr>
      <xdr:spPr>
        <a:xfrm>
          <a:off x="13369925" y="708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AC776957-B1D5-4DBB-8DEB-F8FE59314AC6}"/>
            </a:ext>
          </a:extLst>
        </xdr:cNvPr>
        <xdr:cNvSpPr txBox="1"/>
      </xdr:nvSpPr>
      <xdr:spPr>
        <a:xfrm>
          <a:off x="1710690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408AB77-3512-4724-B166-F09040B95E17}"/>
            </a:ext>
          </a:extLst>
        </xdr:cNvPr>
        <xdr:cNvSpPr txBox="1"/>
      </xdr:nvSpPr>
      <xdr:spPr>
        <a:xfrm>
          <a:off x="1625346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6AC3CCA-D1CE-4C81-AE19-666E85D43185}"/>
            </a:ext>
          </a:extLst>
        </xdr:cNvPr>
        <xdr:cNvSpPr txBox="1"/>
      </xdr:nvSpPr>
      <xdr:spPr>
        <a:xfrm>
          <a:off x="1534350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10FF589-A419-4462-8787-34B1D2A41671}"/>
            </a:ext>
          </a:extLst>
        </xdr:cNvPr>
        <xdr:cNvSpPr txBox="1"/>
      </xdr:nvSpPr>
      <xdr:spPr>
        <a:xfrm>
          <a:off x="14443075"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DDC0A6D1-5A53-474A-9E31-87AEE5F7E090}"/>
            </a:ext>
          </a:extLst>
        </xdr:cNvPr>
        <xdr:cNvSpPr txBox="1"/>
      </xdr:nvSpPr>
      <xdr:spPr>
        <a:xfrm>
          <a:off x="13540740" y="837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399" name="楕円 398">
          <a:extLst>
            <a:ext uri="{FF2B5EF4-FFF2-40B4-BE49-F238E27FC236}">
              <a16:creationId xmlns:a16="http://schemas.microsoft.com/office/drawing/2014/main" id="{8BB72371-03EC-4FE7-9B9E-6FFC36B290AF}"/>
            </a:ext>
          </a:extLst>
        </xdr:cNvPr>
        <xdr:cNvSpPr/>
      </xdr:nvSpPr>
      <xdr:spPr>
        <a:xfrm>
          <a:off x="17270095" y="7299537"/>
          <a:ext cx="1111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0" name="公債費負担の状況該当値テキスト">
          <a:extLst>
            <a:ext uri="{FF2B5EF4-FFF2-40B4-BE49-F238E27FC236}">
              <a16:creationId xmlns:a16="http://schemas.microsoft.com/office/drawing/2014/main" id="{34B78DA1-43EC-40EB-BABA-74957420E2A2}"/>
            </a:ext>
          </a:extLst>
        </xdr:cNvPr>
        <xdr:cNvSpPr txBox="1"/>
      </xdr:nvSpPr>
      <xdr:spPr>
        <a:xfrm>
          <a:off x="17419320" y="726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1" name="楕円 400">
          <a:extLst>
            <a:ext uri="{FF2B5EF4-FFF2-40B4-BE49-F238E27FC236}">
              <a16:creationId xmlns:a16="http://schemas.microsoft.com/office/drawing/2014/main" id="{F6419ACD-2DEA-4409-889E-FC08225189E8}"/>
            </a:ext>
          </a:extLst>
        </xdr:cNvPr>
        <xdr:cNvSpPr/>
      </xdr:nvSpPr>
      <xdr:spPr>
        <a:xfrm>
          <a:off x="16416655" y="7305675"/>
          <a:ext cx="11112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2" name="テキスト ボックス 401">
          <a:extLst>
            <a:ext uri="{FF2B5EF4-FFF2-40B4-BE49-F238E27FC236}">
              <a16:creationId xmlns:a16="http://schemas.microsoft.com/office/drawing/2014/main" id="{408F7A2A-EE25-4749-9B63-FF9B17B9FEC8}"/>
            </a:ext>
          </a:extLst>
        </xdr:cNvPr>
        <xdr:cNvSpPr txBox="1"/>
      </xdr:nvSpPr>
      <xdr:spPr>
        <a:xfrm>
          <a:off x="16082645" y="7397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3" name="楕円 402">
          <a:extLst>
            <a:ext uri="{FF2B5EF4-FFF2-40B4-BE49-F238E27FC236}">
              <a16:creationId xmlns:a16="http://schemas.microsoft.com/office/drawing/2014/main" id="{EBCCFC47-00FA-412F-9796-E38C8E29C97A}"/>
            </a:ext>
          </a:extLst>
        </xdr:cNvPr>
        <xdr:cNvSpPr/>
      </xdr:nvSpPr>
      <xdr:spPr>
        <a:xfrm>
          <a:off x="15514320" y="7365788"/>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4" name="テキスト ボックス 403">
          <a:extLst>
            <a:ext uri="{FF2B5EF4-FFF2-40B4-BE49-F238E27FC236}">
              <a16:creationId xmlns:a16="http://schemas.microsoft.com/office/drawing/2014/main" id="{2DF59B1A-D0D5-4673-B90F-D38328EBFDA4}"/>
            </a:ext>
          </a:extLst>
        </xdr:cNvPr>
        <xdr:cNvSpPr txBox="1"/>
      </xdr:nvSpPr>
      <xdr:spPr>
        <a:xfrm>
          <a:off x="15182215" y="745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5" name="楕円 404">
          <a:extLst>
            <a:ext uri="{FF2B5EF4-FFF2-40B4-BE49-F238E27FC236}">
              <a16:creationId xmlns:a16="http://schemas.microsoft.com/office/drawing/2014/main" id="{5726F4A2-082D-41AA-9769-A4D59A15839C}"/>
            </a:ext>
          </a:extLst>
        </xdr:cNvPr>
        <xdr:cNvSpPr/>
      </xdr:nvSpPr>
      <xdr:spPr>
        <a:xfrm>
          <a:off x="14611985" y="7406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6" name="テキスト ボックス 405">
          <a:extLst>
            <a:ext uri="{FF2B5EF4-FFF2-40B4-BE49-F238E27FC236}">
              <a16:creationId xmlns:a16="http://schemas.microsoft.com/office/drawing/2014/main" id="{3EE1524D-BA91-41CE-9B27-3033FA7799F9}"/>
            </a:ext>
          </a:extLst>
        </xdr:cNvPr>
        <xdr:cNvSpPr txBox="1"/>
      </xdr:nvSpPr>
      <xdr:spPr>
        <a:xfrm>
          <a:off x="14272260" y="749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7" name="楕円 406">
          <a:extLst>
            <a:ext uri="{FF2B5EF4-FFF2-40B4-BE49-F238E27FC236}">
              <a16:creationId xmlns:a16="http://schemas.microsoft.com/office/drawing/2014/main" id="{B92276F8-D5A4-4713-9A68-1385F4DB2666}"/>
            </a:ext>
          </a:extLst>
        </xdr:cNvPr>
        <xdr:cNvSpPr/>
      </xdr:nvSpPr>
      <xdr:spPr>
        <a:xfrm>
          <a:off x="13703935" y="7446221"/>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8" name="テキスト ボックス 407">
          <a:extLst>
            <a:ext uri="{FF2B5EF4-FFF2-40B4-BE49-F238E27FC236}">
              <a16:creationId xmlns:a16="http://schemas.microsoft.com/office/drawing/2014/main" id="{66282E81-0165-4455-8765-8418117AE68E}"/>
            </a:ext>
          </a:extLst>
        </xdr:cNvPr>
        <xdr:cNvSpPr txBox="1"/>
      </xdr:nvSpPr>
      <xdr:spPr>
        <a:xfrm>
          <a:off x="13369925" y="753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7A95C0E0-66E6-4CEE-87A9-DA7430F69487}"/>
            </a:ext>
          </a:extLst>
        </xdr:cNvPr>
        <xdr:cNvSpPr/>
      </xdr:nvSpPr>
      <xdr:spPr>
        <a:xfrm>
          <a:off x="13057505" y="1231265"/>
          <a:ext cx="5177155"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B3D7CF6A-5DED-4C53-9973-6A8D475A3F55}"/>
            </a:ext>
          </a:extLst>
        </xdr:cNvPr>
        <xdr:cNvSpPr txBox="1"/>
      </xdr:nvSpPr>
      <xdr:spPr>
        <a:xfrm>
          <a:off x="14009990" y="160464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9D1F8D4D-64F8-4480-AFB7-2435DC1C7012}"/>
            </a:ext>
          </a:extLst>
        </xdr:cNvPr>
        <xdr:cNvSpPr txBox="1"/>
      </xdr:nvSpPr>
      <xdr:spPr>
        <a:xfrm>
          <a:off x="15604505" y="15773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BDDEBD52-1CF6-49E4-B40A-C0ADFB2E5FE7}"/>
            </a:ext>
          </a:extLst>
        </xdr:cNvPr>
        <xdr:cNvSpPr/>
      </xdr:nvSpPr>
      <xdr:spPr>
        <a:xfrm>
          <a:off x="18292445" y="148907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9CD53A68-168F-4C9C-8114-8FCEF67344BB}"/>
            </a:ext>
          </a:extLst>
        </xdr:cNvPr>
        <xdr:cNvSpPr/>
      </xdr:nvSpPr>
      <xdr:spPr>
        <a:xfrm>
          <a:off x="18292445" y="1687195"/>
          <a:ext cx="155448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A94C7F0D-6824-46B6-9572-440FC6280A93}"/>
            </a:ext>
          </a:extLst>
        </xdr:cNvPr>
        <xdr:cNvSpPr/>
      </xdr:nvSpPr>
      <xdr:spPr>
        <a:xfrm>
          <a:off x="19979640" y="148907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41762CE9-D869-4D19-B085-28C42A29D968}"/>
            </a:ext>
          </a:extLst>
        </xdr:cNvPr>
        <xdr:cNvSpPr/>
      </xdr:nvSpPr>
      <xdr:spPr>
        <a:xfrm>
          <a:off x="19979640" y="1687195"/>
          <a:ext cx="1290955"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DB96090C-94A2-4EEC-8E90-DDDC43C42469}"/>
            </a:ext>
          </a:extLst>
        </xdr:cNvPr>
        <xdr:cNvSpPr/>
      </xdr:nvSpPr>
      <xdr:spPr>
        <a:xfrm>
          <a:off x="21461095" y="148907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6AE7E48F-F393-4EED-BA4F-10CB6467DB72}"/>
            </a:ext>
          </a:extLst>
        </xdr:cNvPr>
        <xdr:cNvSpPr/>
      </xdr:nvSpPr>
      <xdr:spPr>
        <a:xfrm>
          <a:off x="21461095" y="1687195"/>
          <a:ext cx="129667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1B1C7F02-0CE6-4101-9064-CA899929D81A}"/>
            </a:ext>
          </a:extLst>
        </xdr:cNvPr>
        <xdr:cNvSpPr/>
      </xdr:nvSpPr>
      <xdr:spPr>
        <a:xfrm>
          <a:off x="13057505" y="2008505"/>
          <a:ext cx="5177155" cy="247205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82395FEB-FD55-48E8-9913-C666E113C39D}"/>
            </a:ext>
          </a:extLst>
        </xdr:cNvPr>
        <xdr:cNvSpPr/>
      </xdr:nvSpPr>
      <xdr:spPr>
        <a:xfrm>
          <a:off x="18425160" y="2008505"/>
          <a:ext cx="6144895" cy="24720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E2F7A669-F835-4322-843B-CB04FF6F44F0}"/>
            </a:ext>
          </a:extLst>
        </xdr:cNvPr>
        <xdr:cNvSpPr/>
      </xdr:nvSpPr>
      <xdr:spPr>
        <a:xfrm>
          <a:off x="18425160" y="2008505"/>
          <a:ext cx="387858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E669A1FC-1A43-4ADD-945B-977337F486BB}"/>
            </a:ext>
          </a:extLst>
        </xdr:cNvPr>
        <xdr:cNvSpPr txBox="1"/>
      </xdr:nvSpPr>
      <xdr:spPr>
        <a:xfrm>
          <a:off x="18550255" y="2339340"/>
          <a:ext cx="5887085" cy="20758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ヶ年連続の「－」となった。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主な要因としては、ふるさと納税を原資とする「がんばる新富町応援基金」の積立等の増加により充当可能財源等が増加し、将来負担額を上回ったことでマイナスとなり、将来負担比率は算出されなかった。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EEF5303A-6F88-4F19-B1F2-1907D0CC1298}"/>
            </a:ext>
          </a:extLst>
        </xdr:cNvPr>
        <xdr:cNvSpPr txBox="1"/>
      </xdr:nvSpPr>
      <xdr:spPr>
        <a:xfrm>
          <a:off x="13019405" y="181800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915659E4-7E47-4C8F-886C-3574FA4DFA58}"/>
            </a:ext>
          </a:extLst>
        </xdr:cNvPr>
        <xdr:cNvCxnSpPr/>
      </xdr:nvCxnSpPr>
      <xdr:spPr>
        <a:xfrm>
          <a:off x="13057505" y="448056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C63A3A57-F42E-4BC7-B94F-93C14DD40A3A}"/>
            </a:ext>
          </a:extLst>
        </xdr:cNvPr>
        <xdr:cNvSpPr txBox="1"/>
      </xdr:nvSpPr>
      <xdr:spPr>
        <a:xfrm>
          <a:off x="12280265" y="432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D3EA7C0A-28D0-487F-AF23-C89EAE4D6B2F}"/>
            </a:ext>
          </a:extLst>
        </xdr:cNvPr>
        <xdr:cNvCxnSpPr/>
      </xdr:nvCxnSpPr>
      <xdr:spPr>
        <a:xfrm>
          <a:off x="13057505" y="398081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6C518E5F-7E2D-427C-9B03-0CE79C38590A}"/>
            </a:ext>
          </a:extLst>
        </xdr:cNvPr>
        <xdr:cNvSpPr txBox="1"/>
      </xdr:nvSpPr>
      <xdr:spPr>
        <a:xfrm>
          <a:off x="12280265" y="383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5B45ABBD-B162-498D-B2D1-E062B955CD36}"/>
            </a:ext>
          </a:extLst>
        </xdr:cNvPr>
        <xdr:cNvCxnSpPr/>
      </xdr:nvCxnSpPr>
      <xdr:spPr>
        <a:xfrm>
          <a:off x="13057505" y="348678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A00CF958-4C2A-454D-B530-94C51003F933}"/>
            </a:ext>
          </a:extLst>
        </xdr:cNvPr>
        <xdr:cNvSpPr txBox="1"/>
      </xdr:nvSpPr>
      <xdr:spPr>
        <a:xfrm>
          <a:off x="12280265"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A1E898C4-7B87-46EA-AFD8-9D0FB6C843DA}"/>
            </a:ext>
          </a:extLst>
        </xdr:cNvPr>
        <xdr:cNvCxnSpPr/>
      </xdr:nvCxnSpPr>
      <xdr:spPr>
        <a:xfrm>
          <a:off x="13057505" y="3002280"/>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3C28A787-C248-4750-9628-27655AD7BE9A}"/>
            </a:ext>
          </a:extLst>
        </xdr:cNvPr>
        <xdr:cNvSpPr txBox="1"/>
      </xdr:nvSpPr>
      <xdr:spPr>
        <a:xfrm>
          <a:off x="12280265" y="285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5B672B85-424E-46B6-ABA8-4978268E7657}"/>
            </a:ext>
          </a:extLst>
        </xdr:cNvPr>
        <xdr:cNvCxnSpPr/>
      </xdr:nvCxnSpPr>
      <xdr:spPr>
        <a:xfrm>
          <a:off x="13057505" y="250253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AD24058C-A879-4B23-89E1-A791BAF4DAF5}"/>
            </a:ext>
          </a:extLst>
        </xdr:cNvPr>
        <xdr:cNvSpPr txBox="1"/>
      </xdr:nvSpPr>
      <xdr:spPr>
        <a:xfrm>
          <a:off x="12280265" y="235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DC760BF5-00F2-47DF-8F02-B7F793234C78}"/>
            </a:ext>
          </a:extLst>
        </xdr:cNvPr>
        <xdr:cNvCxnSpPr/>
      </xdr:nvCxnSpPr>
      <xdr:spPr>
        <a:xfrm>
          <a:off x="13057505" y="2008505"/>
          <a:ext cx="517715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CF3491D2-F03D-4E6D-A89A-D2A857CFD6F0}"/>
            </a:ext>
          </a:extLst>
        </xdr:cNvPr>
        <xdr:cNvSpPr/>
      </xdr:nvSpPr>
      <xdr:spPr>
        <a:xfrm>
          <a:off x="13057505" y="2008505"/>
          <a:ext cx="5177155" cy="247205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A0779D53-6356-46B9-8BF5-6537BD0351CC}"/>
            </a:ext>
          </a:extLst>
        </xdr:cNvPr>
        <xdr:cNvCxnSpPr/>
      </xdr:nvCxnSpPr>
      <xdr:spPr>
        <a:xfrm flipV="1">
          <a:off x="17324705" y="2502535"/>
          <a:ext cx="0" cy="15997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201195DD-7DE3-45A1-9C5F-3EE86728570C}"/>
            </a:ext>
          </a:extLst>
        </xdr:cNvPr>
        <xdr:cNvSpPr txBox="1"/>
      </xdr:nvSpPr>
      <xdr:spPr>
        <a:xfrm>
          <a:off x="17419320" y="4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EB44B7C6-1398-4D2C-AF0C-FB30A3AE6305}"/>
            </a:ext>
          </a:extLst>
        </xdr:cNvPr>
        <xdr:cNvCxnSpPr/>
      </xdr:nvCxnSpPr>
      <xdr:spPr>
        <a:xfrm>
          <a:off x="17231995" y="4102328"/>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FEC94A3C-3933-448E-971F-596F4480A416}"/>
            </a:ext>
          </a:extLst>
        </xdr:cNvPr>
        <xdr:cNvSpPr txBox="1"/>
      </xdr:nvSpPr>
      <xdr:spPr>
        <a:xfrm>
          <a:off x="17419320" y="218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F20449E2-3E01-4C3E-8038-1851C6673929}"/>
            </a:ext>
          </a:extLst>
        </xdr:cNvPr>
        <xdr:cNvCxnSpPr/>
      </xdr:nvCxnSpPr>
      <xdr:spPr>
        <a:xfrm>
          <a:off x="17231995" y="2502535"/>
          <a:ext cx="1873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117399</xdr:rowOff>
    </xdr:from>
    <xdr:to>
      <xdr:col>72</xdr:col>
      <xdr:colOff>203200</xdr:colOff>
      <xdr:row>15</xdr:row>
      <xdr:rowOff>54051</xdr:rowOff>
    </xdr:to>
    <xdr:cxnSp macro="">
      <xdr:nvCxnSpPr>
        <xdr:cNvPr id="440" name="直線コネクタ 439">
          <a:extLst>
            <a:ext uri="{FF2B5EF4-FFF2-40B4-BE49-F238E27FC236}">
              <a16:creationId xmlns:a16="http://schemas.microsoft.com/office/drawing/2014/main" id="{23A28AFE-EAC1-4205-91F0-01FE677194AF}"/>
            </a:ext>
          </a:extLst>
        </xdr:cNvPr>
        <xdr:cNvCxnSpPr/>
      </xdr:nvCxnSpPr>
      <xdr:spPr>
        <a:xfrm flipV="1">
          <a:off x="14660880" y="2571039"/>
          <a:ext cx="902335" cy="1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a:extLst>
            <a:ext uri="{FF2B5EF4-FFF2-40B4-BE49-F238E27FC236}">
              <a16:creationId xmlns:a16="http://schemas.microsoft.com/office/drawing/2014/main" id="{C39B88F7-7127-4842-B39A-1AC950AA0652}"/>
            </a:ext>
          </a:extLst>
        </xdr:cNvPr>
        <xdr:cNvSpPr txBox="1"/>
      </xdr:nvSpPr>
      <xdr:spPr>
        <a:xfrm>
          <a:off x="17419320" y="2423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8CFF8AA8-BF95-415D-9397-13691E638715}"/>
            </a:ext>
          </a:extLst>
        </xdr:cNvPr>
        <xdr:cNvSpPr/>
      </xdr:nvSpPr>
      <xdr:spPr>
        <a:xfrm>
          <a:off x="17270095" y="2453640"/>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54051</xdr:rowOff>
    </xdr:from>
    <xdr:to>
      <xdr:col>68</xdr:col>
      <xdr:colOff>152400</xdr:colOff>
      <xdr:row>15</xdr:row>
      <xdr:rowOff>138024</xdr:rowOff>
    </xdr:to>
    <xdr:cxnSp macro="">
      <xdr:nvCxnSpPr>
        <xdr:cNvPr id="443" name="直線コネクタ 442">
          <a:extLst>
            <a:ext uri="{FF2B5EF4-FFF2-40B4-BE49-F238E27FC236}">
              <a16:creationId xmlns:a16="http://schemas.microsoft.com/office/drawing/2014/main" id="{924C8DC9-AC6A-4169-8877-F7CD78C3B66C}"/>
            </a:ext>
          </a:extLst>
        </xdr:cNvPr>
        <xdr:cNvCxnSpPr/>
      </xdr:nvCxnSpPr>
      <xdr:spPr>
        <a:xfrm flipV="1">
          <a:off x="13758545" y="2686761"/>
          <a:ext cx="902335"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C4F113EF-440C-49F5-BDD1-E05BD1808063}"/>
            </a:ext>
          </a:extLst>
        </xdr:cNvPr>
        <xdr:cNvSpPr/>
      </xdr:nvSpPr>
      <xdr:spPr>
        <a:xfrm>
          <a:off x="16416655" y="2453640"/>
          <a:ext cx="1111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9287EA4A-BF71-45EE-8961-4E406E700A08}"/>
            </a:ext>
          </a:extLst>
        </xdr:cNvPr>
        <xdr:cNvSpPr txBox="1"/>
      </xdr:nvSpPr>
      <xdr:spPr>
        <a:xfrm>
          <a:off x="16082645"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6" name="フローチャート: 判断 445">
          <a:extLst>
            <a:ext uri="{FF2B5EF4-FFF2-40B4-BE49-F238E27FC236}">
              <a16:creationId xmlns:a16="http://schemas.microsoft.com/office/drawing/2014/main" id="{D157F3F7-6CA8-4F85-945B-B99020804826}"/>
            </a:ext>
          </a:extLst>
        </xdr:cNvPr>
        <xdr:cNvSpPr/>
      </xdr:nvSpPr>
      <xdr:spPr>
        <a:xfrm>
          <a:off x="15514320" y="2575281"/>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38473</xdr:rowOff>
    </xdr:from>
    <xdr:ext cx="762000" cy="259045"/>
    <xdr:sp macro="" textlink="">
      <xdr:nvSpPr>
        <xdr:cNvPr id="447" name="テキスト ボックス 446">
          <a:extLst>
            <a:ext uri="{FF2B5EF4-FFF2-40B4-BE49-F238E27FC236}">
              <a16:creationId xmlns:a16="http://schemas.microsoft.com/office/drawing/2014/main" id="{C52A0B59-D445-4D8D-BDEC-F209A152E6DF}"/>
            </a:ext>
          </a:extLst>
        </xdr:cNvPr>
        <xdr:cNvSpPr txBox="1"/>
      </xdr:nvSpPr>
      <xdr:spPr>
        <a:xfrm>
          <a:off x="15182215" y="266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8" name="フローチャート: 判断 447">
          <a:extLst>
            <a:ext uri="{FF2B5EF4-FFF2-40B4-BE49-F238E27FC236}">
              <a16:creationId xmlns:a16="http://schemas.microsoft.com/office/drawing/2014/main" id="{B8560D1C-CEB9-4A78-B42C-4AF394A7123C}"/>
            </a:ext>
          </a:extLst>
        </xdr:cNvPr>
        <xdr:cNvSpPr/>
      </xdr:nvSpPr>
      <xdr:spPr>
        <a:xfrm>
          <a:off x="14611985" y="2664003"/>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121480</xdr:rowOff>
    </xdr:from>
    <xdr:ext cx="762000" cy="259045"/>
    <xdr:sp macro="" textlink="">
      <xdr:nvSpPr>
        <xdr:cNvPr id="449" name="テキスト ボックス 448">
          <a:extLst>
            <a:ext uri="{FF2B5EF4-FFF2-40B4-BE49-F238E27FC236}">
              <a16:creationId xmlns:a16="http://schemas.microsoft.com/office/drawing/2014/main" id="{5ACBDF03-B3DB-442C-8023-DF90797B6E35}"/>
            </a:ext>
          </a:extLst>
        </xdr:cNvPr>
        <xdr:cNvSpPr txBox="1"/>
      </xdr:nvSpPr>
      <xdr:spPr>
        <a:xfrm>
          <a:off x="14272260" y="274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0" name="フローチャート: 判断 449">
          <a:extLst>
            <a:ext uri="{FF2B5EF4-FFF2-40B4-BE49-F238E27FC236}">
              <a16:creationId xmlns:a16="http://schemas.microsoft.com/office/drawing/2014/main" id="{E97CAA7B-E04C-4B50-AFA1-D83B8752ADBE}"/>
            </a:ext>
          </a:extLst>
        </xdr:cNvPr>
        <xdr:cNvSpPr/>
      </xdr:nvSpPr>
      <xdr:spPr>
        <a:xfrm>
          <a:off x="13703935" y="2657221"/>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1" name="テキスト ボックス 450">
          <a:extLst>
            <a:ext uri="{FF2B5EF4-FFF2-40B4-BE49-F238E27FC236}">
              <a16:creationId xmlns:a16="http://schemas.microsoft.com/office/drawing/2014/main" id="{C0B9427B-6782-404D-82DD-85297A4010F4}"/>
            </a:ext>
          </a:extLst>
        </xdr:cNvPr>
        <xdr:cNvSpPr txBox="1"/>
      </xdr:nvSpPr>
      <xdr:spPr>
        <a:xfrm>
          <a:off x="13369925" y="241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C58F779-AD8E-4A15-813D-7559302733CC}"/>
            </a:ext>
          </a:extLst>
        </xdr:cNvPr>
        <xdr:cNvSpPr txBox="1"/>
      </xdr:nvSpPr>
      <xdr:spPr>
        <a:xfrm>
          <a:off x="1710690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39F7F41-4F8F-45DC-9DF8-4F5A9E9EC94F}"/>
            </a:ext>
          </a:extLst>
        </xdr:cNvPr>
        <xdr:cNvSpPr txBox="1"/>
      </xdr:nvSpPr>
      <xdr:spPr>
        <a:xfrm>
          <a:off x="1625346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F0A649F-4E75-427C-91B0-F7ED94D5B692}"/>
            </a:ext>
          </a:extLst>
        </xdr:cNvPr>
        <xdr:cNvSpPr txBox="1"/>
      </xdr:nvSpPr>
      <xdr:spPr>
        <a:xfrm>
          <a:off x="15343505"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F9014B3-A81D-4421-AB00-FF0B84DD640C}"/>
            </a:ext>
          </a:extLst>
        </xdr:cNvPr>
        <xdr:cNvSpPr txBox="1"/>
      </xdr:nvSpPr>
      <xdr:spPr>
        <a:xfrm>
          <a:off x="14443075"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3090C05C-F365-4E33-8162-523FB40930C8}"/>
            </a:ext>
          </a:extLst>
        </xdr:cNvPr>
        <xdr:cNvSpPr txBox="1"/>
      </xdr:nvSpPr>
      <xdr:spPr>
        <a:xfrm>
          <a:off x="13540740" y="447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66599</xdr:rowOff>
    </xdr:from>
    <xdr:to>
      <xdr:col>73</xdr:col>
      <xdr:colOff>44450</xdr:colOff>
      <xdr:row>14</xdr:row>
      <xdr:rowOff>168199</xdr:rowOff>
    </xdr:to>
    <xdr:sp macro="" textlink="">
      <xdr:nvSpPr>
        <xdr:cNvPr id="457" name="楕円 456">
          <a:extLst>
            <a:ext uri="{FF2B5EF4-FFF2-40B4-BE49-F238E27FC236}">
              <a16:creationId xmlns:a16="http://schemas.microsoft.com/office/drawing/2014/main" id="{C19B66D1-4241-47EA-AB06-FE7A6C251E4C}"/>
            </a:ext>
          </a:extLst>
        </xdr:cNvPr>
        <xdr:cNvSpPr/>
      </xdr:nvSpPr>
      <xdr:spPr>
        <a:xfrm>
          <a:off x="15514320" y="252214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6926</xdr:rowOff>
    </xdr:from>
    <xdr:ext cx="762000" cy="259045"/>
    <xdr:sp macro="" textlink="">
      <xdr:nvSpPr>
        <xdr:cNvPr id="458" name="テキスト ボックス 457">
          <a:extLst>
            <a:ext uri="{FF2B5EF4-FFF2-40B4-BE49-F238E27FC236}">
              <a16:creationId xmlns:a16="http://schemas.microsoft.com/office/drawing/2014/main" id="{F4C20337-7C7F-4AB7-A11A-F8E68729DD62}"/>
            </a:ext>
          </a:extLst>
        </xdr:cNvPr>
        <xdr:cNvSpPr txBox="1"/>
      </xdr:nvSpPr>
      <xdr:spPr>
        <a:xfrm>
          <a:off x="15182215" y="228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3251</xdr:rowOff>
    </xdr:from>
    <xdr:to>
      <xdr:col>68</xdr:col>
      <xdr:colOff>203200</xdr:colOff>
      <xdr:row>15</xdr:row>
      <xdr:rowOff>104851</xdr:rowOff>
    </xdr:to>
    <xdr:sp macro="" textlink="">
      <xdr:nvSpPr>
        <xdr:cNvPr id="459" name="楕円 458">
          <a:extLst>
            <a:ext uri="{FF2B5EF4-FFF2-40B4-BE49-F238E27FC236}">
              <a16:creationId xmlns:a16="http://schemas.microsoft.com/office/drawing/2014/main" id="{05D7074D-0390-4CEA-B30E-223B85D98D25}"/>
            </a:ext>
          </a:extLst>
        </xdr:cNvPr>
        <xdr:cNvSpPr/>
      </xdr:nvSpPr>
      <xdr:spPr>
        <a:xfrm>
          <a:off x="14611985" y="26321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115028</xdr:rowOff>
    </xdr:from>
    <xdr:ext cx="762000" cy="259045"/>
    <xdr:sp macro="" textlink="">
      <xdr:nvSpPr>
        <xdr:cNvPr id="460" name="テキスト ボックス 459">
          <a:extLst>
            <a:ext uri="{FF2B5EF4-FFF2-40B4-BE49-F238E27FC236}">
              <a16:creationId xmlns:a16="http://schemas.microsoft.com/office/drawing/2014/main" id="{E381587C-8877-44E3-A481-23A42A014213}"/>
            </a:ext>
          </a:extLst>
        </xdr:cNvPr>
        <xdr:cNvSpPr txBox="1"/>
      </xdr:nvSpPr>
      <xdr:spPr>
        <a:xfrm>
          <a:off x="14272260" y="239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87224</xdr:rowOff>
    </xdr:from>
    <xdr:to>
      <xdr:col>64</xdr:col>
      <xdr:colOff>152400</xdr:colOff>
      <xdr:row>16</xdr:row>
      <xdr:rowOff>17374</xdr:rowOff>
    </xdr:to>
    <xdr:sp macro="" textlink="">
      <xdr:nvSpPr>
        <xdr:cNvPr id="461" name="楕円 460">
          <a:extLst>
            <a:ext uri="{FF2B5EF4-FFF2-40B4-BE49-F238E27FC236}">
              <a16:creationId xmlns:a16="http://schemas.microsoft.com/office/drawing/2014/main" id="{938C65A1-2692-4C54-B763-54359763AC52}"/>
            </a:ext>
          </a:extLst>
        </xdr:cNvPr>
        <xdr:cNvSpPr/>
      </xdr:nvSpPr>
      <xdr:spPr>
        <a:xfrm>
          <a:off x="13703935" y="2714219"/>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2151</xdr:rowOff>
    </xdr:from>
    <xdr:ext cx="762000" cy="259045"/>
    <xdr:sp macro="" textlink="">
      <xdr:nvSpPr>
        <xdr:cNvPr id="462" name="テキスト ボックス 461">
          <a:extLst>
            <a:ext uri="{FF2B5EF4-FFF2-40B4-BE49-F238E27FC236}">
              <a16:creationId xmlns:a16="http://schemas.microsoft.com/office/drawing/2014/main" id="{28566826-F478-482E-8A42-985EEA814FF5}"/>
            </a:ext>
          </a:extLst>
        </xdr:cNvPr>
        <xdr:cNvSpPr txBox="1"/>
      </xdr:nvSpPr>
      <xdr:spPr>
        <a:xfrm>
          <a:off x="13369925" y="280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16,888
16,730
61.48
14,484,607
13,891,583
396,511
4,271,783
5,591,230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en-US" sz="1300">
              <a:latin typeface="ＭＳ Ｐゴシック" panose="020B0600070205080204" pitchFamily="50" charset="-128"/>
              <a:ea typeface="ＭＳ Ｐゴシック" panose="020B0600070205080204" pitchFamily="50" charset="-128"/>
            </a:rPr>
            <a:t>これは、人件費で経常経費充当一般財源が増加しているためである。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などの活用による業務の効率化を推進し、更なる事務事業の見直しを図りながら定員管理の適正化に努めていく。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110672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849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37</xdr:row>
      <xdr:rowOff>48078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849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48078</xdr:rowOff>
    </xdr:from>
    <xdr:to>
      <xdr:col>15</xdr:col>
      <xdr:colOff>98425</xdr:colOff>
      <xdr:row>37</xdr:row>
      <xdr:rowOff>80736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391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154214</xdr:rowOff>
    </xdr:from>
    <xdr:to>
      <xdr:col>11</xdr:col>
      <xdr:colOff>9525</xdr:colOff>
      <xdr:row>37</xdr:row>
      <xdr:rowOff>80736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264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31949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168728</xdr:rowOff>
    </xdr:from>
    <xdr:to>
      <xdr:col>15</xdr:col>
      <xdr:colOff>149225</xdr:colOff>
      <xdr:row>37</xdr:row>
      <xdr:rowOff>98878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29936</xdr:rowOff>
    </xdr:from>
    <xdr:to>
      <xdr:col>11</xdr:col>
      <xdr:colOff>60325</xdr:colOff>
      <xdr:row>37</xdr:row>
      <xdr:rowOff>131536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116312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103414</xdr:rowOff>
    </xdr:from>
    <xdr:to>
      <xdr:col>6</xdr:col>
      <xdr:colOff>171450</xdr:colOff>
      <xdr:row>37</xdr:row>
      <xdr:rowOff>33564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18341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ポイント下回っており、順位も上位に位置している。これは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ふるさと納税を財源とする「がんばる新富町応援基金」を活用したことが主な要因である。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今後も施設の老朽化に伴う修繕費等の増加が見込まれるため、公共施設の集約化・複合化や長寿命化に取り組み維持管理コストの抑制を図っていく。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17</xdr:row>
      <xdr:rowOff>77470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7970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18</xdr:row>
      <xdr:rowOff>27940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921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27940</xdr:rowOff>
    </xdr:from>
    <xdr:to>
      <xdr:col>73</xdr:col>
      <xdr:colOff>180975</xdr:colOff>
      <xdr:row>18</xdr:row>
      <xdr:rowOff>58420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14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18</xdr:row>
      <xdr:rowOff>58420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92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148590</xdr:rowOff>
    </xdr:from>
    <xdr:to>
      <xdr:col>74</xdr:col>
      <xdr:colOff>31750</xdr:colOff>
      <xdr:row>18</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ポイント上回っており、順位も下位に位置している。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これは、障害介護給付費・障害児給付費の新規対象者数の増及び単価の上昇が主な要因</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今後も社会保障関係経費の増加が見込まれることから、単独扶助費の見直し等を行い、適正化に努める。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299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61</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997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102507</xdr:rowOff>
    </xdr:from>
    <xdr:to>
      <xdr:col>15</xdr:col>
      <xdr:colOff>98425</xdr:colOff>
      <xdr:row>61</xdr:row>
      <xdr:rowOff>102507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560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37193</xdr:rowOff>
    </xdr:from>
    <xdr:to>
      <xdr:col>11</xdr:col>
      <xdr:colOff>9525</xdr:colOff>
      <xdr:row>61</xdr:row>
      <xdr:rowOff>102507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49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59872</xdr:rowOff>
    </xdr:from>
    <xdr:to>
      <xdr:col>24</xdr:col>
      <xdr:colOff>76200</xdr:colOff>
      <xdr:row>60</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31949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51707</xdr:rowOff>
    </xdr:from>
    <xdr:to>
      <xdr:col>15</xdr:col>
      <xdr:colOff>149225</xdr:colOff>
      <xdr:row>61</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138084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51707</xdr:rowOff>
    </xdr:from>
    <xdr:to>
      <xdr:col>11</xdr:col>
      <xdr:colOff>60325</xdr:colOff>
      <xdr:row>61</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157843</xdr:rowOff>
    </xdr:from>
    <xdr:to>
      <xdr:col>6</xdr:col>
      <xdr:colOff>171450</xdr:colOff>
      <xdr:row>61</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72770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ポイント下回っており、順位も上位に位置している。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今後も繰出基準に沿った特別会計繰出金や維持補修費などの改革・改善に努め、歳出の抑制を図っていく。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73660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98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57</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74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1270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111760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ポイント上回っている。これは、新型コロナウイルス感染症が落ち着き各団体の活動が新型コロナウイルス発生前に戻ってきたことや消費拡大のためのクーポン事業の実施による増加が主な要因である。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今後も各補助金の見直しや廃止の検討を行い、引き続き補助費等の適正化に努める。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27396</xdr:rowOff>
    </xdr:from>
    <xdr:to>
      <xdr:col>82</xdr:col>
      <xdr:colOff>107950</xdr:colOff>
      <xdr:row>35</xdr:row>
      <xdr:rowOff>33927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0281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27396</xdr:rowOff>
    </xdr:from>
    <xdr:to>
      <xdr:col>78</xdr:col>
      <xdr:colOff>69850</xdr:colOff>
      <xdr:row>35</xdr:row>
      <xdr:rowOff>151493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02814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151493</xdr:rowOff>
    </xdr:from>
    <xdr:to>
      <xdr:col>73</xdr:col>
      <xdr:colOff>180975</xdr:colOff>
      <xdr:row>36</xdr:row>
      <xdr:rowOff>71483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15224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171087</xdr:rowOff>
    </xdr:from>
    <xdr:to>
      <xdr:col>69</xdr:col>
      <xdr:colOff>92075</xdr:colOff>
      <xdr:row>36</xdr:row>
      <xdr:rowOff>71483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1718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154577</xdr:rowOff>
    </xdr:from>
    <xdr:to>
      <xdr:col>82</xdr:col>
      <xdr:colOff>158750</xdr:colOff>
      <xdr:row>35</xdr:row>
      <xdr:rowOff>84727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171104</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8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148046</xdr:rowOff>
    </xdr:from>
    <xdr:to>
      <xdr:col>78</xdr:col>
      <xdr:colOff>120650</xdr:colOff>
      <xdr:row>35</xdr:row>
      <xdr:rowOff>78196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88373</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100693</xdr:rowOff>
    </xdr:from>
    <xdr:to>
      <xdr:col>74</xdr:col>
      <xdr:colOff>31750</xdr:colOff>
      <xdr:row>36</xdr:row>
      <xdr:rowOff>30843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20683</xdr:rowOff>
    </xdr:from>
    <xdr:to>
      <xdr:col>69</xdr:col>
      <xdr:colOff>142875</xdr:colOff>
      <xdr:row>36</xdr:row>
      <xdr:rowOff>122283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107060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回っており、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ポイント増加した。これは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の事業債の償還が終了したものの、</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の事業債の償還が開始したことで元利償還額が増加したことが要因である。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財政の硬直化を招かないよう、自主財源の確保や事業の選択と集中を図るとともに、</a:t>
          </a:r>
          <a:r>
            <a:rPr kumimoji="1"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償還額</a:t>
          </a:r>
          <a:r>
            <a:rPr kumimoji="1"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未満の地方債の借入により公債費の計画的な減少に努める。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76</xdr:row>
      <xdr:rowOff>159004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66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76</xdr:row>
      <xdr:rowOff>168148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66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1270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98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42418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ポイント下回っており、順位も上位に位置している。これは、基金を多く活用したことにより経常経費充当一般財源が減少したことが要因である。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今後、物件費や補助費等の経常経費の削減に取り組むとともに、使用料・手数料等の適正化により自主財源の確保に努める。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76</xdr:row>
      <xdr:rowOff>136144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0632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79</xdr:row>
      <xdr:rowOff>1270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66344"/>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60706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5458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79</xdr:row>
      <xdr:rowOff>60706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9037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20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xdr:rowOff>
    </xdr:from>
    <xdr:to>
      <xdr:col>69</xdr:col>
      <xdr:colOff>142875</xdr:colOff>
      <xdr:row>79</xdr:row>
      <xdr:rowOff>111506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96283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69533</xdr:rowOff>
    </xdr:from>
    <xdr:to>
      <xdr:col>29</xdr:col>
      <xdr:colOff>127000</xdr:colOff>
      <xdr:row>17</xdr:row>
      <xdr:rowOff>77089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31808"/>
          <a:ext cx="647700" cy="7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77089</xdr:rowOff>
    </xdr:from>
    <xdr:to>
      <xdr:col>26</xdr:col>
      <xdr:colOff>50800</xdr:colOff>
      <xdr:row>18</xdr:row>
      <xdr:rowOff>20764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39364"/>
          <a:ext cx="698500" cy="11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20764</xdr:rowOff>
    </xdr:from>
    <xdr:to>
      <xdr:col>22</xdr:col>
      <xdr:colOff>114300</xdr:colOff>
      <xdr:row>18</xdr:row>
      <xdr:rowOff>129565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4489"/>
          <a:ext cx="698500" cy="10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129565</xdr:rowOff>
    </xdr:from>
    <xdr:to>
      <xdr:col>18</xdr:col>
      <xdr:colOff>177800</xdr:colOff>
      <xdr:row>18</xdr:row>
      <xdr:rowOff>166472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3290"/>
          <a:ext cx="698500" cy="3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18733</xdr:rowOff>
    </xdr:from>
    <xdr:to>
      <xdr:col>29</xdr:col>
      <xdr:colOff>177800</xdr:colOff>
      <xdr:row>17</xdr:row>
      <xdr:rowOff>120333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81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162260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26289</xdr:rowOff>
    </xdr:from>
    <xdr:to>
      <xdr:col>26</xdr:col>
      <xdr:colOff>101600</xdr:colOff>
      <xdr:row>17</xdr:row>
      <xdr:rowOff>127889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112666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141414</xdr:rowOff>
    </xdr:from>
    <xdr:to>
      <xdr:col>22</xdr:col>
      <xdr:colOff>165100</xdr:colOff>
      <xdr:row>18</xdr:row>
      <xdr:rowOff>71564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3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56342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78765</xdr:rowOff>
    </xdr:from>
    <xdr:to>
      <xdr:col>19</xdr:col>
      <xdr:colOff>38100</xdr:colOff>
      <xdr:row>19</xdr:row>
      <xdr:rowOff>8915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2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165142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115672</xdr:rowOff>
    </xdr:from>
    <xdr:to>
      <xdr:col>15</xdr:col>
      <xdr:colOff>101600</xdr:colOff>
      <xdr:row>19</xdr:row>
      <xdr:rowOff>45822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4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30599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95019</xdr:rowOff>
    </xdr:from>
    <xdr:to>
      <xdr:col>29</xdr:col>
      <xdr:colOff>127000</xdr:colOff>
      <xdr:row>36</xdr:row>
      <xdr:rowOff>118931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48269"/>
          <a:ext cx="647700" cy="2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118931</xdr:rowOff>
    </xdr:from>
    <xdr:to>
      <xdr:col>26</xdr:col>
      <xdr:colOff>50800</xdr:colOff>
      <xdr:row>36</xdr:row>
      <xdr:rowOff>166433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72181"/>
          <a:ext cx="698500" cy="47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126771</xdr:rowOff>
    </xdr:from>
    <xdr:to>
      <xdr:col>22</xdr:col>
      <xdr:colOff>114300</xdr:colOff>
      <xdr:row>36</xdr:row>
      <xdr:rowOff>166433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80021"/>
          <a:ext cx="6985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79451</xdr:rowOff>
    </xdr:from>
    <xdr:to>
      <xdr:col>18</xdr:col>
      <xdr:colOff>177800</xdr:colOff>
      <xdr:row>36</xdr:row>
      <xdr:rowOff>126771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32701"/>
          <a:ext cx="698500" cy="4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44219</xdr:rowOff>
    </xdr:from>
    <xdr:to>
      <xdr:col>29</xdr:col>
      <xdr:colOff>177800</xdr:colOff>
      <xdr:row>36</xdr:row>
      <xdr:rowOff>145819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9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16296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6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68131</xdr:rowOff>
    </xdr:from>
    <xdr:to>
      <xdr:col>26</xdr:col>
      <xdr:colOff>101600</xdr:colOff>
      <xdr:row>36</xdr:row>
      <xdr:rowOff>169731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2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154508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07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115633</xdr:rowOff>
    </xdr:from>
    <xdr:to>
      <xdr:col>22</xdr:col>
      <xdr:colOff>165100</xdr:colOff>
      <xdr:row>37</xdr:row>
      <xdr:rowOff>45783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68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30560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5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75971</xdr:rowOff>
    </xdr:from>
    <xdr:to>
      <xdr:col>19</xdr:col>
      <xdr:colOff>38100</xdr:colOff>
      <xdr:row>37</xdr:row>
      <xdr:rowOff>6121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2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162348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1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28651</xdr:rowOff>
    </xdr:from>
    <xdr:to>
      <xdr:col>15</xdr:col>
      <xdr:colOff>101600</xdr:colOff>
      <xdr:row>36</xdr:row>
      <xdr:rowOff>130251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8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115028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6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16,888
16,730
61.48
14,484,607
13,891,583
396,511
4,271,783
5,591,230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162403</xdr:rowOff>
    </xdr:from>
    <xdr:to>
      <xdr:col>24</xdr:col>
      <xdr:colOff>63500</xdr:colOff>
      <xdr:row>35</xdr:row>
      <xdr:rowOff>164703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163153"/>
          <a:ext cx="8382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164703</xdr:rowOff>
    </xdr:from>
    <xdr:to>
      <xdr:col>19</xdr:col>
      <xdr:colOff>177800</xdr:colOff>
      <xdr:row>36</xdr:row>
      <xdr:rowOff>111654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165453"/>
          <a:ext cx="889000" cy="11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111654</xdr:rowOff>
    </xdr:from>
    <xdr:to>
      <xdr:col>15</xdr:col>
      <xdr:colOff>50800</xdr:colOff>
      <xdr:row>37</xdr:row>
      <xdr:rowOff>85736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283854"/>
          <a:ext cx="889000" cy="14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85736</xdr:rowOff>
    </xdr:from>
    <xdr:to>
      <xdr:col>10</xdr:col>
      <xdr:colOff>114300</xdr:colOff>
      <xdr:row>37</xdr:row>
      <xdr:rowOff>125298</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29386"/>
          <a:ext cx="889000" cy="3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111603</xdr:rowOff>
    </xdr:from>
    <xdr:to>
      <xdr:col>24</xdr:col>
      <xdr:colOff>114300</xdr:colOff>
      <xdr:row>36</xdr:row>
      <xdr:rowOff>41753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90030</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113903</xdr:rowOff>
    </xdr:from>
    <xdr:to>
      <xdr:col>20</xdr:col>
      <xdr:colOff>38100</xdr:colOff>
      <xdr:row>36</xdr:row>
      <xdr:rowOff>44053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1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35180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20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60854</xdr:rowOff>
    </xdr:from>
    <xdr:to>
      <xdr:col>15</xdr:col>
      <xdr:colOff>101600</xdr:colOff>
      <xdr:row>36</xdr:row>
      <xdr:rowOff>162454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3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153581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32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34936</xdr:rowOff>
    </xdr:from>
    <xdr:to>
      <xdr:col>10</xdr:col>
      <xdr:colOff>165100</xdr:colOff>
      <xdr:row>37</xdr:row>
      <xdr:rowOff>136536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127663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74498</xdr:rowOff>
    </xdr:from>
    <xdr:to>
      <xdr:col>6</xdr:col>
      <xdr:colOff>38100</xdr:colOff>
      <xdr:row>38</xdr:row>
      <xdr:rowOff>4648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167226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1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110033</xdr:rowOff>
    </xdr:from>
    <xdr:to>
      <xdr:col>24</xdr:col>
      <xdr:colOff>63500</xdr:colOff>
      <xdr:row>56</xdr:row>
      <xdr:rowOff>112916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11233"/>
          <a:ext cx="838200" cy="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110033</xdr:rowOff>
    </xdr:from>
    <xdr:to>
      <xdr:col>19</xdr:col>
      <xdr:colOff>177800</xdr:colOff>
      <xdr:row>58</xdr:row>
      <xdr:rowOff>17450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11233"/>
          <a:ext cx="889000" cy="2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17450</xdr:rowOff>
    </xdr:from>
    <xdr:to>
      <xdr:col>15</xdr:col>
      <xdr:colOff>50800</xdr:colOff>
      <xdr:row>58</xdr:row>
      <xdr:rowOff>80111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61550"/>
          <a:ext cx="889000" cy="6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80111</xdr:rowOff>
    </xdr:from>
    <xdr:to>
      <xdr:col>10</xdr:col>
      <xdr:colOff>114300</xdr:colOff>
      <xdr:row>58</xdr:row>
      <xdr:rowOff>143459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24211"/>
          <a:ext cx="8890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62116</xdr:rowOff>
    </xdr:from>
    <xdr:to>
      <xdr:col>24</xdr:col>
      <xdr:colOff>114300</xdr:colOff>
      <xdr:row>56</xdr:row>
      <xdr:rowOff>163716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6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40543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59233</xdr:rowOff>
    </xdr:from>
    <xdr:to>
      <xdr:col>20</xdr:col>
      <xdr:colOff>38100</xdr:colOff>
      <xdr:row>56</xdr:row>
      <xdr:rowOff>160833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138100</xdr:rowOff>
    </xdr:from>
    <xdr:to>
      <xdr:col>15</xdr:col>
      <xdr:colOff>101600</xdr:colOff>
      <xdr:row>58</xdr:row>
      <xdr:rowOff>68250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59377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29311</xdr:rowOff>
    </xdr:from>
    <xdr:to>
      <xdr:col>10</xdr:col>
      <xdr:colOff>165100</xdr:colOff>
      <xdr:row>58</xdr:row>
      <xdr:rowOff>130911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122038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92659</xdr:rowOff>
    </xdr:from>
    <xdr:to>
      <xdr:col>6</xdr:col>
      <xdr:colOff>38100</xdr:colOff>
      <xdr:row>59</xdr:row>
      <xdr:rowOff>22809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13936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2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102369</xdr:rowOff>
    </xdr:from>
    <xdr:to>
      <xdr:col>24</xdr:col>
      <xdr:colOff>63500</xdr:colOff>
      <xdr:row>78</xdr:row>
      <xdr:rowOff>104815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75469"/>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96906</xdr:rowOff>
    </xdr:from>
    <xdr:to>
      <xdr:col>19</xdr:col>
      <xdr:colOff>177800</xdr:colOff>
      <xdr:row>78</xdr:row>
      <xdr:rowOff>102369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70006"/>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96906</xdr:rowOff>
    </xdr:from>
    <xdr:to>
      <xdr:col>15</xdr:col>
      <xdr:colOff>50800</xdr:colOff>
      <xdr:row>78</xdr:row>
      <xdr:rowOff>110531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70006"/>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110531</xdr:rowOff>
    </xdr:from>
    <xdr:to>
      <xdr:col>10</xdr:col>
      <xdr:colOff>114300</xdr:colOff>
      <xdr:row>78</xdr:row>
      <xdr:rowOff>121413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83631"/>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54015</xdr:rowOff>
    </xdr:from>
    <xdr:to>
      <xdr:col>24</xdr:col>
      <xdr:colOff>114300</xdr:colOff>
      <xdr:row>78</xdr:row>
      <xdr:rowOff>155615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140392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51569</xdr:rowOff>
    </xdr:from>
    <xdr:to>
      <xdr:col>20</xdr:col>
      <xdr:colOff>38100</xdr:colOff>
      <xdr:row>78</xdr:row>
      <xdr:rowOff>153169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144296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46106</xdr:rowOff>
    </xdr:from>
    <xdr:to>
      <xdr:col>15</xdr:col>
      <xdr:colOff>101600</xdr:colOff>
      <xdr:row>78</xdr:row>
      <xdr:rowOff>147706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138833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59731</xdr:rowOff>
    </xdr:from>
    <xdr:to>
      <xdr:col>10</xdr:col>
      <xdr:colOff>165100</xdr:colOff>
      <xdr:row>78</xdr:row>
      <xdr:rowOff>161331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152458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2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70613</xdr:rowOff>
    </xdr:from>
    <xdr:to>
      <xdr:col>6</xdr:col>
      <xdr:colOff>38100</xdr:colOff>
      <xdr:row>79</xdr:row>
      <xdr:rowOff>763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163340</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3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114185</xdr:rowOff>
    </xdr:from>
    <xdr:to>
      <xdr:col>24</xdr:col>
      <xdr:colOff>63500</xdr:colOff>
      <xdr:row>92</xdr:row>
      <xdr:rowOff>22707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716135"/>
          <a:ext cx="8382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114185</xdr:rowOff>
    </xdr:from>
    <xdr:to>
      <xdr:col>19</xdr:col>
      <xdr:colOff>177800</xdr:colOff>
      <xdr:row>93</xdr:row>
      <xdr:rowOff>94374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716135"/>
          <a:ext cx="889000" cy="3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94374</xdr:rowOff>
    </xdr:from>
    <xdr:to>
      <xdr:col>15</xdr:col>
      <xdr:colOff>50800</xdr:colOff>
      <xdr:row>93</xdr:row>
      <xdr:rowOff>99631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39224"/>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99631</xdr:rowOff>
    </xdr:from>
    <xdr:to>
      <xdr:col>10</xdr:col>
      <xdr:colOff>114300</xdr:colOff>
      <xdr:row>93</xdr:row>
      <xdr:rowOff>156668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044481"/>
          <a:ext cx="889000" cy="5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143357</xdr:rowOff>
    </xdr:from>
    <xdr:to>
      <xdr:col>24</xdr:col>
      <xdr:colOff>114300</xdr:colOff>
      <xdr:row>92</xdr:row>
      <xdr:rowOff>73507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7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166234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59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63385</xdr:rowOff>
    </xdr:from>
    <xdr:to>
      <xdr:col>20</xdr:col>
      <xdr:colOff>38100</xdr:colOff>
      <xdr:row>91</xdr:row>
      <xdr:rowOff>164985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6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10062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44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43574</xdr:rowOff>
    </xdr:from>
    <xdr:to>
      <xdr:col>15</xdr:col>
      <xdr:colOff>101600</xdr:colOff>
      <xdr:row>93</xdr:row>
      <xdr:rowOff>145174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9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161701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76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48831</xdr:rowOff>
    </xdr:from>
    <xdr:to>
      <xdr:col>10</xdr:col>
      <xdr:colOff>165100</xdr:colOff>
      <xdr:row>93</xdr:row>
      <xdr:rowOff>150431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9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166958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76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105868</xdr:rowOff>
    </xdr:from>
    <xdr:to>
      <xdr:col>6</xdr:col>
      <xdr:colOff>38100</xdr:colOff>
      <xdr:row>94</xdr:row>
      <xdr:rowOff>36018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05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52545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8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142722</xdr:rowOff>
    </xdr:from>
    <xdr:to>
      <xdr:col>55</xdr:col>
      <xdr:colOff>0</xdr:colOff>
      <xdr:row>35</xdr:row>
      <xdr:rowOff>88969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972022"/>
          <a:ext cx="838200" cy="1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134602</xdr:rowOff>
    </xdr:from>
    <xdr:to>
      <xdr:col>50</xdr:col>
      <xdr:colOff>114300</xdr:colOff>
      <xdr:row>35</xdr:row>
      <xdr:rowOff>88969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621002"/>
          <a:ext cx="889000" cy="46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134602</xdr:rowOff>
    </xdr:from>
    <xdr:to>
      <xdr:col>45</xdr:col>
      <xdr:colOff>177800</xdr:colOff>
      <xdr:row>35</xdr:row>
      <xdr:rowOff>100431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621002"/>
          <a:ext cx="889000" cy="48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137451</xdr:rowOff>
    </xdr:from>
    <xdr:to>
      <xdr:col>41</xdr:col>
      <xdr:colOff>50800</xdr:colOff>
      <xdr:row>35</xdr:row>
      <xdr:rowOff>100431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5966751"/>
          <a:ext cx="889000" cy="13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91922</xdr:rowOff>
    </xdr:from>
    <xdr:to>
      <xdr:col>55</xdr:col>
      <xdr:colOff>50800</xdr:colOff>
      <xdr:row>35</xdr:row>
      <xdr:rowOff>22072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114799</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7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38169</xdr:rowOff>
    </xdr:from>
    <xdr:to>
      <xdr:col>50</xdr:col>
      <xdr:colOff>165100</xdr:colOff>
      <xdr:row>35</xdr:row>
      <xdr:rowOff>139769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156296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81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83802</xdr:rowOff>
    </xdr:from>
    <xdr:to>
      <xdr:col>46</xdr:col>
      <xdr:colOff>38100</xdr:colOff>
      <xdr:row>33</xdr:row>
      <xdr:rowOff>13952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57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30479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4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49631</xdr:rowOff>
    </xdr:from>
    <xdr:to>
      <xdr:col>41</xdr:col>
      <xdr:colOff>101600</xdr:colOff>
      <xdr:row>35</xdr:row>
      <xdr:rowOff>151231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167758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82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86651</xdr:rowOff>
    </xdr:from>
    <xdr:to>
      <xdr:col>36</xdr:col>
      <xdr:colOff>165100</xdr:colOff>
      <xdr:row>35</xdr:row>
      <xdr:rowOff>16801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1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33328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69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48252</xdr:rowOff>
    </xdr:from>
    <xdr:to>
      <xdr:col>55</xdr:col>
      <xdr:colOff>0</xdr:colOff>
      <xdr:row>53</xdr:row>
      <xdr:rowOff>113122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8963652"/>
          <a:ext cx="838200" cy="23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113122</xdr:rowOff>
    </xdr:from>
    <xdr:to>
      <xdr:col>50</xdr:col>
      <xdr:colOff>114300</xdr:colOff>
      <xdr:row>54</xdr:row>
      <xdr:rowOff>161394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199972"/>
          <a:ext cx="889000" cy="2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18460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161394</xdr:rowOff>
    </xdr:from>
    <xdr:to>
      <xdr:col>45</xdr:col>
      <xdr:colOff>177800</xdr:colOff>
      <xdr:row>55</xdr:row>
      <xdr:rowOff>103322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419694"/>
          <a:ext cx="889000" cy="1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38768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142435</xdr:rowOff>
    </xdr:from>
    <xdr:to>
      <xdr:col>41</xdr:col>
      <xdr:colOff>50800</xdr:colOff>
      <xdr:row>55</xdr:row>
      <xdr:rowOff>103322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400735"/>
          <a:ext cx="889000" cy="1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40847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168902</xdr:rowOff>
    </xdr:from>
    <xdr:to>
      <xdr:col>55</xdr:col>
      <xdr:colOff>50800</xdr:colOff>
      <xdr:row>52</xdr:row>
      <xdr:rowOff>99052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89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20329</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876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62322</xdr:rowOff>
    </xdr:from>
    <xdr:to>
      <xdr:col>50</xdr:col>
      <xdr:colOff>165100</xdr:colOff>
      <xdr:row>53</xdr:row>
      <xdr:rowOff>163922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14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8999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892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110594</xdr:rowOff>
    </xdr:from>
    <xdr:to>
      <xdr:col>46</xdr:col>
      <xdr:colOff>38100</xdr:colOff>
      <xdr:row>55</xdr:row>
      <xdr:rowOff>40744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3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57271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1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52522</xdr:rowOff>
    </xdr:from>
    <xdr:to>
      <xdr:col>41</xdr:col>
      <xdr:colOff>101600</xdr:colOff>
      <xdr:row>55</xdr:row>
      <xdr:rowOff>154122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8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145249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5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91635</xdr:rowOff>
    </xdr:from>
    <xdr:to>
      <xdr:col>36</xdr:col>
      <xdr:colOff>165100</xdr:colOff>
      <xdr:row>55</xdr:row>
      <xdr:rowOff>21785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3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38312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1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141491</xdr:rowOff>
    </xdr:from>
    <xdr:to>
      <xdr:col>55</xdr:col>
      <xdr:colOff>0</xdr:colOff>
      <xdr:row>72</xdr:row>
      <xdr:rowOff>6903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1971541"/>
          <a:ext cx="838200" cy="3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48486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0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6903</xdr:rowOff>
    </xdr:from>
    <xdr:to>
      <xdr:col>50</xdr:col>
      <xdr:colOff>114300</xdr:colOff>
      <xdr:row>77</xdr:row>
      <xdr:rowOff>145510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351303"/>
          <a:ext cx="889000" cy="99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84320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2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145510</xdr:rowOff>
    </xdr:from>
    <xdr:to>
      <xdr:col>45</xdr:col>
      <xdr:colOff>177800</xdr:colOff>
      <xdr:row>78</xdr:row>
      <xdr:rowOff>80569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347160"/>
          <a:ext cx="889000" cy="10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58738</xdr:rowOff>
    </xdr:from>
    <xdr:to>
      <xdr:col>41</xdr:col>
      <xdr:colOff>50800</xdr:colOff>
      <xdr:row>78</xdr:row>
      <xdr:rowOff>80569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917488"/>
          <a:ext cx="889000" cy="5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18406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90691</xdr:rowOff>
    </xdr:from>
    <xdr:to>
      <xdr:col>55</xdr:col>
      <xdr:colOff>50800</xdr:colOff>
      <xdr:row>70</xdr:row>
      <xdr:rowOff>20841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19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43718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187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127553</xdr:rowOff>
    </xdr:from>
    <xdr:to>
      <xdr:col>50</xdr:col>
      <xdr:colOff>165100</xdr:colOff>
      <xdr:row>72</xdr:row>
      <xdr:rowOff>57703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30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74230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07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94710</xdr:rowOff>
    </xdr:from>
    <xdr:to>
      <xdr:col>46</xdr:col>
      <xdr:colOff>38100</xdr:colOff>
      <xdr:row>78</xdr:row>
      <xdr:rowOff>24860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15987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38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29769</xdr:rowOff>
    </xdr:from>
    <xdr:to>
      <xdr:col>41</xdr:col>
      <xdr:colOff>101600</xdr:colOff>
      <xdr:row>78</xdr:row>
      <xdr:rowOff>131369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122496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9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7938</xdr:rowOff>
    </xdr:from>
    <xdr:to>
      <xdr:col>36</xdr:col>
      <xdr:colOff>165100</xdr:colOff>
      <xdr:row>75</xdr:row>
      <xdr:rowOff>109538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8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126065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6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84759</xdr:rowOff>
    </xdr:from>
    <xdr:to>
      <xdr:col>55</xdr:col>
      <xdr:colOff>0</xdr:colOff>
      <xdr:row>95</xdr:row>
      <xdr:rowOff>118618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372509"/>
          <a:ext cx="838200" cy="3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119397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16345</xdr:rowOff>
    </xdr:from>
    <xdr:to>
      <xdr:col>50</xdr:col>
      <xdr:colOff>114300</xdr:colOff>
      <xdr:row>95</xdr:row>
      <xdr:rowOff>84759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132645"/>
          <a:ext cx="889000" cy="23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16345</xdr:rowOff>
    </xdr:from>
    <xdr:to>
      <xdr:col>45</xdr:col>
      <xdr:colOff>177800</xdr:colOff>
      <xdr:row>95</xdr:row>
      <xdr:rowOff>102845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132645"/>
          <a:ext cx="889000" cy="2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82769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102845</xdr:rowOff>
    </xdr:from>
    <xdr:to>
      <xdr:col>41</xdr:col>
      <xdr:colOff>50800</xdr:colOff>
      <xdr:row>96</xdr:row>
      <xdr:rowOff>111709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390595"/>
          <a:ext cx="889000" cy="18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24210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67818</xdr:rowOff>
    </xdr:from>
    <xdr:to>
      <xdr:col>55</xdr:col>
      <xdr:colOff>50800</xdr:colOff>
      <xdr:row>95</xdr:row>
      <xdr:rowOff>169418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90695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33959</xdr:rowOff>
    </xdr:from>
    <xdr:to>
      <xdr:col>50</xdr:col>
      <xdr:colOff>165100</xdr:colOff>
      <xdr:row>95</xdr:row>
      <xdr:rowOff>135559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2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152086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9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136995</xdr:rowOff>
    </xdr:from>
    <xdr:to>
      <xdr:col>46</xdr:col>
      <xdr:colOff>38100</xdr:colOff>
      <xdr:row>94</xdr:row>
      <xdr:rowOff>67145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0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83672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8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52045</xdr:rowOff>
    </xdr:from>
    <xdr:to>
      <xdr:col>41</xdr:col>
      <xdr:colOff>101600</xdr:colOff>
      <xdr:row>95</xdr:row>
      <xdr:rowOff>153645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170172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1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60909</xdr:rowOff>
    </xdr:from>
    <xdr:to>
      <xdr:col>36</xdr:col>
      <xdr:colOff>165100</xdr:colOff>
      <xdr:row>96</xdr:row>
      <xdr:rowOff>162509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2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153636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61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22263</xdr:rowOff>
    </xdr:from>
    <xdr:to>
      <xdr:col>85</xdr:col>
      <xdr:colOff>127000</xdr:colOff>
      <xdr:row>39</xdr:row>
      <xdr:rowOff>33858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08813"/>
          <a:ext cx="8382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33858</xdr:rowOff>
    </xdr:from>
    <xdr:to>
      <xdr:col>81</xdr:col>
      <xdr:colOff>50800</xdr:colOff>
      <xdr:row>39</xdr:row>
      <xdr:rowOff>36437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0408"/>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6299</xdr:rowOff>
    </xdr:from>
    <xdr:to>
      <xdr:col>76</xdr:col>
      <xdr:colOff>114300</xdr:colOff>
      <xdr:row>39</xdr:row>
      <xdr:rowOff>36437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92849"/>
          <a:ext cx="889000" cy="3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154978</xdr:rowOff>
    </xdr:from>
    <xdr:to>
      <xdr:col>71</xdr:col>
      <xdr:colOff>177800</xdr:colOff>
      <xdr:row>39</xdr:row>
      <xdr:rowOff>6299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70078"/>
          <a:ext cx="889000" cy="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38092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142913</xdr:rowOff>
    </xdr:from>
    <xdr:to>
      <xdr:col>85</xdr:col>
      <xdr:colOff>177800</xdr:colOff>
      <xdr:row>39</xdr:row>
      <xdr:rowOff>73063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154508</xdr:rowOff>
    </xdr:from>
    <xdr:to>
      <xdr:col>81</xdr:col>
      <xdr:colOff>101600</xdr:colOff>
      <xdr:row>39</xdr:row>
      <xdr:rowOff>84658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75785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2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157087</xdr:rowOff>
    </xdr:from>
    <xdr:to>
      <xdr:col>76</xdr:col>
      <xdr:colOff>165100</xdr:colOff>
      <xdr:row>39</xdr:row>
      <xdr:rowOff>87237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78364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4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126949</xdr:rowOff>
    </xdr:from>
    <xdr:to>
      <xdr:col>72</xdr:col>
      <xdr:colOff>38100</xdr:colOff>
      <xdr:row>39</xdr:row>
      <xdr:rowOff>57099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48226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3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104178</xdr:rowOff>
    </xdr:from>
    <xdr:to>
      <xdr:col>67</xdr:col>
      <xdr:colOff>101600</xdr:colOff>
      <xdr:row>39</xdr:row>
      <xdr:rowOff>34328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50855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39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110058</xdr:rowOff>
    </xdr:from>
    <xdr:to>
      <xdr:col>85</xdr:col>
      <xdr:colOff>127000</xdr:colOff>
      <xdr:row>77</xdr:row>
      <xdr:rowOff>115598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11708"/>
          <a:ext cx="8382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115598</xdr:rowOff>
    </xdr:from>
    <xdr:to>
      <xdr:col>81</xdr:col>
      <xdr:colOff>50800</xdr:colOff>
      <xdr:row>77</xdr:row>
      <xdr:rowOff>130640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17248"/>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130640</xdr:rowOff>
    </xdr:from>
    <xdr:to>
      <xdr:col>76</xdr:col>
      <xdr:colOff>114300</xdr:colOff>
      <xdr:row>77</xdr:row>
      <xdr:rowOff>141605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32290"/>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123309</xdr:rowOff>
    </xdr:from>
    <xdr:to>
      <xdr:col>71</xdr:col>
      <xdr:colOff>177800</xdr:colOff>
      <xdr:row>77</xdr:row>
      <xdr:rowOff>141605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24959"/>
          <a:ext cx="889000" cy="1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59258</xdr:rowOff>
    </xdr:from>
    <xdr:to>
      <xdr:col>85</xdr:col>
      <xdr:colOff>177800</xdr:colOff>
      <xdr:row>77</xdr:row>
      <xdr:rowOff>160858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37685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64798</xdr:rowOff>
    </xdr:from>
    <xdr:to>
      <xdr:col>81</xdr:col>
      <xdr:colOff>101600</xdr:colOff>
      <xdr:row>77</xdr:row>
      <xdr:rowOff>166398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157525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5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79840</xdr:rowOff>
    </xdr:from>
    <xdr:to>
      <xdr:col>76</xdr:col>
      <xdr:colOff>165100</xdr:colOff>
      <xdr:row>78</xdr:row>
      <xdr:rowOff>9990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1117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90805</xdr:rowOff>
    </xdr:from>
    <xdr:to>
      <xdr:col>72</xdr:col>
      <xdr:colOff>38100</xdr:colOff>
      <xdr:row>78</xdr:row>
      <xdr:rowOff>20955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12082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72509</xdr:rowOff>
    </xdr:from>
    <xdr:to>
      <xdr:col>67</xdr:col>
      <xdr:colOff>101600</xdr:colOff>
      <xdr:row>78</xdr:row>
      <xdr:rowOff>2659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165236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6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122568</xdr:rowOff>
    </xdr:from>
    <xdr:to>
      <xdr:col>85</xdr:col>
      <xdr:colOff>127000</xdr:colOff>
      <xdr:row>89</xdr:row>
      <xdr:rowOff>160198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5381618"/>
          <a:ext cx="838200" cy="3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122568</xdr:rowOff>
    </xdr:from>
    <xdr:to>
      <xdr:col>81</xdr:col>
      <xdr:colOff>50800</xdr:colOff>
      <xdr:row>90</xdr:row>
      <xdr:rowOff>54738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5381618"/>
          <a:ext cx="889000" cy="10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54738</xdr:rowOff>
    </xdr:from>
    <xdr:to>
      <xdr:col>76</xdr:col>
      <xdr:colOff>114300</xdr:colOff>
      <xdr:row>92</xdr:row>
      <xdr:rowOff>12739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5485238"/>
          <a:ext cx="889000" cy="30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112840</xdr:rowOff>
    </xdr:from>
    <xdr:to>
      <xdr:col>71</xdr:col>
      <xdr:colOff>177800</xdr:colOff>
      <xdr:row>92</xdr:row>
      <xdr:rowOff>12739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5543340"/>
          <a:ext cx="889000" cy="2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121911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109398</xdr:rowOff>
    </xdr:from>
    <xdr:to>
      <xdr:col>85</xdr:col>
      <xdr:colOff>177800</xdr:colOff>
      <xdr:row>90</xdr:row>
      <xdr:rowOff>39548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3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62425</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32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71768</xdr:rowOff>
    </xdr:from>
    <xdr:to>
      <xdr:col>81</xdr:col>
      <xdr:colOff>101600</xdr:colOff>
      <xdr:row>90</xdr:row>
      <xdr:rowOff>1918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533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18445</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510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3938</xdr:rowOff>
    </xdr:from>
    <xdr:to>
      <xdr:col>76</xdr:col>
      <xdr:colOff>165100</xdr:colOff>
      <xdr:row>90</xdr:row>
      <xdr:rowOff>105538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543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122065</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292795" y="1520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133389</xdr:rowOff>
    </xdr:from>
    <xdr:to>
      <xdr:col>72</xdr:col>
      <xdr:colOff>38100</xdr:colOff>
      <xdr:row>92</xdr:row>
      <xdr:rowOff>63539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573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80066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55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62040</xdr:rowOff>
    </xdr:from>
    <xdr:to>
      <xdr:col>67</xdr:col>
      <xdr:colOff>101600</xdr:colOff>
      <xdr:row>90</xdr:row>
      <xdr:rowOff>163640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549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8717</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526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86576"/>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xdr:rowOff>
    </xdr:from>
    <xdr:to>
      <xdr:col>102</xdr:col>
      <xdr:colOff>114300</xdr:colOff>
      <xdr:row>39</xdr:row>
      <xdr:rowOff>42850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686576"/>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120676</xdr:rowOff>
    </xdr:from>
    <xdr:to>
      <xdr:col>102</xdr:col>
      <xdr:colOff>165100</xdr:colOff>
      <xdr:row>39</xdr:row>
      <xdr:rowOff>50826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41953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72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163500</xdr:rowOff>
    </xdr:from>
    <xdr:to>
      <xdr:col>98</xdr:col>
      <xdr:colOff>38100</xdr:colOff>
      <xdr:row>39</xdr:row>
      <xdr:rowOff>93650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84777</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99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68662</xdr:rowOff>
    </xdr:from>
    <xdr:to>
      <xdr:col>116</xdr:col>
      <xdr:colOff>63500</xdr:colOff>
      <xdr:row>57</xdr:row>
      <xdr:rowOff>69862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841312"/>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26636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99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69862</xdr:rowOff>
    </xdr:from>
    <xdr:to>
      <xdr:col>111</xdr:col>
      <xdr:colOff>177800</xdr:colOff>
      <xdr:row>57</xdr:row>
      <xdr:rowOff>70663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842512"/>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70491</xdr:rowOff>
    </xdr:from>
    <xdr:to>
      <xdr:col>107</xdr:col>
      <xdr:colOff>50800</xdr:colOff>
      <xdr:row>57</xdr:row>
      <xdr:rowOff>70663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843141"/>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38259</xdr:rowOff>
    </xdr:from>
    <xdr:to>
      <xdr:col>102</xdr:col>
      <xdr:colOff>114300</xdr:colOff>
      <xdr:row>57</xdr:row>
      <xdr:rowOff>70491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810909"/>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139908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110589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8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17862</xdr:rowOff>
    </xdr:from>
    <xdr:to>
      <xdr:col>116</xdr:col>
      <xdr:colOff>114300</xdr:colOff>
      <xdr:row>57</xdr:row>
      <xdr:rowOff>119462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7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40739</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64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19062</xdr:rowOff>
    </xdr:from>
    <xdr:to>
      <xdr:col>112</xdr:col>
      <xdr:colOff>38100</xdr:colOff>
      <xdr:row>57</xdr:row>
      <xdr:rowOff>120662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7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111789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88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19863</xdr:rowOff>
    </xdr:from>
    <xdr:to>
      <xdr:col>107</xdr:col>
      <xdr:colOff>101600</xdr:colOff>
      <xdr:row>57</xdr:row>
      <xdr:rowOff>121463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7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112590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88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19691</xdr:rowOff>
    </xdr:from>
    <xdr:to>
      <xdr:col>102</xdr:col>
      <xdr:colOff>165100</xdr:colOff>
      <xdr:row>57</xdr:row>
      <xdr:rowOff>121291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7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137818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56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158909</xdr:rowOff>
    </xdr:from>
    <xdr:to>
      <xdr:col>98</xdr:col>
      <xdr:colOff>38100</xdr:colOff>
      <xdr:row>57</xdr:row>
      <xdr:rowOff>89059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7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105586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5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40063</xdr:rowOff>
    </xdr:from>
    <xdr:to>
      <xdr:col>116</xdr:col>
      <xdr:colOff>63500</xdr:colOff>
      <xdr:row>77</xdr:row>
      <xdr:rowOff>103646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41713"/>
          <a:ext cx="838200" cy="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11080</xdr:rowOff>
    </xdr:from>
    <xdr:to>
      <xdr:col>111</xdr:col>
      <xdr:colOff>177800</xdr:colOff>
      <xdr:row>77</xdr:row>
      <xdr:rowOff>40063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12730"/>
          <a:ext cx="889000" cy="2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11080</xdr:rowOff>
    </xdr:from>
    <xdr:to>
      <xdr:col>107</xdr:col>
      <xdr:colOff>50800</xdr:colOff>
      <xdr:row>77</xdr:row>
      <xdr:rowOff>31621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12730"/>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31621</xdr:rowOff>
    </xdr:from>
    <xdr:to>
      <xdr:col>102</xdr:col>
      <xdr:colOff>114300</xdr:colOff>
      <xdr:row>77</xdr:row>
      <xdr:rowOff>124923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33271"/>
          <a:ext cx="8890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52846</xdr:rowOff>
    </xdr:from>
    <xdr:to>
      <xdr:col>116</xdr:col>
      <xdr:colOff>114300</xdr:colOff>
      <xdr:row>77</xdr:row>
      <xdr:rowOff>154446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31273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160713</xdr:rowOff>
    </xdr:from>
    <xdr:to>
      <xdr:col>112</xdr:col>
      <xdr:colOff>38100</xdr:colOff>
      <xdr:row>77</xdr:row>
      <xdr:rowOff>90863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81990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131730</xdr:rowOff>
    </xdr:from>
    <xdr:to>
      <xdr:col>107</xdr:col>
      <xdr:colOff>101600</xdr:colOff>
      <xdr:row>77</xdr:row>
      <xdr:rowOff>61880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53007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5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152271</xdr:rowOff>
    </xdr:from>
    <xdr:to>
      <xdr:col>102</xdr:col>
      <xdr:colOff>165100</xdr:colOff>
      <xdr:row>77</xdr:row>
      <xdr:rowOff>82421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73548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74123</xdr:rowOff>
    </xdr:from>
    <xdr:to>
      <xdr:col>98</xdr:col>
      <xdr:colOff>38100</xdr:colOff>
      <xdr:row>78</xdr:row>
      <xdr:rowOff>4273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166850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増加幅が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大きい費目、類似団体平均を上回っている費目を抽出して記載する。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126,212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水準となっている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が、類似団体平均より上回っている。これは、各種医療費助成や給付等の社会保障関係経費の増加によるものである。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149,339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25,743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円高い水準となっている。これは、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新型コロナウイルス感染症が落ち着き各団体の活動が新型コロナウイルス発生前に戻ってきたことや消費拡大のためのクーポン事業の実施</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による増加が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157,001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31,013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円高い水準となっている。これは、屋外運動場建設事業や富田小学校防音機能復旧事業に伴う増加が主な要因である。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16,888
16,730
61.48
14,484,607
13,891,583
396,511
4,271,783
5,591,230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99205</xdr:rowOff>
    </xdr:from>
    <xdr:to>
      <xdr:col>24</xdr:col>
      <xdr:colOff>63500</xdr:colOff>
      <xdr:row>33</xdr:row>
      <xdr:rowOff>99858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57055"/>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254</xdr:rowOff>
    </xdr:from>
    <xdr:to>
      <xdr:col>19</xdr:col>
      <xdr:colOff>177800</xdr:colOff>
      <xdr:row>33</xdr:row>
      <xdr:rowOff>99858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5810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254</xdr:rowOff>
    </xdr:from>
    <xdr:to>
      <xdr:col>15</xdr:col>
      <xdr:colOff>50800</xdr:colOff>
      <xdr:row>33</xdr:row>
      <xdr:rowOff>145905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58104"/>
          <a:ext cx="889000" cy="1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145905</xdr:rowOff>
    </xdr:from>
    <xdr:to>
      <xdr:col>10</xdr:col>
      <xdr:colOff>114300</xdr:colOff>
      <xdr:row>34</xdr:row>
      <xdr:rowOff>132842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03755"/>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48405</xdr:rowOff>
    </xdr:from>
    <xdr:to>
      <xdr:col>24</xdr:col>
      <xdr:colOff>114300</xdr:colOff>
      <xdr:row>33</xdr:row>
      <xdr:rowOff>150005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71282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5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49058</xdr:rowOff>
    </xdr:from>
    <xdr:to>
      <xdr:col>20</xdr:col>
      <xdr:colOff>38100</xdr:colOff>
      <xdr:row>33</xdr:row>
      <xdr:rowOff>150658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0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167185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8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120904</xdr:rowOff>
    </xdr:from>
    <xdr:to>
      <xdr:col>15</xdr:col>
      <xdr:colOff>101600</xdr:colOff>
      <xdr:row>33</xdr:row>
      <xdr:rowOff>51054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67581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95105</xdr:rowOff>
    </xdr:from>
    <xdr:to>
      <xdr:col>10</xdr:col>
      <xdr:colOff>165100</xdr:colOff>
      <xdr:row>34</xdr:row>
      <xdr:rowOff>25255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41782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82042</xdr:rowOff>
    </xdr:from>
    <xdr:to>
      <xdr:col>6</xdr:col>
      <xdr:colOff>38100</xdr:colOff>
      <xdr:row>35</xdr:row>
      <xdr:rowOff>12192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3319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119181</xdr:rowOff>
    </xdr:from>
    <xdr:to>
      <xdr:col>24</xdr:col>
      <xdr:colOff>63500</xdr:colOff>
      <xdr:row>53</xdr:row>
      <xdr:rowOff>119492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206031"/>
          <a:ext cx="8382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83853</xdr:rowOff>
    </xdr:from>
    <xdr:to>
      <xdr:col>19</xdr:col>
      <xdr:colOff>177800</xdr:colOff>
      <xdr:row>53</xdr:row>
      <xdr:rowOff>119492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827803"/>
          <a:ext cx="889000" cy="37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83853</xdr:rowOff>
    </xdr:from>
    <xdr:to>
      <xdr:col>15</xdr:col>
      <xdr:colOff>50800</xdr:colOff>
      <xdr:row>54</xdr:row>
      <xdr:rowOff>140331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827803"/>
          <a:ext cx="889000" cy="57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118714</xdr:rowOff>
    </xdr:from>
    <xdr:to>
      <xdr:col>10</xdr:col>
      <xdr:colOff>114300</xdr:colOff>
      <xdr:row>54</xdr:row>
      <xdr:rowOff>140331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205564"/>
          <a:ext cx="889000" cy="19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85579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25525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68381</xdr:rowOff>
    </xdr:from>
    <xdr:to>
      <xdr:col>24</xdr:col>
      <xdr:colOff>114300</xdr:colOff>
      <xdr:row>53</xdr:row>
      <xdr:rowOff>169981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91258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0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68692</xdr:rowOff>
    </xdr:from>
    <xdr:to>
      <xdr:col>20</xdr:col>
      <xdr:colOff>38100</xdr:colOff>
      <xdr:row>53</xdr:row>
      <xdr:rowOff>170292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1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15369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93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33053</xdr:rowOff>
    </xdr:from>
    <xdr:to>
      <xdr:col>15</xdr:col>
      <xdr:colOff>101600</xdr:colOff>
      <xdr:row>51</xdr:row>
      <xdr:rowOff>134653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151180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55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89531</xdr:rowOff>
    </xdr:from>
    <xdr:to>
      <xdr:col>10</xdr:col>
      <xdr:colOff>165100</xdr:colOff>
      <xdr:row>55</xdr:row>
      <xdr:rowOff>19681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34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36208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12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67914</xdr:rowOff>
    </xdr:from>
    <xdr:to>
      <xdr:col>6</xdr:col>
      <xdr:colOff>38100</xdr:colOff>
      <xdr:row>53</xdr:row>
      <xdr:rowOff>169514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1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14591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892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131917</xdr:rowOff>
    </xdr:from>
    <xdr:to>
      <xdr:col>24</xdr:col>
      <xdr:colOff>63500</xdr:colOff>
      <xdr:row>75</xdr:row>
      <xdr:rowOff>50524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19217"/>
          <a:ext cx="838200" cy="9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131917</xdr:rowOff>
    </xdr:from>
    <xdr:to>
      <xdr:col>19</xdr:col>
      <xdr:colOff>177800</xdr:colOff>
      <xdr:row>76</xdr:row>
      <xdr:rowOff>58972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19217"/>
          <a:ext cx="889000" cy="26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58972</xdr:rowOff>
    </xdr:from>
    <xdr:to>
      <xdr:col>15</xdr:col>
      <xdr:colOff>50800</xdr:colOff>
      <xdr:row>76</xdr:row>
      <xdr:rowOff>85576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89172"/>
          <a:ext cx="889000" cy="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85576</xdr:rowOff>
    </xdr:from>
    <xdr:to>
      <xdr:col>10</xdr:col>
      <xdr:colOff>114300</xdr:colOff>
      <xdr:row>77</xdr:row>
      <xdr:rowOff>809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15776"/>
          <a:ext cx="889000" cy="8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171174</xdr:rowOff>
    </xdr:from>
    <xdr:to>
      <xdr:col>24</xdr:col>
      <xdr:colOff>114300</xdr:colOff>
      <xdr:row>75</xdr:row>
      <xdr:rowOff>101324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22601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0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81117</xdr:rowOff>
    </xdr:from>
    <xdr:to>
      <xdr:col>20</xdr:col>
      <xdr:colOff>38100</xdr:colOff>
      <xdr:row>75</xdr:row>
      <xdr:rowOff>11267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27794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4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8172</xdr:rowOff>
    </xdr:from>
    <xdr:to>
      <xdr:col>15</xdr:col>
      <xdr:colOff>101600</xdr:colOff>
      <xdr:row>76</xdr:row>
      <xdr:rowOff>109772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126299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1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34776</xdr:rowOff>
    </xdr:from>
    <xdr:to>
      <xdr:col>10</xdr:col>
      <xdr:colOff>165100</xdr:colOff>
      <xdr:row>76</xdr:row>
      <xdr:rowOff>136376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152903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4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121459</xdr:rowOff>
    </xdr:from>
    <xdr:to>
      <xdr:col>6</xdr:col>
      <xdr:colOff>38100</xdr:colOff>
      <xdr:row>77</xdr:row>
      <xdr:rowOff>51609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68136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2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2045</xdr:rowOff>
    </xdr:from>
    <xdr:to>
      <xdr:col>24</xdr:col>
      <xdr:colOff>63500</xdr:colOff>
      <xdr:row>97</xdr:row>
      <xdr:rowOff>23228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32695"/>
          <a:ext cx="8382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23228</xdr:rowOff>
    </xdr:from>
    <xdr:to>
      <xdr:col>19</xdr:col>
      <xdr:colOff>177800</xdr:colOff>
      <xdr:row>97</xdr:row>
      <xdr:rowOff>77239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53878"/>
          <a:ext cx="889000" cy="5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77239</xdr:rowOff>
    </xdr:from>
    <xdr:to>
      <xdr:col>15</xdr:col>
      <xdr:colOff>50800</xdr:colOff>
      <xdr:row>97</xdr:row>
      <xdr:rowOff>89874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7889"/>
          <a:ext cx="8890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82459</xdr:rowOff>
    </xdr:from>
    <xdr:to>
      <xdr:col>10</xdr:col>
      <xdr:colOff>114300</xdr:colOff>
      <xdr:row>97</xdr:row>
      <xdr:rowOff>89874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13109"/>
          <a:ext cx="889000" cy="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122695</xdr:rowOff>
    </xdr:from>
    <xdr:to>
      <xdr:col>24</xdr:col>
      <xdr:colOff>114300</xdr:colOff>
      <xdr:row>97</xdr:row>
      <xdr:rowOff>52845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101122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143878</xdr:rowOff>
    </xdr:from>
    <xdr:to>
      <xdr:col>20</xdr:col>
      <xdr:colOff>38100</xdr:colOff>
      <xdr:row>97</xdr:row>
      <xdr:rowOff>74028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9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26439</xdr:rowOff>
    </xdr:from>
    <xdr:to>
      <xdr:col>15</xdr:col>
      <xdr:colOff>101600</xdr:colOff>
      <xdr:row>97</xdr:row>
      <xdr:rowOff>128039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119166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39074</xdr:rowOff>
    </xdr:from>
    <xdr:to>
      <xdr:col>10</xdr:col>
      <xdr:colOff>165100</xdr:colOff>
      <xdr:row>97</xdr:row>
      <xdr:rowOff>140674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131801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31659</xdr:rowOff>
    </xdr:from>
    <xdr:to>
      <xdr:col>6</xdr:col>
      <xdr:colOff>38100</xdr:colOff>
      <xdr:row>97</xdr:row>
      <xdr:rowOff>133259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6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124386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5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137382</xdr:rowOff>
    </xdr:from>
    <xdr:to>
      <xdr:col>55</xdr:col>
      <xdr:colOff>0</xdr:colOff>
      <xdr:row>55</xdr:row>
      <xdr:rowOff>67528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224232"/>
          <a:ext cx="838200" cy="27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67528</xdr:rowOff>
    </xdr:from>
    <xdr:to>
      <xdr:col>50</xdr:col>
      <xdr:colOff>114300</xdr:colOff>
      <xdr:row>56</xdr:row>
      <xdr:rowOff>74630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497278"/>
          <a:ext cx="889000" cy="17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155261</xdr:rowOff>
    </xdr:from>
    <xdr:to>
      <xdr:col>45</xdr:col>
      <xdr:colOff>177800</xdr:colOff>
      <xdr:row>56</xdr:row>
      <xdr:rowOff>74630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413561"/>
          <a:ext cx="889000" cy="26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155261</xdr:rowOff>
    </xdr:from>
    <xdr:to>
      <xdr:col>41</xdr:col>
      <xdr:colOff>50800</xdr:colOff>
      <xdr:row>56</xdr:row>
      <xdr:rowOff>11799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13561"/>
          <a:ext cx="889000" cy="19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81990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116950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86582</xdr:rowOff>
    </xdr:from>
    <xdr:to>
      <xdr:col>55</xdr:col>
      <xdr:colOff>50800</xdr:colOff>
      <xdr:row>54</xdr:row>
      <xdr:rowOff>16732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17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109459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0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16728</xdr:rowOff>
    </xdr:from>
    <xdr:to>
      <xdr:col>50</xdr:col>
      <xdr:colOff>165100</xdr:colOff>
      <xdr:row>55</xdr:row>
      <xdr:rowOff>118328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134855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2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23830</xdr:rowOff>
    </xdr:from>
    <xdr:to>
      <xdr:col>46</xdr:col>
      <xdr:colOff>38100</xdr:colOff>
      <xdr:row>56</xdr:row>
      <xdr:rowOff>125430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141957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104461</xdr:rowOff>
    </xdr:from>
    <xdr:to>
      <xdr:col>41</xdr:col>
      <xdr:colOff>101600</xdr:colOff>
      <xdr:row>55</xdr:row>
      <xdr:rowOff>34611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51138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132449</xdr:rowOff>
    </xdr:from>
    <xdr:to>
      <xdr:col>36</xdr:col>
      <xdr:colOff>165100</xdr:colOff>
      <xdr:row>56</xdr:row>
      <xdr:rowOff>62599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79126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3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81015</xdr:rowOff>
    </xdr:from>
    <xdr:to>
      <xdr:col>55</xdr:col>
      <xdr:colOff>0</xdr:colOff>
      <xdr:row>72</xdr:row>
      <xdr:rowOff>65405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253965"/>
          <a:ext cx="838200" cy="15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65405</xdr:rowOff>
    </xdr:from>
    <xdr:to>
      <xdr:col>50</xdr:col>
      <xdr:colOff>114300</xdr:colOff>
      <xdr:row>72</xdr:row>
      <xdr:rowOff>113803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409805"/>
          <a:ext cx="8890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113803</xdr:rowOff>
    </xdr:from>
    <xdr:to>
      <xdr:col>45</xdr:col>
      <xdr:colOff>177800</xdr:colOff>
      <xdr:row>73</xdr:row>
      <xdr:rowOff>114717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458203"/>
          <a:ext cx="8890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102275</xdr:rowOff>
    </xdr:from>
    <xdr:to>
      <xdr:col>41</xdr:col>
      <xdr:colOff>50800</xdr:colOff>
      <xdr:row>73</xdr:row>
      <xdr:rowOff>114717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2275225"/>
          <a:ext cx="889000" cy="35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72928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115971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30215</xdr:rowOff>
    </xdr:from>
    <xdr:to>
      <xdr:col>55</xdr:col>
      <xdr:colOff>50800</xdr:colOff>
      <xdr:row>71</xdr:row>
      <xdr:rowOff>131815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2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53092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0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14605</xdr:rowOff>
    </xdr:from>
    <xdr:to>
      <xdr:col>50</xdr:col>
      <xdr:colOff>165100</xdr:colOff>
      <xdr:row>72</xdr:row>
      <xdr:rowOff>116205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3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132732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13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63003</xdr:rowOff>
    </xdr:from>
    <xdr:to>
      <xdr:col>46</xdr:col>
      <xdr:colOff>38100</xdr:colOff>
      <xdr:row>72</xdr:row>
      <xdr:rowOff>164603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40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9680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18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63917</xdr:rowOff>
    </xdr:from>
    <xdr:to>
      <xdr:col>41</xdr:col>
      <xdr:colOff>101600</xdr:colOff>
      <xdr:row>73</xdr:row>
      <xdr:rowOff>165517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5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10594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35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51475</xdr:rowOff>
    </xdr:from>
    <xdr:to>
      <xdr:col>36</xdr:col>
      <xdr:colOff>165100</xdr:colOff>
      <xdr:row>71</xdr:row>
      <xdr:rowOff>153075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22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169602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19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129401</xdr:rowOff>
    </xdr:from>
    <xdr:to>
      <xdr:col>55</xdr:col>
      <xdr:colOff>0</xdr:colOff>
      <xdr:row>97</xdr:row>
      <xdr:rowOff>23202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588601"/>
          <a:ext cx="838200" cy="6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23202</xdr:rowOff>
    </xdr:from>
    <xdr:to>
      <xdr:col>50</xdr:col>
      <xdr:colOff>114300</xdr:colOff>
      <xdr:row>97</xdr:row>
      <xdr:rowOff>75323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653852"/>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15418</xdr:rowOff>
    </xdr:from>
    <xdr:to>
      <xdr:col>45</xdr:col>
      <xdr:colOff>177800</xdr:colOff>
      <xdr:row>97</xdr:row>
      <xdr:rowOff>75323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646068"/>
          <a:ext cx="889000" cy="5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15418</xdr:rowOff>
    </xdr:from>
    <xdr:to>
      <xdr:col>41</xdr:col>
      <xdr:colOff>50800</xdr:colOff>
      <xdr:row>97</xdr:row>
      <xdr:rowOff>111474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646068"/>
          <a:ext cx="889000" cy="9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78601</xdr:rowOff>
    </xdr:from>
    <xdr:to>
      <xdr:col>55</xdr:col>
      <xdr:colOff>50800</xdr:colOff>
      <xdr:row>97</xdr:row>
      <xdr:rowOff>8751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57028</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1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143852</xdr:rowOff>
    </xdr:from>
    <xdr:to>
      <xdr:col>50</xdr:col>
      <xdr:colOff>165100</xdr:colOff>
      <xdr:row>97</xdr:row>
      <xdr:rowOff>74002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0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65129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69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24523</xdr:rowOff>
    </xdr:from>
    <xdr:to>
      <xdr:col>46</xdr:col>
      <xdr:colOff>38100</xdr:colOff>
      <xdr:row>97</xdr:row>
      <xdr:rowOff>126123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117250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4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136068</xdr:rowOff>
    </xdr:from>
    <xdr:to>
      <xdr:col>41</xdr:col>
      <xdr:colOff>101600</xdr:colOff>
      <xdr:row>97</xdr:row>
      <xdr:rowOff>66218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57345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68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60674</xdr:rowOff>
    </xdr:from>
    <xdr:to>
      <xdr:col>36</xdr:col>
      <xdr:colOff>165100</xdr:colOff>
      <xdr:row>97</xdr:row>
      <xdr:rowOff>162274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153401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77597</xdr:rowOff>
    </xdr:from>
    <xdr:to>
      <xdr:col>85</xdr:col>
      <xdr:colOff>127000</xdr:colOff>
      <xdr:row>37</xdr:row>
      <xdr:rowOff>8103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5735447"/>
          <a:ext cx="838200" cy="6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77597</xdr:rowOff>
    </xdr:from>
    <xdr:to>
      <xdr:col>81</xdr:col>
      <xdr:colOff>50800</xdr:colOff>
      <xdr:row>36</xdr:row>
      <xdr:rowOff>85446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5735447"/>
          <a:ext cx="889000" cy="5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85446</xdr:rowOff>
    </xdr:from>
    <xdr:to>
      <xdr:col>76</xdr:col>
      <xdr:colOff>114300</xdr:colOff>
      <xdr:row>36</xdr:row>
      <xdr:rowOff>170675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57646"/>
          <a:ext cx="889000" cy="8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16789</xdr:rowOff>
    </xdr:from>
    <xdr:to>
      <xdr:col>71</xdr:col>
      <xdr:colOff>177800</xdr:colOff>
      <xdr:row>36</xdr:row>
      <xdr:rowOff>170675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5846089"/>
          <a:ext cx="889000" cy="49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41457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128753</xdr:rowOff>
    </xdr:from>
    <xdr:to>
      <xdr:col>85</xdr:col>
      <xdr:colOff>177800</xdr:colOff>
      <xdr:row>37</xdr:row>
      <xdr:rowOff>58903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107180</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7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26797</xdr:rowOff>
    </xdr:from>
    <xdr:to>
      <xdr:col>81</xdr:col>
      <xdr:colOff>101600</xdr:colOff>
      <xdr:row>33</xdr:row>
      <xdr:rowOff>128397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6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144924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45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34646</xdr:rowOff>
    </xdr:from>
    <xdr:to>
      <xdr:col>76</xdr:col>
      <xdr:colOff>165100</xdr:colOff>
      <xdr:row>36</xdr:row>
      <xdr:rowOff>136246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127373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2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119875</xdr:rowOff>
    </xdr:from>
    <xdr:to>
      <xdr:col>72</xdr:col>
      <xdr:colOff>38100</xdr:colOff>
      <xdr:row>37</xdr:row>
      <xdr:rowOff>50025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41152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137439</xdr:rowOff>
    </xdr:from>
    <xdr:to>
      <xdr:col>67</xdr:col>
      <xdr:colOff>101600</xdr:colOff>
      <xdr:row>34</xdr:row>
      <xdr:rowOff>67589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7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84116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57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42507</xdr:rowOff>
    </xdr:from>
    <xdr:to>
      <xdr:col>85</xdr:col>
      <xdr:colOff>127000</xdr:colOff>
      <xdr:row>53</xdr:row>
      <xdr:rowOff>116040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8786457"/>
          <a:ext cx="838200" cy="4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116040</xdr:rowOff>
    </xdr:from>
    <xdr:to>
      <xdr:col>81</xdr:col>
      <xdr:colOff>50800</xdr:colOff>
      <xdr:row>54</xdr:row>
      <xdr:rowOff>4623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202890"/>
          <a:ext cx="889000" cy="6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166628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4623</xdr:rowOff>
    </xdr:from>
    <xdr:to>
      <xdr:col>76</xdr:col>
      <xdr:colOff>114300</xdr:colOff>
      <xdr:row>56</xdr:row>
      <xdr:rowOff>166801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262923"/>
          <a:ext cx="889000" cy="50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166801</xdr:rowOff>
    </xdr:from>
    <xdr:to>
      <xdr:col>71</xdr:col>
      <xdr:colOff>177800</xdr:colOff>
      <xdr:row>57</xdr:row>
      <xdr:rowOff>8916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768001"/>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163157</xdr:rowOff>
    </xdr:from>
    <xdr:to>
      <xdr:col>85</xdr:col>
      <xdr:colOff>177800</xdr:colOff>
      <xdr:row>51</xdr:row>
      <xdr:rowOff>93307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873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116184</xdr:rowOff>
    </xdr:from>
    <xdr:ext cx="599010"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868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65240</xdr:rowOff>
    </xdr:from>
    <xdr:to>
      <xdr:col>81</xdr:col>
      <xdr:colOff>101600</xdr:colOff>
      <xdr:row>53</xdr:row>
      <xdr:rowOff>166840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1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11917</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181795" y="892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125273</xdr:rowOff>
    </xdr:from>
    <xdr:to>
      <xdr:col>76</xdr:col>
      <xdr:colOff>165100</xdr:colOff>
      <xdr:row>54</xdr:row>
      <xdr:rowOff>55423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21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71950</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292795" y="898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116001</xdr:rowOff>
    </xdr:from>
    <xdr:to>
      <xdr:col>72</xdr:col>
      <xdr:colOff>38100</xdr:colOff>
      <xdr:row>57</xdr:row>
      <xdr:rowOff>46151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7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37278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8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129566</xdr:rowOff>
    </xdr:from>
    <xdr:to>
      <xdr:col>67</xdr:col>
      <xdr:colOff>101600</xdr:colOff>
      <xdr:row>57</xdr:row>
      <xdr:rowOff>59716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7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50843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82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22264</xdr:rowOff>
    </xdr:from>
    <xdr:to>
      <xdr:col>85</xdr:col>
      <xdr:colOff>127000</xdr:colOff>
      <xdr:row>79</xdr:row>
      <xdr:rowOff>33858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66814"/>
          <a:ext cx="8382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33858</xdr:rowOff>
    </xdr:from>
    <xdr:to>
      <xdr:col>81</xdr:col>
      <xdr:colOff>50800</xdr:colOff>
      <xdr:row>79</xdr:row>
      <xdr:rowOff>36437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78408"/>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6299</xdr:rowOff>
    </xdr:from>
    <xdr:to>
      <xdr:col>76</xdr:col>
      <xdr:colOff>114300</xdr:colOff>
      <xdr:row>79</xdr:row>
      <xdr:rowOff>36437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50849"/>
          <a:ext cx="889000" cy="3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154978</xdr:rowOff>
    </xdr:from>
    <xdr:to>
      <xdr:col>71</xdr:col>
      <xdr:colOff>177800</xdr:colOff>
      <xdr:row>79</xdr:row>
      <xdr:rowOff>6299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28078"/>
          <a:ext cx="889000" cy="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38092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142914</xdr:rowOff>
    </xdr:from>
    <xdr:to>
      <xdr:col>85</xdr:col>
      <xdr:colOff>177800</xdr:colOff>
      <xdr:row>79</xdr:row>
      <xdr:rowOff>73064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87178</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154508</xdr:rowOff>
    </xdr:from>
    <xdr:to>
      <xdr:col>81</xdr:col>
      <xdr:colOff>101600</xdr:colOff>
      <xdr:row>79</xdr:row>
      <xdr:rowOff>84658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75785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62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157087</xdr:rowOff>
    </xdr:from>
    <xdr:to>
      <xdr:col>76</xdr:col>
      <xdr:colOff>165100</xdr:colOff>
      <xdr:row>79</xdr:row>
      <xdr:rowOff>87237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78364</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22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126949</xdr:rowOff>
    </xdr:from>
    <xdr:to>
      <xdr:col>72</xdr:col>
      <xdr:colOff>38100</xdr:colOff>
      <xdr:row>79</xdr:row>
      <xdr:rowOff>57099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48226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59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104178</xdr:rowOff>
    </xdr:from>
    <xdr:to>
      <xdr:col>67</xdr:col>
      <xdr:colOff>101600</xdr:colOff>
      <xdr:row>79</xdr:row>
      <xdr:rowOff>34328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50855</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2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110058</xdr:rowOff>
    </xdr:from>
    <xdr:to>
      <xdr:col>85</xdr:col>
      <xdr:colOff>127000</xdr:colOff>
      <xdr:row>97</xdr:row>
      <xdr:rowOff>115598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40708"/>
          <a:ext cx="8382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115598</xdr:rowOff>
    </xdr:from>
    <xdr:to>
      <xdr:col>81</xdr:col>
      <xdr:colOff>50800</xdr:colOff>
      <xdr:row>97</xdr:row>
      <xdr:rowOff>130640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46248"/>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130640</xdr:rowOff>
    </xdr:from>
    <xdr:to>
      <xdr:col>76</xdr:col>
      <xdr:colOff>114300</xdr:colOff>
      <xdr:row>97</xdr:row>
      <xdr:rowOff>141605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61290"/>
          <a:ext cx="8890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123309</xdr:rowOff>
    </xdr:from>
    <xdr:to>
      <xdr:col>71</xdr:col>
      <xdr:colOff>177800</xdr:colOff>
      <xdr:row>97</xdr:row>
      <xdr:rowOff>141605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753959"/>
          <a:ext cx="889000" cy="1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59258</xdr:rowOff>
    </xdr:from>
    <xdr:to>
      <xdr:col>85</xdr:col>
      <xdr:colOff>177800</xdr:colOff>
      <xdr:row>97</xdr:row>
      <xdr:rowOff>160858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37685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64798</xdr:rowOff>
    </xdr:from>
    <xdr:to>
      <xdr:col>81</xdr:col>
      <xdr:colOff>101600</xdr:colOff>
      <xdr:row>97</xdr:row>
      <xdr:rowOff>166398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157525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79840</xdr:rowOff>
    </xdr:from>
    <xdr:to>
      <xdr:col>76</xdr:col>
      <xdr:colOff>165100</xdr:colOff>
      <xdr:row>98</xdr:row>
      <xdr:rowOff>9990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90805</xdr:rowOff>
    </xdr:from>
    <xdr:to>
      <xdr:col>72</xdr:col>
      <xdr:colOff>38100</xdr:colOff>
      <xdr:row>98</xdr:row>
      <xdr:rowOff>20955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12082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72509</xdr:rowOff>
    </xdr:from>
    <xdr:to>
      <xdr:col>67</xdr:col>
      <xdr:colOff>101600</xdr:colOff>
      <xdr:row>98</xdr:row>
      <xdr:rowOff>2659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0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165236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増加幅が</a:t>
          </a:r>
          <a:r>
            <a:rPr kumimoji="1" lang="ja-JP" altLang="ja-JP" sz="1100">
              <a:solidFill>
                <a:sysClr val="windowText" lastClr="000000"/>
              </a:solidFill>
              <a:effectLst/>
              <a:latin typeface="+mn-lt"/>
              <a:ea typeface="+mn-ea"/>
              <a:cs typeface="+mn-cs"/>
            </a:rPr>
            <a:t>大きい費</a:t>
          </a:r>
          <a:r>
            <a:rPr kumimoji="1" lang="ja-JP" altLang="en-US" sz="1100">
              <a:solidFill>
                <a:sysClr val="windowText" lastClr="000000"/>
              </a:solidFill>
              <a:effectLst/>
              <a:latin typeface="+mn-lt"/>
              <a:ea typeface="+mn-ea"/>
              <a:cs typeface="+mn-cs"/>
            </a:rPr>
            <a:t>目</a:t>
          </a:r>
          <a:r>
            <a:rPr kumimoji="1" lang="ja-JP" altLang="ja-JP" sz="1100">
              <a:solidFill>
                <a:sysClr val="windowText" lastClr="000000"/>
              </a:solidFill>
              <a:effectLst/>
              <a:latin typeface="+mn-lt"/>
              <a:ea typeface="+mn-ea"/>
              <a:cs typeface="+mn-cs"/>
            </a:rPr>
            <a:t>、類似</a:t>
          </a:r>
          <a:r>
            <a:rPr kumimoji="1" lang="ja-JP" altLang="ja-JP" sz="1100">
              <a:solidFill>
                <a:schemeClr val="dk1"/>
              </a:solidFill>
              <a:effectLst/>
              <a:latin typeface="+mn-lt"/>
              <a:ea typeface="+mn-ea"/>
              <a:cs typeface="+mn-cs"/>
            </a:rPr>
            <a:t>団体平均を上回っている費目を抽出して記載する。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農林水産業費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60,642</a:t>
          </a:r>
          <a:r>
            <a:rPr kumimoji="1" lang="ja-JP" altLang="en-US"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16,722</a:t>
          </a:r>
          <a:r>
            <a:rPr kumimoji="1" lang="ja-JP" altLang="en-US" sz="1100">
              <a:solidFill>
                <a:schemeClr val="dk1"/>
              </a:solidFill>
              <a:effectLst/>
              <a:latin typeface="+mn-lt"/>
              <a:ea typeface="+mn-ea"/>
              <a:cs typeface="+mn-cs"/>
            </a:rPr>
            <a:t>円増加している。これは、畜産・酪農収益力強化整備等特別対策事業や硬質フィルムハウス建設事業に伴う増加が要因である。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85,094</a:t>
          </a:r>
          <a:r>
            <a:rPr kumimoji="1" lang="ja-JP" altLang="en-US"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9,544</a:t>
          </a:r>
          <a:r>
            <a:rPr kumimoji="1" lang="ja-JP" altLang="en-US" sz="1100">
              <a:solidFill>
                <a:schemeClr val="dk1"/>
              </a:solidFill>
              <a:effectLst/>
              <a:latin typeface="+mn-lt"/>
              <a:ea typeface="+mn-ea"/>
              <a:cs typeface="+mn-cs"/>
            </a:rPr>
            <a:t>円増加している。これは、ふるさと納税の寄付額が増えたことによるふるさと納税事業に係る経費の増加が主な要因である。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138,153</a:t>
          </a:r>
          <a:r>
            <a:rPr kumimoji="1" lang="ja-JP" altLang="en-US"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32,790</a:t>
          </a:r>
          <a:r>
            <a:rPr kumimoji="1" lang="ja-JP" altLang="en-US" sz="1100">
              <a:solidFill>
                <a:schemeClr val="dk1"/>
              </a:solidFill>
              <a:effectLst/>
              <a:latin typeface="+mn-lt"/>
              <a:ea typeface="+mn-ea"/>
              <a:cs typeface="+mn-cs"/>
            </a:rPr>
            <a:t>円増加している。これは、新田コミュニティセンターの指定管理料や屋外運動場建設事業、スタジアム照明整備事業に伴う増加が主な要因である。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財政調整基金については取り崩しを行わず、</a:t>
          </a:r>
          <a:r>
            <a:rPr kumimoji="1" lang="en-US" altLang="ja-JP" sz="1400">
              <a:latin typeface="ＭＳ ゴシック" pitchFamily="49" charset="-128"/>
              <a:ea typeface="ＭＳ ゴシック" pitchFamily="49" charset="-128"/>
            </a:rPr>
            <a:t>198,705</a:t>
          </a:r>
          <a:r>
            <a:rPr kumimoji="1" lang="ja-JP" altLang="en-US" sz="1400">
              <a:latin typeface="ＭＳ ゴシック" pitchFamily="49" charset="-128"/>
              <a:ea typeface="ＭＳ ゴシック" pitchFamily="49" charset="-128"/>
            </a:rPr>
            <a:t>千円の積立を行ったため残高を増やすことができ、標準財政規模比も</a:t>
          </a:r>
          <a:r>
            <a:rPr kumimoji="1" lang="en-US" altLang="ja-JP" sz="1400">
              <a:latin typeface="ＭＳ ゴシック" pitchFamily="49" charset="-128"/>
              <a:ea typeface="ＭＳ ゴシック" pitchFamily="49" charset="-128"/>
            </a:rPr>
            <a:t>4.91</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20.51</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今後とも、経常経費の抑制や歳入歳出のバランスを重視した健全な財政運営を行っていくとともに、公共施設の改修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更新工事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や災害等不測の事態に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備え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財政調整基金の積立に努めていく。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一般会計及び公営企業会計等について、すべての会計が赤字を計上しておらず、連結実質赤字は生じていない。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今後も事業見直し等による歳出の抑制や受益者負担の適正化など、健全な財政運営及び事業経営を図る必要がある。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shintomitownoffice-my.sharepoint.com/personal/0478_town_shintomi_lg_jp/Documents/&#12487;&#12473;&#12463;&#12488;&#12483;&#12503;/&#12304;&#36001;&#25919;&#29366;&#27841;&#36039;&#26009;&#38598;&#12305;_454028_&#26032;&#23500;&#30010;_2022&#12288;1.xlsx" TargetMode="External"/><Relationship Id="rId1" Type="http://schemas.openxmlformats.org/officeDocument/2006/relationships/externalLinkPath" Target="https://shintomitownoffice-my.sharepoint.com/personal/0478_town_shintomi_lg_jp/Documents/&#12487;&#12473;&#12463;&#12488;&#12483;&#12503;/&#12304;&#36001;&#25919;&#29366;&#27841;&#36039;&#26009;&#38598;&#12305;_454028_&#26032;&#23500;&#30010;_2022&#1228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R02</v>
          </cell>
          <cell r="C71" t="str">
            <v>R03</v>
          </cell>
          <cell r="D71" t="str">
            <v>R04</v>
          </cell>
        </row>
        <row r="72">
          <cell r="A72" t="str">
            <v>財政調整基金</v>
          </cell>
          <cell r="B72">
            <v>631</v>
          </cell>
          <cell r="C72">
            <v>678</v>
          </cell>
          <cell r="D72">
            <v>876</v>
          </cell>
        </row>
        <row r="73">
          <cell r="A73" t="str">
            <v>減債基金</v>
          </cell>
          <cell r="B73">
            <v>78</v>
          </cell>
          <cell r="C73">
            <v>140</v>
          </cell>
          <cell r="D73">
            <v>140</v>
          </cell>
        </row>
        <row r="74">
          <cell r="A74" t="str">
            <v>その他特定目的基金</v>
          </cell>
          <cell r="B74">
            <v>2489</v>
          </cell>
          <cell r="C74">
            <v>3063</v>
          </cell>
          <cell r="D74">
            <v>2734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14484607</v>
      </c>
      <c r="BO4" s="358"/>
      <c r="BP4" s="358"/>
      <c r="BQ4" s="358"/>
      <c r="BR4" s="358"/>
      <c r="BS4" s="358"/>
      <c r="BT4" s="358"/>
      <c r="BU4" s="359"/>
      <c r="BV4" s="357">
        <v>13623335</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9.3000000000000007</v>
      </c>
      <c r="CU4" s="364"/>
      <c r="CV4" s="364"/>
      <c r="CW4" s="364"/>
      <c r="CX4" s="364"/>
      <c r="CY4" s="364"/>
      <c r="CZ4" s="364"/>
      <c r="DA4" s="365"/>
      <c r="DB4" s="363">
        <v>6.5</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13891583</v>
      </c>
      <c r="BO5" s="395"/>
      <c r="BP5" s="395"/>
      <c r="BQ5" s="395"/>
      <c r="BR5" s="395"/>
      <c r="BS5" s="395"/>
      <c r="BT5" s="395"/>
      <c r="BU5" s="396"/>
      <c r="BV5" s="394">
        <v>13254475</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82.4</v>
      </c>
      <c r="CU5" s="392"/>
      <c r="CV5" s="392"/>
      <c r="CW5" s="392"/>
      <c r="CX5" s="392"/>
      <c r="CY5" s="392"/>
      <c r="CZ5" s="392"/>
      <c r="DA5" s="393"/>
      <c r="DB5" s="391">
        <v>85.4</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593024</v>
      </c>
      <c r="BO6" s="395"/>
      <c r="BP6" s="395"/>
      <c r="BQ6" s="395"/>
      <c r="BR6" s="395"/>
      <c r="BS6" s="395"/>
      <c r="BT6" s="395"/>
      <c r="BU6" s="396"/>
      <c r="BV6" s="394">
        <v>368860</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83.6</v>
      </c>
      <c r="CU6" s="432"/>
      <c r="CV6" s="432"/>
      <c r="CW6" s="432"/>
      <c r="CX6" s="432"/>
      <c r="CY6" s="432"/>
      <c r="CZ6" s="432"/>
      <c r="DA6" s="433"/>
      <c r="DB6" s="431">
        <v>89.8</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196513</v>
      </c>
      <c r="BO7" s="395"/>
      <c r="BP7" s="395"/>
      <c r="BQ7" s="395"/>
      <c r="BR7" s="395"/>
      <c r="BS7" s="395"/>
      <c r="BT7" s="395"/>
      <c r="BU7" s="396"/>
      <c r="BV7" s="394">
        <v>88118</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4271783</v>
      </c>
      <c r="CU7" s="395"/>
      <c r="CV7" s="395"/>
      <c r="CW7" s="395"/>
      <c r="CX7" s="395"/>
      <c r="CY7" s="395"/>
      <c r="CZ7" s="395"/>
      <c r="DA7" s="396"/>
      <c r="DB7" s="394">
        <v>4343449</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396511</v>
      </c>
      <c r="BO8" s="395"/>
      <c r="BP8" s="395"/>
      <c r="BQ8" s="395"/>
      <c r="BR8" s="395"/>
      <c r="BS8" s="395"/>
      <c r="BT8" s="395"/>
      <c r="BU8" s="396"/>
      <c r="BV8" s="394">
        <v>280742</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0.45</v>
      </c>
      <c r="CU8" s="435"/>
      <c r="CV8" s="435"/>
      <c r="CW8" s="435"/>
      <c r="CX8" s="435"/>
      <c r="CY8" s="435"/>
      <c r="CZ8" s="435"/>
      <c r="DA8" s="436"/>
      <c r="DB8" s="434">
        <v>0.46</v>
      </c>
      <c r="DC8" s="435"/>
      <c r="DD8" s="435"/>
      <c r="DE8" s="435"/>
      <c r="DF8" s="435"/>
      <c r="DG8" s="435"/>
      <c r="DH8" s="435"/>
      <c r="DI8" s="436"/>
    </row>
    <row r="9" spans="1:119" ht="18.75" customHeight="1" thickBot="1" x14ac:dyDescent="0.25">
      <c r="A9" s="175"/>
      <c r="B9" s="388" t="s">
        <v>113</v>
      </c>
      <c r="C9" s="389"/>
      <c r="D9" s="389"/>
      <c r="E9" s="389"/>
      <c r="F9" s="389"/>
      <c r="G9" s="389"/>
      <c r="H9" s="389"/>
      <c r="I9" s="389"/>
      <c r="J9" s="389"/>
      <c r="K9" s="437"/>
      <c r="L9" s="438" t="s">
        <v>114</v>
      </c>
      <c r="M9" s="439"/>
      <c r="N9" s="439"/>
      <c r="O9" s="439"/>
      <c r="P9" s="439"/>
      <c r="Q9" s="440"/>
      <c r="R9" s="441">
        <v>16564</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115769</v>
      </c>
      <c r="BO9" s="395"/>
      <c r="BP9" s="395"/>
      <c r="BQ9" s="395"/>
      <c r="BR9" s="395"/>
      <c r="BS9" s="395"/>
      <c r="BT9" s="395"/>
      <c r="BU9" s="396"/>
      <c r="BV9" s="394">
        <v>45633</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9.1999999999999993</v>
      </c>
      <c r="CU9" s="392"/>
      <c r="CV9" s="392"/>
      <c r="CW9" s="392"/>
      <c r="CX9" s="392"/>
      <c r="CY9" s="392"/>
      <c r="CZ9" s="392"/>
      <c r="DA9" s="393"/>
      <c r="DB9" s="391">
        <v>7.4</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17373</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117</v>
      </c>
      <c r="AV10" s="427"/>
      <c r="AW10" s="427"/>
      <c r="AX10" s="427"/>
      <c r="AY10" s="428" t="s">
        <v>122</v>
      </c>
      <c r="AZ10" s="429"/>
      <c r="BA10" s="429"/>
      <c r="BB10" s="429"/>
      <c r="BC10" s="429"/>
      <c r="BD10" s="429"/>
      <c r="BE10" s="429"/>
      <c r="BF10" s="429"/>
      <c r="BG10" s="429"/>
      <c r="BH10" s="429"/>
      <c r="BI10" s="429"/>
      <c r="BJ10" s="429"/>
      <c r="BK10" s="429"/>
      <c r="BL10" s="429"/>
      <c r="BM10" s="430"/>
      <c r="BN10" s="394">
        <v>198705</v>
      </c>
      <c r="BO10" s="395"/>
      <c r="BP10" s="395"/>
      <c r="BQ10" s="395"/>
      <c r="BR10" s="395"/>
      <c r="BS10" s="395"/>
      <c r="BT10" s="395"/>
      <c r="BU10" s="396"/>
      <c r="BV10" s="394">
        <v>118463</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96</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16888</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72126</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130</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139</v>
      </c>
      <c r="N13" s="486"/>
      <c r="O13" s="486"/>
      <c r="P13" s="486"/>
      <c r="Q13" s="487"/>
      <c r="R13" s="478">
        <v>16730</v>
      </c>
      <c r="S13" s="479"/>
      <c r="T13" s="479"/>
      <c r="U13" s="479"/>
      <c r="V13" s="480"/>
      <c r="W13" s="410" t="s">
        <v>140</v>
      </c>
      <c r="X13" s="411"/>
      <c r="Y13" s="411"/>
      <c r="Z13" s="411"/>
      <c r="AA13" s="411"/>
      <c r="AB13" s="401"/>
      <c r="AC13" s="445">
        <v>1612</v>
      </c>
      <c r="AD13" s="446"/>
      <c r="AE13" s="446"/>
      <c r="AF13" s="446"/>
      <c r="AG13" s="488"/>
      <c r="AH13" s="445">
        <v>1739</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314474</v>
      </c>
      <c r="BO13" s="395"/>
      <c r="BP13" s="395"/>
      <c r="BQ13" s="395"/>
      <c r="BR13" s="395"/>
      <c r="BS13" s="395"/>
      <c r="BT13" s="395"/>
      <c r="BU13" s="396"/>
      <c r="BV13" s="394">
        <v>91970</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7.6</v>
      </c>
      <c r="CU13" s="392"/>
      <c r="CV13" s="392"/>
      <c r="CW13" s="392"/>
      <c r="CX13" s="392"/>
      <c r="CY13" s="392"/>
      <c r="CZ13" s="392"/>
      <c r="DA13" s="393"/>
      <c r="DB13" s="391">
        <v>7.7</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145</v>
      </c>
      <c r="M14" s="476"/>
      <c r="N14" s="476"/>
      <c r="O14" s="476"/>
      <c r="P14" s="476"/>
      <c r="Q14" s="477"/>
      <c r="R14" s="478">
        <v>17048</v>
      </c>
      <c r="S14" s="479"/>
      <c r="T14" s="479"/>
      <c r="U14" s="479"/>
      <c r="V14" s="480"/>
      <c r="W14" s="384"/>
      <c r="X14" s="385"/>
      <c r="Y14" s="385"/>
      <c r="Z14" s="385"/>
      <c r="AA14" s="385"/>
      <c r="AB14" s="374"/>
      <c r="AC14" s="481">
        <v>18.2</v>
      </c>
      <c r="AD14" s="482"/>
      <c r="AE14" s="482"/>
      <c r="AF14" s="482"/>
      <c r="AG14" s="483"/>
      <c r="AH14" s="481">
        <v>19.100000000000001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t="s">
        <v>147</v>
      </c>
      <c r="CU14" s="493"/>
      <c r="CV14" s="493"/>
      <c r="CW14" s="493"/>
      <c r="CX14" s="493"/>
      <c r="CY14" s="493"/>
      <c r="CZ14" s="493"/>
      <c r="DA14" s="494"/>
      <c r="DB14" s="492" t="s">
        <v>147</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139</v>
      </c>
      <c r="N15" s="486"/>
      <c r="O15" s="486"/>
      <c r="P15" s="486"/>
      <c r="Q15" s="487"/>
      <c r="R15" s="478">
        <v>16904</v>
      </c>
      <c r="S15" s="479"/>
      <c r="T15" s="479"/>
      <c r="U15" s="479"/>
      <c r="V15" s="480"/>
      <c r="W15" s="410" t="s">
        <v>148</v>
      </c>
      <c r="X15" s="411"/>
      <c r="Y15" s="411"/>
      <c r="Z15" s="411"/>
      <c r="AA15" s="411"/>
      <c r="AB15" s="401"/>
      <c r="AC15" s="445">
        <v>1808</v>
      </c>
      <c r="AD15" s="446"/>
      <c r="AE15" s="446"/>
      <c r="AF15" s="446"/>
      <c r="AG15" s="488"/>
      <c r="AH15" s="445">
        <v>1816</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1746212</v>
      </c>
      <c r="BO15" s="358"/>
      <c r="BP15" s="358"/>
      <c r="BQ15" s="358"/>
      <c r="BR15" s="358"/>
      <c r="BS15" s="358"/>
      <c r="BT15" s="358"/>
      <c r="BU15" s="359"/>
      <c r="BV15" s="357">
        <v>1603044</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20.5</v>
      </c>
      <c r="AD16" s="482"/>
      <c r="AE16" s="482"/>
      <c r="AF16" s="482"/>
      <c r="AG16" s="483"/>
      <c r="AH16" s="481">
        <v>20</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3788020</v>
      </c>
      <c r="BO16" s="395"/>
      <c r="BP16" s="395"/>
      <c r="BQ16" s="395"/>
      <c r="BR16" s="395"/>
      <c r="BS16" s="395"/>
      <c r="BT16" s="395"/>
      <c r="BU16" s="396"/>
      <c r="BV16" s="394">
        <v>3740913</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154</v>
      </c>
      <c r="N17" s="506"/>
      <c r="O17" s="506"/>
      <c r="P17" s="506"/>
      <c r="Q17" s="507"/>
      <c r="R17" s="500" t="s">
        <v>155</v>
      </c>
      <c r="S17" s="501"/>
      <c r="T17" s="501"/>
      <c r="U17" s="501"/>
      <c r="V17" s="502"/>
      <c r="W17" s="410" t="s">
        <v>156</v>
      </c>
      <c r="X17" s="411"/>
      <c r="Y17" s="411"/>
      <c r="Z17" s="411"/>
      <c r="AA17" s="411"/>
      <c r="AB17" s="401"/>
      <c r="AC17" s="445">
        <v>5419</v>
      </c>
      <c r="AD17" s="446"/>
      <c r="AE17" s="446"/>
      <c r="AF17" s="446"/>
      <c r="AG17" s="488"/>
      <c r="AH17" s="445">
        <v>5530</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2170383</v>
      </c>
      <c r="BO17" s="395"/>
      <c r="BP17" s="395"/>
      <c r="BQ17" s="395"/>
      <c r="BR17" s="395"/>
      <c r="BS17" s="395"/>
      <c r="BT17" s="395"/>
      <c r="BU17" s="396"/>
      <c r="BV17" s="394">
        <v>1978668</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158</v>
      </c>
      <c r="C18" s="437"/>
      <c r="D18" s="437"/>
      <c r="E18" s="517"/>
      <c r="F18" s="517"/>
      <c r="G18" s="517"/>
      <c r="H18" s="517"/>
      <c r="I18" s="517"/>
      <c r="J18" s="517"/>
      <c r="K18" s="517"/>
      <c r="L18" s="518">
        <v>61.48</v>
      </c>
      <c r="M18" s="518"/>
      <c r="N18" s="518"/>
      <c r="O18" s="518"/>
      <c r="P18" s="518"/>
      <c r="Q18" s="518"/>
      <c r="R18" s="519"/>
      <c r="S18" s="519"/>
      <c r="T18" s="519"/>
      <c r="U18" s="519"/>
      <c r="V18" s="520"/>
      <c r="W18" s="412"/>
      <c r="X18" s="413"/>
      <c r="Y18" s="413"/>
      <c r="Z18" s="413"/>
      <c r="AA18" s="413"/>
      <c r="AB18" s="404"/>
      <c r="AC18" s="521">
        <v>61.3</v>
      </c>
      <c r="AD18" s="522"/>
      <c r="AE18" s="522"/>
      <c r="AF18" s="522"/>
      <c r="AG18" s="523"/>
      <c r="AH18" s="521">
        <v>60.9</v>
      </c>
      <c r="AI18" s="522"/>
      <c r="AJ18" s="522"/>
      <c r="AK18" s="522"/>
      <c r="AL18" s="524"/>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3694460</v>
      </c>
      <c r="BO18" s="395"/>
      <c r="BP18" s="395"/>
      <c r="BQ18" s="395"/>
      <c r="BR18" s="395"/>
      <c r="BS18" s="395"/>
      <c r="BT18" s="395"/>
      <c r="BU18" s="396"/>
      <c r="BV18" s="394">
        <v>3957943</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160</v>
      </c>
      <c r="C19" s="437"/>
      <c r="D19" s="437"/>
      <c r="E19" s="517"/>
      <c r="F19" s="517"/>
      <c r="G19" s="517"/>
      <c r="H19" s="517"/>
      <c r="I19" s="517"/>
      <c r="J19" s="517"/>
      <c r="K19" s="517"/>
      <c r="L19" s="525">
        <v>269</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6421984</v>
      </c>
      <c r="BO19" s="395"/>
      <c r="BP19" s="395"/>
      <c r="BQ19" s="395"/>
      <c r="BR19" s="395"/>
      <c r="BS19" s="395"/>
      <c r="BT19" s="395"/>
      <c r="BU19" s="396"/>
      <c r="BV19" s="394">
        <v>8006979</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162</v>
      </c>
      <c r="C20" s="437"/>
      <c r="D20" s="437"/>
      <c r="E20" s="517"/>
      <c r="F20" s="517"/>
      <c r="G20" s="517"/>
      <c r="H20" s="517"/>
      <c r="I20" s="517"/>
      <c r="J20" s="517"/>
      <c r="K20" s="517"/>
      <c r="L20" s="525">
        <v>6430</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163</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5591230</v>
      </c>
      <c r="BO22" s="358"/>
      <c r="BP22" s="358"/>
      <c r="BQ22" s="358"/>
      <c r="BR22" s="358"/>
      <c r="BS22" s="358"/>
      <c r="BT22" s="358"/>
      <c r="BU22" s="359"/>
      <c r="BV22" s="357">
        <v>5963910</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4054385</v>
      </c>
      <c r="BO23" s="395"/>
      <c r="BP23" s="395"/>
      <c r="BQ23" s="395"/>
      <c r="BR23" s="395"/>
      <c r="BS23" s="395"/>
      <c r="BT23" s="395"/>
      <c r="BU23" s="396"/>
      <c r="BV23" s="394">
        <v>4364531</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172</v>
      </c>
      <c r="F24" s="424"/>
      <c r="G24" s="424"/>
      <c r="H24" s="424"/>
      <c r="I24" s="424"/>
      <c r="J24" s="424"/>
      <c r="K24" s="425"/>
      <c r="L24" s="445">
        <v>1</v>
      </c>
      <c r="M24" s="446"/>
      <c r="N24" s="446"/>
      <c r="O24" s="446"/>
      <c r="P24" s="488"/>
      <c r="Q24" s="445">
        <v>7030</v>
      </c>
      <c r="R24" s="446"/>
      <c r="S24" s="446"/>
      <c r="T24" s="446"/>
      <c r="U24" s="446"/>
      <c r="V24" s="488"/>
      <c r="W24" s="540"/>
      <c r="X24" s="541"/>
      <c r="Y24" s="542"/>
      <c r="Z24" s="444" t="s">
        <v>173</v>
      </c>
      <c r="AA24" s="424"/>
      <c r="AB24" s="424"/>
      <c r="AC24" s="424"/>
      <c r="AD24" s="424"/>
      <c r="AE24" s="424"/>
      <c r="AF24" s="424"/>
      <c r="AG24" s="425"/>
      <c r="AH24" s="445">
        <v>146</v>
      </c>
      <c r="AI24" s="446"/>
      <c r="AJ24" s="446"/>
      <c r="AK24" s="446"/>
      <c r="AL24" s="488"/>
      <c r="AM24" s="445">
        <v>430992</v>
      </c>
      <c r="AN24" s="446"/>
      <c r="AO24" s="446"/>
      <c r="AP24" s="446"/>
      <c r="AQ24" s="446"/>
      <c r="AR24" s="488"/>
      <c r="AS24" s="445">
        <v>2952</v>
      </c>
      <c r="AT24" s="446"/>
      <c r="AU24" s="446"/>
      <c r="AV24" s="446"/>
      <c r="AW24" s="446"/>
      <c r="AX24" s="447"/>
      <c r="AY24" s="510" t="s">
        <v>174</v>
      </c>
      <c r="AZ24" s="511"/>
      <c r="BA24" s="511"/>
      <c r="BB24" s="511"/>
      <c r="BC24" s="511"/>
      <c r="BD24" s="511"/>
      <c r="BE24" s="511"/>
      <c r="BF24" s="511"/>
      <c r="BG24" s="511"/>
      <c r="BH24" s="511"/>
      <c r="BI24" s="511"/>
      <c r="BJ24" s="511"/>
      <c r="BK24" s="511"/>
      <c r="BL24" s="511"/>
      <c r="BM24" s="512"/>
      <c r="BN24" s="394">
        <v>2986788</v>
      </c>
      <c r="BO24" s="395"/>
      <c r="BP24" s="395"/>
      <c r="BQ24" s="395"/>
      <c r="BR24" s="395"/>
      <c r="BS24" s="395"/>
      <c r="BT24" s="395"/>
      <c r="BU24" s="396"/>
      <c r="BV24" s="394">
        <v>3148067</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175</v>
      </c>
      <c r="F25" s="424"/>
      <c r="G25" s="424"/>
      <c r="H25" s="424"/>
      <c r="I25" s="424"/>
      <c r="J25" s="424"/>
      <c r="K25" s="425"/>
      <c r="L25" s="445">
        <v>1</v>
      </c>
      <c r="M25" s="446"/>
      <c r="N25" s="446"/>
      <c r="O25" s="446"/>
      <c r="P25" s="488"/>
      <c r="Q25" s="445">
        <v>5650</v>
      </c>
      <c r="R25" s="446"/>
      <c r="S25" s="446"/>
      <c r="T25" s="446"/>
      <c r="U25" s="446"/>
      <c r="V25" s="488"/>
      <c r="W25" s="540"/>
      <c r="X25" s="541"/>
      <c r="Y25" s="542"/>
      <c r="Z25" s="444" t="s">
        <v>176</v>
      </c>
      <c r="AA25" s="424"/>
      <c r="AB25" s="424"/>
      <c r="AC25" s="424"/>
      <c r="AD25" s="424"/>
      <c r="AE25" s="424"/>
      <c r="AF25" s="424"/>
      <c r="AG25" s="425"/>
      <c r="AH25" s="445" t="s">
        <v>177</v>
      </c>
      <c r="AI25" s="446"/>
      <c r="AJ25" s="446"/>
      <c r="AK25" s="446"/>
      <c r="AL25" s="488"/>
      <c r="AM25" s="445" t="s">
        <v>177</v>
      </c>
      <c r="AN25" s="446"/>
      <c r="AO25" s="446"/>
      <c r="AP25" s="446"/>
      <c r="AQ25" s="446"/>
      <c r="AR25" s="488"/>
      <c r="AS25" s="445" t="s">
        <v>177</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849026</v>
      </c>
      <c r="BO25" s="358"/>
      <c r="BP25" s="358"/>
      <c r="BQ25" s="358"/>
      <c r="BR25" s="358"/>
      <c r="BS25" s="358"/>
      <c r="BT25" s="358"/>
      <c r="BU25" s="359"/>
      <c r="BV25" s="357">
        <v>1226398</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179</v>
      </c>
      <c r="F26" s="424"/>
      <c r="G26" s="424"/>
      <c r="H26" s="424"/>
      <c r="I26" s="424"/>
      <c r="J26" s="424"/>
      <c r="K26" s="425"/>
      <c r="L26" s="445">
        <v>1</v>
      </c>
      <c r="M26" s="446"/>
      <c r="N26" s="446"/>
      <c r="O26" s="446"/>
      <c r="P26" s="488"/>
      <c r="Q26" s="445">
        <v>5350</v>
      </c>
      <c r="R26" s="446"/>
      <c r="S26" s="446"/>
      <c r="T26" s="446"/>
      <c r="U26" s="446"/>
      <c r="V26" s="488"/>
      <c r="W26" s="540"/>
      <c r="X26" s="541"/>
      <c r="Y26" s="542"/>
      <c r="Z26" s="444" t="s">
        <v>180</v>
      </c>
      <c r="AA26" s="546"/>
      <c r="AB26" s="546"/>
      <c r="AC26" s="546"/>
      <c r="AD26" s="546"/>
      <c r="AE26" s="546"/>
      <c r="AF26" s="546"/>
      <c r="AG26" s="547"/>
      <c r="AH26" s="445" t="s">
        <v>177</v>
      </c>
      <c r="AI26" s="446"/>
      <c r="AJ26" s="446"/>
      <c r="AK26" s="446"/>
      <c r="AL26" s="488"/>
      <c r="AM26" s="445" t="s">
        <v>177</v>
      </c>
      <c r="AN26" s="446"/>
      <c r="AO26" s="446"/>
      <c r="AP26" s="446"/>
      <c r="AQ26" s="446"/>
      <c r="AR26" s="488"/>
      <c r="AS26" s="445" t="s">
        <v>177</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177</v>
      </c>
      <c r="BO26" s="395"/>
      <c r="BP26" s="395"/>
      <c r="BQ26" s="395"/>
      <c r="BR26" s="395"/>
      <c r="BS26" s="395"/>
      <c r="BT26" s="395"/>
      <c r="BU26" s="396"/>
      <c r="BV26" s="394" t="s">
        <v>177</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182</v>
      </c>
      <c r="F27" s="424"/>
      <c r="G27" s="424"/>
      <c r="H27" s="424"/>
      <c r="I27" s="424"/>
      <c r="J27" s="424"/>
      <c r="K27" s="425"/>
      <c r="L27" s="445">
        <v>1</v>
      </c>
      <c r="M27" s="446"/>
      <c r="N27" s="446"/>
      <c r="O27" s="446"/>
      <c r="P27" s="488"/>
      <c r="Q27" s="445">
        <v>3560</v>
      </c>
      <c r="R27" s="446"/>
      <c r="S27" s="446"/>
      <c r="T27" s="446"/>
      <c r="U27" s="446"/>
      <c r="V27" s="488"/>
      <c r="W27" s="540"/>
      <c r="X27" s="541"/>
      <c r="Y27" s="542"/>
      <c r="Z27" s="444" t="s">
        <v>183</v>
      </c>
      <c r="AA27" s="424"/>
      <c r="AB27" s="424"/>
      <c r="AC27" s="424"/>
      <c r="AD27" s="424"/>
      <c r="AE27" s="424"/>
      <c r="AF27" s="424"/>
      <c r="AG27" s="425"/>
      <c r="AH27" s="445">
        <v>3</v>
      </c>
      <c r="AI27" s="446"/>
      <c r="AJ27" s="446"/>
      <c r="AK27" s="446"/>
      <c r="AL27" s="488"/>
      <c r="AM27" s="445">
        <v>10968</v>
      </c>
      <c r="AN27" s="446"/>
      <c r="AO27" s="446"/>
      <c r="AP27" s="446"/>
      <c r="AQ27" s="446"/>
      <c r="AR27" s="488"/>
      <c r="AS27" s="445">
        <v>3656</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v>194955</v>
      </c>
      <c r="BO27" s="514"/>
      <c r="BP27" s="514"/>
      <c r="BQ27" s="514"/>
      <c r="BR27" s="514"/>
      <c r="BS27" s="514"/>
      <c r="BT27" s="514"/>
      <c r="BU27" s="515"/>
      <c r="BV27" s="513">
        <v>194540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185</v>
      </c>
      <c r="F28" s="424"/>
      <c r="G28" s="424"/>
      <c r="H28" s="424"/>
      <c r="I28" s="424"/>
      <c r="J28" s="424"/>
      <c r="K28" s="425"/>
      <c r="L28" s="445">
        <v>1</v>
      </c>
      <c r="M28" s="446"/>
      <c r="N28" s="446"/>
      <c r="O28" s="446"/>
      <c r="P28" s="488"/>
      <c r="Q28" s="445">
        <v>2990</v>
      </c>
      <c r="R28" s="446"/>
      <c r="S28" s="446"/>
      <c r="T28" s="446"/>
      <c r="U28" s="446"/>
      <c r="V28" s="488"/>
      <c r="W28" s="540"/>
      <c r="X28" s="541"/>
      <c r="Y28" s="542"/>
      <c r="Z28" s="444" t="s">
        <v>186</v>
      </c>
      <c r="AA28" s="424"/>
      <c r="AB28" s="424"/>
      <c r="AC28" s="424"/>
      <c r="AD28" s="424"/>
      <c r="AE28" s="424"/>
      <c r="AF28" s="424"/>
      <c r="AG28" s="425"/>
      <c r="AH28" s="445" t="s">
        <v>187</v>
      </c>
      <c r="AI28" s="446"/>
      <c r="AJ28" s="446"/>
      <c r="AK28" s="446"/>
      <c r="AL28" s="488"/>
      <c r="AM28" s="445" t="s">
        <v>177</v>
      </c>
      <c r="AN28" s="446"/>
      <c r="AO28" s="446"/>
      <c r="AP28" s="446"/>
      <c r="AQ28" s="446"/>
      <c r="AR28" s="488"/>
      <c r="AS28" s="445" t="s">
        <v>177</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876272</v>
      </c>
      <c r="BO28" s="358"/>
      <c r="BP28" s="358"/>
      <c r="BQ28" s="358"/>
      <c r="BR28" s="358"/>
      <c r="BS28" s="358"/>
      <c r="BT28" s="358"/>
      <c r="BU28" s="359"/>
      <c r="BV28" s="357">
        <v>677567</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189</v>
      </c>
      <c r="F29" s="424"/>
      <c r="G29" s="424"/>
      <c r="H29" s="424"/>
      <c r="I29" s="424"/>
      <c r="J29" s="424"/>
      <c r="K29" s="425"/>
      <c r="L29" s="445">
        <v>10</v>
      </c>
      <c r="M29" s="446"/>
      <c r="N29" s="446"/>
      <c r="O29" s="446"/>
      <c r="P29" s="488"/>
      <c r="Q29" s="445">
        <v>2830</v>
      </c>
      <c r="R29" s="446"/>
      <c r="S29" s="446"/>
      <c r="T29" s="446"/>
      <c r="U29" s="446"/>
      <c r="V29" s="488"/>
      <c r="W29" s="543"/>
      <c r="X29" s="544"/>
      <c r="Y29" s="545"/>
      <c r="Z29" s="444" t="s">
        <v>190</v>
      </c>
      <c r="AA29" s="424"/>
      <c r="AB29" s="424"/>
      <c r="AC29" s="424"/>
      <c r="AD29" s="424"/>
      <c r="AE29" s="424"/>
      <c r="AF29" s="424"/>
      <c r="AG29" s="425"/>
      <c r="AH29" s="445">
        <v>149</v>
      </c>
      <c r="AI29" s="446"/>
      <c r="AJ29" s="446"/>
      <c r="AK29" s="446"/>
      <c r="AL29" s="488"/>
      <c r="AM29" s="445">
        <v>441960</v>
      </c>
      <c r="AN29" s="446"/>
      <c r="AO29" s="446"/>
      <c r="AP29" s="446"/>
      <c r="AQ29" s="446"/>
      <c r="AR29" s="488"/>
      <c r="AS29" s="445">
        <v>2966</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140012</v>
      </c>
      <c r="BO29" s="395"/>
      <c r="BP29" s="395"/>
      <c r="BQ29" s="395"/>
      <c r="BR29" s="395"/>
      <c r="BS29" s="395"/>
      <c r="BT29" s="395"/>
      <c r="BU29" s="396"/>
      <c r="BV29" s="394">
        <v>140167</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1">
        <v>97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2734024</v>
      </c>
      <c r="BO30" s="514"/>
      <c r="BP30" s="514"/>
      <c r="BQ30" s="514"/>
      <c r="BR30" s="514"/>
      <c r="BS30" s="514"/>
      <c r="BT30" s="514"/>
      <c r="BU30" s="515"/>
      <c r="BV30" s="513">
        <v>3063470</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199</v>
      </c>
      <c r="D33" s="418"/>
      <c r="E33" s="383" t="s">
        <v>200</v>
      </c>
      <c r="F33" s="383"/>
      <c r="G33" s="383"/>
      <c r="H33" s="383"/>
      <c r="I33" s="383"/>
      <c r="J33" s="383"/>
      <c r="K33" s="383"/>
      <c r="L33" s="383"/>
      <c r="M33" s="383"/>
      <c r="N33" s="383"/>
      <c r="O33" s="383"/>
      <c r="P33" s="383"/>
      <c r="Q33" s="383"/>
      <c r="R33" s="383"/>
      <c r="S33" s="383"/>
      <c r="T33" s="179"/>
      <c r="U33" s="418" t="s">
        <v>199</v>
      </c>
      <c r="V33" s="418"/>
      <c r="W33" s="383" t="s">
        <v>200</v>
      </c>
      <c r="X33" s="383"/>
      <c r="Y33" s="383"/>
      <c r="Z33" s="383"/>
      <c r="AA33" s="383"/>
      <c r="AB33" s="383"/>
      <c r="AC33" s="383"/>
      <c r="AD33" s="383"/>
      <c r="AE33" s="383"/>
      <c r="AF33" s="383"/>
      <c r="AG33" s="383"/>
      <c r="AH33" s="383"/>
      <c r="AI33" s="383"/>
      <c r="AJ33" s="383"/>
      <c r="AK33" s="383"/>
      <c r="AL33" s="179"/>
      <c r="AM33" s="418" t="s">
        <v>199</v>
      </c>
      <c r="AN33" s="418"/>
      <c r="AO33" s="383" t="s">
        <v>200</v>
      </c>
      <c r="AP33" s="383"/>
      <c r="AQ33" s="383"/>
      <c r="AR33" s="383"/>
      <c r="AS33" s="383"/>
      <c r="AT33" s="383"/>
      <c r="AU33" s="383"/>
      <c r="AV33" s="383"/>
      <c r="AW33" s="383"/>
      <c r="AX33" s="383"/>
      <c r="AY33" s="383"/>
      <c r="AZ33" s="383"/>
      <c r="BA33" s="383"/>
      <c r="BB33" s="383"/>
      <c r="BC33" s="383"/>
      <c r="BD33" s="185"/>
      <c r="BE33" s="383" t="s">
        <v>201</v>
      </c>
      <c r="BF33" s="383"/>
      <c r="BG33" s="383" t="s">
        <v>202</v>
      </c>
      <c r="BH33" s="383"/>
      <c r="BI33" s="383"/>
      <c r="BJ33" s="383"/>
      <c r="BK33" s="383"/>
      <c r="BL33" s="383"/>
      <c r="BM33" s="383"/>
      <c r="BN33" s="383"/>
      <c r="BO33" s="383"/>
      <c r="BP33" s="383"/>
      <c r="BQ33" s="383"/>
      <c r="BR33" s="383"/>
      <c r="BS33" s="383"/>
      <c r="BT33" s="383"/>
      <c r="BU33" s="383"/>
      <c r="BV33" s="185"/>
      <c r="BW33" s="418" t="s">
        <v>201</v>
      </c>
      <c r="BX33" s="418"/>
      <c r="BY33" s="383" t="s">
        <v>203</v>
      </c>
      <c r="BZ33" s="383"/>
      <c r="CA33" s="383"/>
      <c r="CB33" s="383"/>
      <c r="CC33" s="383"/>
      <c r="CD33" s="383"/>
      <c r="CE33" s="383"/>
      <c r="CF33" s="383"/>
      <c r="CG33" s="383"/>
      <c r="CH33" s="383"/>
      <c r="CI33" s="383"/>
      <c r="CJ33" s="383"/>
      <c r="CK33" s="383"/>
      <c r="CL33" s="383"/>
      <c r="CM33" s="383"/>
      <c r="CN33" s="179"/>
      <c r="CO33" s="418" t="s">
        <v>199</v>
      </c>
      <c r="CP33" s="418"/>
      <c r="CQ33" s="383" t="s">
        <v>204</v>
      </c>
      <c r="CR33" s="383"/>
      <c r="CS33" s="383"/>
      <c r="CT33" s="383"/>
      <c r="CU33" s="383"/>
      <c r="CV33" s="383"/>
      <c r="CW33" s="383"/>
      <c r="CX33" s="383"/>
      <c r="CY33" s="383"/>
      <c r="CZ33" s="383"/>
      <c r="DA33" s="383"/>
      <c r="DB33" s="383"/>
      <c r="DC33" s="383"/>
      <c r="DD33" s="383"/>
      <c r="DE33" s="383"/>
      <c r="DF33" s="179"/>
      <c r="DG33" s="583" t="s">
        <v>205</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新富町国民健康保険特別会計</v>
      </c>
      <c r="X34" s="585"/>
      <c r="Y34" s="585"/>
      <c r="Z34" s="585"/>
      <c r="AA34" s="585"/>
      <c r="AB34" s="585"/>
      <c r="AC34" s="585"/>
      <c r="AD34" s="585"/>
      <c r="AE34" s="585"/>
      <c r="AF34" s="585"/>
      <c r="AG34" s="585"/>
      <c r="AH34" s="585"/>
      <c r="AI34" s="585"/>
      <c r="AJ34" s="585"/>
      <c r="AK34" s="585"/>
      <c r="AL34" s="175"/>
      <c r="AM34" s="584">
        <f>IF(AO34="","",MAX(C34:D43,U34:V43)+1)</f>
        <v>8</v>
      </c>
      <c r="AN34" s="584"/>
      <c r="AO34" s="585" t="str">
        <f>IF('各会計、関係団体の財政状況及び健全化判断比率'!B32="","",'各会計、関係団体の財政状況及び健全化判断比率'!B32)</f>
        <v>新富町水道事業</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宮崎県東児湯消防組合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こゆ地域づくり推進機構</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西都児湯情報公開・個人情報保護審査会特別会計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新富町介護保険特別会計（保険事業勘定）</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西都児湯環境整備事務組合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f>IF(E36="","",C35+1)</f>
        <v>3</v>
      </c>
      <c r="D36" s="584"/>
      <c r="E36" s="585" t="str">
        <f>IF('各会計、関係団体の財政状況及び健全化判断比率'!B9="","",'各会計、関係団体の財政状況及び健全化判断比率'!B9)</f>
        <v>土地取得特別会計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新富町後期高齢者医療特別会計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宮崎県後期高齢者広域連合（一般会計）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7</v>
      </c>
      <c r="V37" s="584"/>
      <c r="W37" s="585" t="str">
        <f>IF('各会計、関係団体の財政状況及び健全化判断比率'!B31="","",'各会計、関係団体の財政状況及び健全化判断比率'!B31)</f>
        <v>新富町介護保険特別会計（介護サービス事業勘定）</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宮崎県後期高齢者医療広域連合（後期高齢者医療特別会計）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宮崎県市町村総合事務組合（一般会計）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宮崎県市町村総合事務組合（市町村交通災害共済事業特別会計）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宮崎県市町村総合事務組合（自治会館管理運営特別会計）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16</v>
      </c>
      <c r="BX41" s="584"/>
      <c r="BY41" s="585" t="str">
        <f>IF('各会計、関係団体の財政状況及び健全化判断比率'!B75="","",'各会計、関係団体の財政状況及び健全化判断比率'!B75)</f>
        <v>一ッ瀬川営農飲雑用水広域水道企業団</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ytDW30ZJee1FPXkCEnqJVBpd72SOq4Y/l2j11YAIYAwY4JaIzenOaJXsff1ZdjllMSAWt5cwenfiQvtzR6fWUQ==" saltValue="L3YtWJd1WEWL58SEJLsLw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36" t="s">
        <v>576</v>
      </c>
      <c r="D34" s="1136"/>
      <c r="E34" s="1137"/>
      <c r="F34" s="32">
        <v>17.09</v>
      </c>
      <c r="G34" s="33">
        <v>17.649999999999999</v>
      </c>
      <c r="H34" s="33">
        <v>17.28</v>
      </c>
      <c r="I34" s="33">
        <v>15.71</v>
      </c>
      <c r="J34" s="34">
        <v>16.309999999999999</v>
      </c>
      <c r="K34" s="22"/>
      <c r="L34" s="22"/>
      <c r="M34" s="22"/>
      <c r="N34" s="22"/>
      <c r="O34" s="22"/>
      <c r="P34" s="22"/>
    </row>
    <row r="35" spans="1:16" ht="39" customHeight="1" x14ac:dyDescent="0.2">
      <c r="A35" s="22"/>
      <c r="B35" s="35"/>
      <c r="C35" s="1132" t="s">
        <v>577</v>
      </c>
      <c r="D35" s="1132"/>
      <c r="E35" s="1133"/>
      <c r="F35" s="36">
        <v>7.86</v>
      </c>
      <c r="G35" s="37">
        <v>5.8</v>
      </c>
      <c r="H35" s="37">
        <v>5.72</v>
      </c>
      <c r="I35" s="37">
        <v>6.25</v>
      </c>
      <c r="J35" s="38">
        <v>9.27</v>
      </c>
      <c r="K35" s="22"/>
      <c r="L35" s="22"/>
      <c r="M35" s="22"/>
      <c r="N35" s="22"/>
      <c r="O35" s="22"/>
      <c r="P35" s="22"/>
    </row>
    <row r="36" spans="1:16" ht="39" customHeight="1" x14ac:dyDescent="0.2">
      <c r="A36" s="22"/>
      <c r="B36" s="35"/>
      <c r="C36" s="1132" t="s">
        <v>578</v>
      </c>
      <c r="D36" s="1132"/>
      <c r="E36" s="1133"/>
      <c r="F36" s="36">
        <v>1.17</v>
      </c>
      <c r="G36" s="37">
        <v>0.91</v>
      </c>
      <c r="H36" s="37">
        <v>1.32</v>
      </c>
      <c r="I36" s="37">
        <v>1.27</v>
      </c>
      <c r="J36" s="38">
        <v>1.36</v>
      </c>
      <c r="K36" s="22"/>
      <c r="L36" s="22"/>
      <c r="M36" s="22"/>
      <c r="N36" s="22"/>
      <c r="O36" s="22"/>
      <c r="P36" s="22"/>
    </row>
    <row r="37" spans="1:16" ht="39" customHeight="1" x14ac:dyDescent="0.2">
      <c r="A37" s="22"/>
      <c r="B37" s="35"/>
      <c r="C37" s="1132" t="s">
        <v>579</v>
      </c>
      <c r="D37" s="1132"/>
      <c r="E37" s="1133"/>
      <c r="F37" s="36">
        <v>4.1399999999999997</v>
      </c>
      <c r="G37" s="37">
        <v>5.17</v>
      </c>
      <c r="H37" s="37">
        <v>1.61</v>
      </c>
      <c r="I37" s="37">
        <v>1.42</v>
      </c>
      <c r="J37" s="38">
        <v>0.31</v>
      </c>
      <c r="K37" s="22"/>
      <c r="L37" s="22"/>
      <c r="M37" s="22"/>
      <c r="N37" s="22"/>
      <c r="O37" s="22"/>
      <c r="P37" s="22"/>
    </row>
    <row r="38" spans="1:16" ht="39" customHeight="1" x14ac:dyDescent="0.2">
      <c r="A38" s="22"/>
      <c r="B38" s="35"/>
      <c r="C38" s="1132" t="s">
        <v>580</v>
      </c>
      <c r="D38" s="1132"/>
      <c r="E38" s="1133"/>
      <c r="F38" s="36" t="s">
        <v>526</v>
      </c>
      <c r="G38" s="37" t="s">
        <v>526</v>
      </c>
      <c r="H38" s="37">
        <v>0.03</v>
      </c>
      <c r="I38" s="37">
        <v>0.03</v>
      </c>
      <c r="J38" s="38">
        <v>0.11</v>
      </c>
      <c r="K38" s="22"/>
      <c r="L38" s="22"/>
      <c r="M38" s="22"/>
      <c r="N38" s="22"/>
      <c r="O38" s="22"/>
      <c r="P38" s="22"/>
    </row>
    <row r="39" spans="1:16" ht="39" customHeight="1" x14ac:dyDescent="0.2">
      <c r="A39" s="22"/>
      <c r="B39" s="35"/>
      <c r="C39" s="1132" t="s">
        <v>581</v>
      </c>
      <c r="D39" s="1132"/>
      <c r="E39" s="1133"/>
      <c r="F39" s="36">
        <v>0.02</v>
      </c>
      <c r="G39" s="37">
        <v>0.02</v>
      </c>
      <c r="H39" s="37">
        <v>0.02</v>
      </c>
      <c r="I39" s="37">
        <v>0.03</v>
      </c>
      <c r="J39" s="38">
        <v>0.03</v>
      </c>
      <c r="K39" s="22"/>
      <c r="L39" s="22"/>
      <c r="M39" s="22"/>
      <c r="N39" s="22"/>
      <c r="O39" s="22"/>
      <c r="P39" s="22"/>
    </row>
    <row r="40" spans="1:16" ht="39" customHeight="1" x14ac:dyDescent="0.2">
      <c r="A40" s="22"/>
      <c r="B40" s="35"/>
      <c r="C40" s="1132" t="s">
        <v>582</v>
      </c>
      <c r="D40" s="1132"/>
      <c r="E40" s="1133"/>
      <c r="F40" s="36">
        <v>0.03</v>
      </c>
      <c r="G40" s="37">
        <v>0.74</v>
      </c>
      <c r="H40" s="37">
        <v>0.02</v>
      </c>
      <c r="I40" s="37">
        <v>0.2</v>
      </c>
      <c r="J40" s="38">
        <v>0</v>
      </c>
      <c r="K40" s="22"/>
      <c r="L40" s="22"/>
      <c r="M40" s="22"/>
      <c r="N40" s="22"/>
      <c r="O40" s="22"/>
      <c r="P40" s="22"/>
    </row>
    <row r="41" spans="1:16" ht="39" customHeight="1" x14ac:dyDescent="0.2">
      <c r="A41" s="22"/>
      <c r="B41" s="35"/>
      <c r="C41" s="1132" t="s">
        <v>583</v>
      </c>
      <c r="D41" s="1132"/>
      <c r="E41" s="1133"/>
      <c r="F41" s="36">
        <v>0</v>
      </c>
      <c r="G41" s="37">
        <v>0</v>
      </c>
      <c r="H41" s="37">
        <v>0</v>
      </c>
      <c r="I41" s="37">
        <v>0</v>
      </c>
      <c r="J41" s="38">
        <v>0</v>
      </c>
      <c r="K41" s="22"/>
      <c r="L41" s="22"/>
      <c r="M41" s="22"/>
      <c r="N41" s="22"/>
      <c r="O41" s="22"/>
      <c r="P41" s="22"/>
    </row>
    <row r="42" spans="1:16" ht="39" customHeight="1" x14ac:dyDescent="0.2">
      <c r="A42" s="22"/>
      <c r="B42" s="39"/>
      <c r="C42" s="1132" t="s">
        <v>584</v>
      </c>
      <c r="D42" s="1132"/>
      <c r="E42" s="1133"/>
      <c r="F42" s="36" t="s">
        <v>526</v>
      </c>
      <c r="G42" s="37" t="s">
        <v>526</v>
      </c>
      <c r="H42" s="37" t="s">
        <v>526</v>
      </c>
      <c r="I42" s="37" t="s">
        <v>526</v>
      </c>
      <c r="J42" s="38" t="s">
        <v>526</v>
      </c>
      <c r="K42" s="22"/>
      <c r="L42" s="22"/>
      <c r="M42" s="22"/>
      <c r="N42" s="22"/>
      <c r="O42" s="22"/>
      <c r="P42" s="22"/>
    </row>
    <row r="43" spans="1:16" ht="39" customHeight="1" thickBot="1" x14ac:dyDescent="0.25">
      <c r="A43" s="22"/>
      <c r="B43" s="40"/>
      <c r="C43" s="1134" t="s">
        <v>585</v>
      </c>
      <c r="D43" s="1134"/>
      <c r="E43" s="1135"/>
      <c r="F43" s="41" t="s">
        <v>526</v>
      </c>
      <c r="G43" s="42" t="s">
        <v>526</v>
      </c>
      <c r="H43" s="42" t="s">
        <v>526</v>
      </c>
      <c r="I43" s="42" t="s">
        <v>526</v>
      </c>
      <c r="J43" s="43" t="s">
        <v>526</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aMV59fvS7yzGPo1K8kJhvPS/ggDYic0v793OigP6IeFXjAqYQ+x1Jq/V/PQjOCSYccKf1eVEyqhob18/lQ6Tg==" saltValue="ZvxLHx606C0BooDRYLLI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606</v>
      </c>
      <c r="L45" s="58">
        <v>561</v>
      </c>
      <c r="M45" s="58">
        <v>580</v>
      </c>
      <c r="N45" s="58">
        <v>608</v>
      </c>
      <c r="O45" s="59">
        <v>615</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526</v>
      </c>
      <c r="L46" s="62" t="s">
        <v>526</v>
      </c>
      <c r="M46" s="62" t="s">
        <v>526</v>
      </c>
      <c r="N46" s="62" t="s">
        <v>526</v>
      </c>
      <c r="O46" s="63" t="s">
        <v>526</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526</v>
      </c>
      <c r="L47" s="62" t="s">
        <v>526</v>
      </c>
      <c r="M47" s="62" t="s">
        <v>526</v>
      </c>
      <c r="N47" s="62" t="s">
        <v>526</v>
      </c>
      <c r="O47" s="63" t="s">
        <v>526</v>
      </c>
      <c r="P47" s="46"/>
      <c r="Q47" s="46"/>
      <c r="R47" s="46"/>
      <c r="S47" s="46"/>
      <c r="T47" s="46"/>
      <c r="U47" s="46"/>
    </row>
    <row r="48" spans="1:21" ht="30.75" customHeight="1" x14ac:dyDescent="0.2">
      <c r="A48" s="46"/>
      <c r="B48" s="1140"/>
      <c r="C48" s="1141"/>
      <c r="D48" s="60"/>
      <c r="E48" s="1146" t="s">
        <v>15</v>
      </c>
      <c r="F48" s="1146"/>
      <c r="G48" s="1146"/>
      <c r="H48" s="1146"/>
      <c r="I48" s="1146"/>
      <c r="J48" s="1147"/>
      <c r="K48" s="61">
        <v>1</v>
      </c>
      <c r="L48" s="62">
        <v>2</v>
      </c>
      <c r="M48" s="62">
        <v>2</v>
      </c>
      <c r="N48" s="62">
        <v>15</v>
      </c>
      <c r="O48" s="63">
        <v>6</v>
      </c>
      <c r="P48" s="46"/>
      <c r="Q48" s="46"/>
      <c r="R48" s="46"/>
      <c r="S48" s="46"/>
      <c r="T48" s="46"/>
      <c r="U48" s="46"/>
    </row>
    <row r="49" spans="1:21" ht="30.75" customHeight="1" x14ac:dyDescent="0.2">
      <c r="A49" s="46"/>
      <c r="B49" s="1140"/>
      <c r="C49" s="1141"/>
      <c r="D49" s="60"/>
      <c r="E49" s="1146" t="s">
        <v>16</v>
      </c>
      <c r="F49" s="1146"/>
      <c r="G49" s="1146"/>
      <c r="H49" s="1146"/>
      <c r="I49" s="1146"/>
      <c r="J49" s="1147"/>
      <c r="K49" s="61">
        <v>149</v>
      </c>
      <c r="L49" s="62">
        <v>118</v>
      </c>
      <c r="M49" s="62">
        <v>50</v>
      </c>
      <c r="N49" s="62">
        <v>48</v>
      </c>
      <c r="O49" s="63">
        <v>51</v>
      </c>
      <c r="P49" s="46"/>
      <c r="Q49" s="46"/>
      <c r="R49" s="46"/>
      <c r="S49" s="46"/>
      <c r="T49" s="46"/>
      <c r="U49" s="46"/>
    </row>
    <row r="50" spans="1:21" ht="30.75" customHeight="1" x14ac:dyDescent="0.2">
      <c r="A50" s="46"/>
      <c r="B50" s="1140"/>
      <c r="C50" s="1141"/>
      <c r="D50" s="60"/>
      <c r="E50" s="1146" t="s">
        <v>17</v>
      </c>
      <c r="F50" s="1146"/>
      <c r="G50" s="1146"/>
      <c r="H50" s="1146"/>
      <c r="I50" s="1146"/>
      <c r="J50" s="1147"/>
      <c r="K50" s="61">
        <v>3</v>
      </c>
      <c r="L50" s="62">
        <v>2</v>
      </c>
      <c r="M50" s="62">
        <v>0</v>
      </c>
      <c r="N50" s="62" t="s">
        <v>526</v>
      </c>
      <c r="O50" s="63" t="s">
        <v>526</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526</v>
      </c>
      <c r="L51" s="62" t="s">
        <v>526</v>
      </c>
      <c r="M51" s="62" t="s">
        <v>526</v>
      </c>
      <c r="N51" s="62" t="s">
        <v>526</v>
      </c>
      <c r="O51" s="63" t="s">
        <v>526</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416</v>
      </c>
      <c r="L52" s="62">
        <v>379</v>
      </c>
      <c r="M52" s="62">
        <v>361</v>
      </c>
      <c r="N52" s="62">
        <v>366</v>
      </c>
      <c r="O52" s="63">
        <v>352</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343</v>
      </c>
      <c r="L53" s="67">
        <v>304</v>
      </c>
      <c r="M53" s="67">
        <v>271</v>
      </c>
      <c r="N53" s="67">
        <v>305</v>
      </c>
      <c r="O53" s="68">
        <v>320</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586</v>
      </c>
      <c r="P56" s="46"/>
      <c r="Q56" s="46"/>
      <c r="R56" s="46"/>
      <c r="S56" s="46"/>
      <c r="T56" s="46"/>
      <c r="U56" s="46"/>
    </row>
    <row r="57" spans="1:21" ht="31.5" customHeight="1" thickBot="1" x14ac:dyDescent="0.25">
      <c r="A57" s="46"/>
      <c r="B57" s="74"/>
      <c r="C57" s="75"/>
      <c r="D57" s="75"/>
      <c r="E57" s="76"/>
      <c r="F57" s="76"/>
      <c r="G57" s="76"/>
      <c r="H57" s="76"/>
      <c r="I57" s="76"/>
      <c r="J57" s="77" t="s">
        <v>2</v>
      </c>
      <c r="K57" s="78" t="s">
        <v>587</v>
      </c>
      <c r="L57" s="79" t="s">
        <v>588</v>
      </c>
      <c r="M57" s="79" t="s">
        <v>589</v>
      </c>
      <c r="N57" s="79" t="s">
        <v>590</v>
      </c>
      <c r="O57" s="80" t="s">
        <v>591</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606</v>
      </c>
      <c r="L58" s="82" t="s">
        <v>605</v>
      </c>
      <c r="M58" s="82" t="s">
        <v>605</v>
      </c>
      <c r="N58" s="82" t="s">
        <v>605</v>
      </c>
      <c r="O58" s="83" t="s">
        <v>605</v>
      </c>
    </row>
    <row r="59" spans="1:21" ht="31.5" customHeight="1" x14ac:dyDescent="0.2">
      <c r="B59" s="1156"/>
      <c r="C59" s="1157"/>
      <c r="D59" s="1163" t="s">
        <v>28</v>
      </c>
      <c r="E59" s="1164"/>
      <c r="F59" s="1164"/>
      <c r="G59" s="1164"/>
      <c r="H59" s="1164"/>
      <c r="I59" s="1164"/>
      <c r="J59" s="1165"/>
      <c r="K59" s="84" t="s">
        <v>605</v>
      </c>
      <c r="L59" s="85" t="s">
        <v>605</v>
      </c>
      <c r="M59" s="85" t="s">
        <v>605</v>
      </c>
      <c r="N59" s="85" t="s">
        <v>605</v>
      </c>
      <c r="O59" s="86" t="s">
        <v>605</v>
      </c>
    </row>
    <row r="60" spans="1:21" ht="31.5" customHeight="1" thickBot="1" x14ac:dyDescent="0.25">
      <c r="B60" s="1158"/>
      <c r="C60" s="1159"/>
      <c r="D60" s="1166" t="s">
        <v>29</v>
      </c>
      <c r="E60" s="1167"/>
      <c r="F60" s="1167"/>
      <c r="G60" s="1167"/>
      <c r="H60" s="1167"/>
      <c r="I60" s="1167"/>
      <c r="J60" s="1168"/>
      <c r="K60" s="87" t="s">
        <v>605</v>
      </c>
      <c r="L60" s="88" t="s">
        <v>605</v>
      </c>
      <c r="M60" s="88" t="s">
        <v>605</v>
      </c>
      <c r="N60" s="88" t="s">
        <v>605</v>
      </c>
      <c r="O60" s="89" t="s">
        <v>605</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1zadYynJDYqg0hUkk/TN3ZAX5FP9x5XFDm4QikenJUBfVn+vpDcTR1isGOIyfWDeaFngZcyia+wD8e4TOKjtFA==" saltValue="psJx8DjVYJzII4KY1JxAR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568</v>
      </c>
      <c r="J40" s="101" t="s">
        <v>569</v>
      </c>
      <c r="K40" s="101" t="s">
        <v>570</v>
      </c>
      <c r="L40" s="101" t="s">
        <v>571</v>
      </c>
      <c r="M40" s="102" t="s">
        <v>572</v>
      </c>
    </row>
    <row r="41" spans="2:13" ht="27.75" customHeight="1" x14ac:dyDescent="0.2">
      <c r="B41" s="1169" t="s">
        <v>32</v>
      </c>
      <c r="C41" s="1170"/>
      <c r="D41" s="103"/>
      <c r="E41" s="1175" t="s">
        <v>33</v>
      </c>
      <c r="F41" s="1175"/>
      <c r="G41" s="1175"/>
      <c r="H41" s="1176"/>
      <c r="I41" s="342">
        <v>6120</v>
      </c>
      <c r="J41" s="343">
        <v>5871</v>
      </c>
      <c r="K41" s="343">
        <v>5866</v>
      </c>
      <c r="L41" s="343">
        <v>5964</v>
      </c>
      <c r="M41" s="344">
        <v>5591</v>
      </c>
    </row>
    <row r="42" spans="2:13" ht="27.75" customHeight="1" x14ac:dyDescent="0.2">
      <c r="B42" s="1171"/>
      <c r="C42" s="1172"/>
      <c r="D42" s="104"/>
      <c r="E42" s="1177" t="s">
        <v>34</v>
      </c>
      <c r="F42" s="1177"/>
      <c r="G42" s="1177"/>
      <c r="H42" s="1178"/>
      <c r="I42" s="345">
        <v>2</v>
      </c>
      <c r="J42" s="346">
        <v>2</v>
      </c>
      <c r="K42" s="346" t="s">
        <v>526</v>
      </c>
      <c r="L42" s="346" t="s">
        <v>526</v>
      </c>
      <c r="M42" s="347" t="s">
        <v>526</v>
      </c>
    </row>
    <row r="43" spans="2:13" ht="27.75" customHeight="1" x14ac:dyDescent="0.2">
      <c r="B43" s="1171"/>
      <c r="C43" s="1172"/>
      <c r="D43" s="104"/>
      <c r="E43" s="1177" t="s">
        <v>35</v>
      </c>
      <c r="F43" s="1177"/>
      <c r="G43" s="1177"/>
      <c r="H43" s="1178"/>
      <c r="I43" s="345">
        <v>23</v>
      </c>
      <c r="J43" s="346" t="s">
        <v>526</v>
      </c>
      <c r="K43" s="346">
        <v>13</v>
      </c>
      <c r="L43" s="346">
        <v>54</v>
      </c>
      <c r="M43" s="347">
        <v>65</v>
      </c>
    </row>
    <row r="44" spans="2:13" ht="27.75" customHeight="1" x14ac:dyDescent="0.2">
      <c r="B44" s="1171"/>
      <c r="C44" s="1172"/>
      <c r="D44" s="104"/>
      <c r="E44" s="1177" t="s">
        <v>36</v>
      </c>
      <c r="F44" s="1177"/>
      <c r="G44" s="1177"/>
      <c r="H44" s="1178"/>
      <c r="I44" s="345">
        <v>443</v>
      </c>
      <c r="J44" s="346">
        <v>369</v>
      </c>
      <c r="K44" s="346">
        <v>318</v>
      </c>
      <c r="L44" s="346">
        <v>275</v>
      </c>
      <c r="M44" s="347">
        <v>216</v>
      </c>
    </row>
    <row r="45" spans="2:13" ht="27.75" customHeight="1" x14ac:dyDescent="0.2">
      <c r="B45" s="1171"/>
      <c r="C45" s="1172"/>
      <c r="D45" s="104"/>
      <c r="E45" s="1177" t="s">
        <v>37</v>
      </c>
      <c r="F45" s="1177"/>
      <c r="G45" s="1177"/>
      <c r="H45" s="1178"/>
      <c r="I45" s="345">
        <v>1237</v>
      </c>
      <c r="J45" s="346">
        <v>1241</v>
      </c>
      <c r="K45" s="346">
        <v>1233</v>
      </c>
      <c r="L45" s="346">
        <v>1249</v>
      </c>
      <c r="M45" s="347">
        <v>1328</v>
      </c>
    </row>
    <row r="46" spans="2:13" ht="27.75" customHeight="1" x14ac:dyDescent="0.2">
      <c r="B46" s="1171"/>
      <c r="C46" s="1172"/>
      <c r="D46" s="105"/>
      <c r="E46" s="1177" t="s">
        <v>38</v>
      </c>
      <c r="F46" s="1177"/>
      <c r="G46" s="1177"/>
      <c r="H46" s="1178"/>
      <c r="I46" s="345">
        <v>7</v>
      </c>
      <c r="J46" s="346">
        <v>9</v>
      </c>
      <c r="K46" s="346" t="s">
        <v>526</v>
      </c>
      <c r="L46" s="346" t="s">
        <v>526</v>
      </c>
      <c r="M46" s="347" t="s">
        <v>526</v>
      </c>
    </row>
    <row r="47" spans="2:13" ht="27.75" customHeight="1" x14ac:dyDescent="0.2">
      <c r="B47" s="1171"/>
      <c r="C47" s="1172"/>
      <c r="D47" s="106"/>
      <c r="E47" s="1179" t="s">
        <v>39</v>
      </c>
      <c r="F47" s="1180"/>
      <c r="G47" s="1180"/>
      <c r="H47" s="1181"/>
      <c r="I47" s="345" t="s">
        <v>526</v>
      </c>
      <c r="J47" s="346" t="s">
        <v>526</v>
      </c>
      <c r="K47" s="346" t="s">
        <v>526</v>
      </c>
      <c r="L47" s="346" t="s">
        <v>526</v>
      </c>
      <c r="M47" s="347" t="s">
        <v>526</v>
      </c>
    </row>
    <row r="48" spans="2:13" ht="27.75" customHeight="1" x14ac:dyDescent="0.2">
      <c r="B48" s="1171"/>
      <c r="C48" s="1172"/>
      <c r="D48" s="104"/>
      <c r="E48" s="1177" t="s">
        <v>40</v>
      </c>
      <c r="F48" s="1177"/>
      <c r="G48" s="1177"/>
      <c r="H48" s="1178"/>
      <c r="I48" s="345" t="s">
        <v>526</v>
      </c>
      <c r="J48" s="346" t="s">
        <v>526</v>
      </c>
      <c r="K48" s="346" t="s">
        <v>526</v>
      </c>
      <c r="L48" s="346" t="s">
        <v>526</v>
      </c>
      <c r="M48" s="347" t="s">
        <v>526</v>
      </c>
    </row>
    <row r="49" spans="2:13" ht="27.75" customHeight="1" x14ac:dyDescent="0.2">
      <c r="B49" s="1173"/>
      <c r="C49" s="1174"/>
      <c r="D49" s="104"/>
      <c r="E49" s="1177" t="s">
        <v>41</v>
      </c>
      <c r="F49" s="1177"/>
      <c r="G49" s="1177"/>
      <c r="H49" s="1178"/>
      <c r="I49" s="345" t="s">
        <v>526</v>
      </c>
      <c r="J49" s="346" t="s">
        <v>526</v>
      </c>
      <c r="K49" s="346" t="s">
        <v>526</v>
      </c>
      <c r="L49" s="346" t="s">
        <v>526</v>
      </c>
      <c r="M49" s="347" t="s">
        <v>526</v>
      </c>
    </row>
    <row r="50" spans="2:13" ht="27.75" customHeight="1" x14ac:dyDescent="0.2">
      <c r="B50" s="1182" t="s">
        <v>42</v>
      </c>
      <c r="C50" s="1183"/>
      <c r="D50" s="107"/>
      <c r="E50" s="1177" t="s">
        <v>43</v>
      </c>
      <c r="F50" s="1177"/>
      <c r="G50" s="1177"/>
      <c r="H50" s="1178"/>
      <c r="I50" s="345">
        <v>2827</v>
      </c>
      <c r="J50" s="346">
        <v>2941</v>
      </c>
      <c r="K50" s="346">
        <v>3054</v>
      </c>
      <c r="L50" s="346">
        <v>3811</v>
      </c>
      <c r="M50" s="347">
        <v>3746</v>
      </c>
    </row>
    <row r="51" spans="2:13" ht="27.75" customHeight="1" x14ac:dyDescent="0.2">
      <c r="B51" s="1171"/>
      <c r="C51" s="1172"/>
      <c r="D51" s="104"/>
      <c r="E51" s="1177" t="s">
        <v>44</v>
      </c>
      <c r="F51" s="1177"/>
      <c r="G51" s="1177"/>
      <c r="H51" s="1178"/>
      <c r="I51" s="345">
        <v>213</v>
      </c>
      <c r="J51" s="346">
        <v>227</v>
      </c>
      <c r="K51" s="346">
        <v>228</v>
      </c>
      <c r="L51" s="346">
        <v>250</v>
      </c>
      <c r="M51" s="347">
        <v>228</v>
      </c>
    </row>
    <row r="52" spans="2:13" ht="27.75" customHeight="1" x14ac:dyDescent="0.2">
      <c r="B52" s="1173"/>
      <c r="C52" s="1174"/>
      <c r="D52" s="104"/>
      <c r="E52" s="1177" t="s">
        <v>45</v>
      </c>
      <c r="F52" s="1177"/>
      <c r="G52" s="1177"/>
      <c r="H52" s="1178"/>
      <c r="I52" s="345">
        <v>3834</v>
      </c>
      <c r="J52" s="346">
        <v>3673</v>
      </c>
      <c r="K52" s="346">
        <v>3889</v>
      </c>
      <c r="L52" s="346">
        <v>3758</v>
      </c>
      <c r="M52" s="347">
        <v>3534</v>
      </c>
    </row>
    <row r="53" spans="2:13" ht="27.75" customHeight="1" thickBot="1" x14ac:dyDescent="0.25">
      <c r="B53" s="1184" t="s">
        <v>46</v>
      </c>
      <c r="C53" s="1185"/>
      <c r="D53" s="108"/>
      <c r="E53" s="1186" t="s">
        <v>47</v>
      </c>
      <c r="F53" s="1186"/>
      <c r="G53" s="1186"/>
      <c r="H53" s="1187"/>
      <c r="I53" s="348">
        <v>957</v>
      </c>
      <c r="J53" s="349">
        <v>652</v>
      </c>
      <c r="K53" s="349">
        <v>259</v>
      </c>
      <c r="L53" s="349">
        <v>-277</v>
      </c>
      <c r="M53" s="350">
        <v>-307</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T0ViZRn3E/F+/Y1noY8LNt2n46WR+RPbVepBqEVexu9htCVBm6Uf/CC7vh+RziZq9zyZNq0GXB+sCJUrKIIZ9A==" saltValue="O4PogLA23dceP465iyZB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5771-5652-461D-8054-630C4F82131F}">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570</v>
      </c>
      <c r="G54" s="117" t="s">
        <v>571</v>
      </c>
      <c r="H54" s="118" t="s">
        <v>572</v>
      </c>
    </row>
    <row r="55" spans="2:8" ht="52.5" customHeight="1" x14ac:dyDescent="0.2">
      <c r="B55" s="119"/>
      <c r="C55" s="1196" t="s">
        <v>50</v>
      </c>
      <c r="D55" s="1196"/>
      <c r="E55" s="1197"/>
      <c r="F55" s="120">
        <v>631</v>
      </c>
      <c r="G55" s="120">
        <v>678</v>
      </c>
      <c r="H55" s="121">
        <v>876</v>
      </c>
    </row>
    <row r="56" spans="2:8" ht="52.5" customHeight="1" x14ac:dyDescent="0.2">
      <c r="B56" s="122"/>
      <c r="C56" s="1198" t="s">
        <v>51</v>
      </c>
      <c r="D56" s="1198"/>
      <c r="E56" s="1199"/>
      <c r="F56" s="123">
        <v>78</v>
      </c>
      <c r="G56" s="123">
        <v>140</v>
      </c>
      <c r="H56" s="124">
        <v>140</v>
      </c>
    </row>
    <row r="57" spans="2:8" ht="53.25" customHeight="1" x14ac:dyDescent="0.2">
      <c r="B57" s="122"/>
      <c r="C57" s="1200" t="s">
        <v>52</v>
      </c>
      <c r="D57" s="1200"/>
      <c r="E57" s="1201"/>
      <c r="F57" s="125">
        <v>2489</v>
      </c>
      <c r="G57" s="125">
        <v>3063</v>
      </c>
      <c r="H57" s="126">
        <v>2734</v>
      </c>
    </row>
    <row r="58" spans="2:8" ht="45.75" customHeight="1" x14ac:dyDescent="0.2">
      <c r="B58" s="127"/>
      <c r="C58" s="1188" t="s">
        <v>607</v>
      </c>
      <c r="D58" s="1189"/>
      <c r="E58" s="1190"/>
      <c r="F58" s="128">
        <v>1211</v>
      </c>
      <c r="G58" s="128">
        <v>1509</v>
      </c>
      <c r="H58" s="129">
        <v>1322</v>
      </c>
    </row>
    <row r="59" spans="2:8" ht="45.75" customHeight="1" x14ac:dyDescent="0.2">
      <c r="B59" s="127"/>
      <c r="C59" s="1188" t="s">
        <v>610</v>
      </c>
      <c r="D59" s="1189"/>
      <c r="E59" s="1190"/>
      <c r="F59" s="128">
        <v>400</v>
      </c>
      <c r="G59" s="128">
        <v>650</v>
      </c>
      <c r="H59" s="129">
        <v>650</v>
      </c>
    </row>
    <row r="60" spans="2:8" ht="45.75" customHeight="1" x14ac:dyDescent="0.2">
      <c r="B60" s="127"/>
      <c r="C60" s="1188" t="s">
        <v>608</v>
      </c>
      <c r="D60" s="1189"/>
      <c r="E60" s="1190"/>
      <c r="F60" s="128">
        <v>292</v>
      </c>
      <c r="G60" s="128">
        <v>289</v>
      </c>
      <c r="H60" s="129">
        <v>272</v>
      </c>
    </row>
    <row r="61" spans="2:8" ht="45.75" customHeight="1" x14ac:dyDescent="0.2">
      <c r="B61" s="127"/>
      <c r="C61" s="1188" t="s">
        <v>609</v>
      </c>
      <c r="D61" s="1189"/>
      <c r="E61" s="1190"/>
      <c r="F61" s="128">
        <v>165</v>
      </c>
      <c r="G61" s="128">
        <v>142</v>
      </c>
      <c r="H61" s="129">
        <v>138</v>
      </c>
    </row>
    <row r="62" spans="2:8" ht="45.75" customHeight="1" thickBot="1" x14ac:dyDescent="0.25">
      <c r="B62" s="130"/>
      <c r="C62" s="1191" t="s">
        <v>611</v>
      </c>
      <c r="D62" s="1192"/>
      <c r="E62" s="1193"/>
      <c r="F62" s="131">
        <v>89</v>
      </c>
      <c r="G62" s="131">
        <v>116</v>
      </c>
      <c r="H62" s="132">
        <v>112</v>
      </c>
    </row>
    <row r="63" spans="2:8" ht="52.5" customHeight="1" thickBot="1" x14ac:dyDescent="0.25">
      <c r="B63" s="133"/>
      <c r="C63" s="1194" t="s">
        <v>53</v>
      </c>
      <c r="D63" s="1194"/>
      <c r="E63" s="1195"/>
      <c r="F63" s="134">
        <v>3198</v>
      </c>
      <c r="G63" s="134">
        <v>3881</v>
      </c>
      <c r="H63" s="135">
        <v>3750</v>
      </c>
    </row>
    <row r="64" spans="2:8" ht="13.2" x14ac:dyDescent="0.2"/>
  </sheetData>
  <sheetProtection algorithmName="SHA-512" hashValue="l2koLdE/ZYveLXuKoqnieHVE9pn2voX46q6s5mZ2AjOAD2WrBYq7ZCIhquZH3deLn0Cq06t4WmOonFF0hJrlxw==" saltValue="GyruleNsG6GOd0FYS187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565</v>
      </c>
      <c r="G2" s="149"/>
      <c r="H2" s="150"/>
    </row>
    <row r="3" spans="1:8" x14ac:dyDescent="0.2">
      <c r="A3" s="146" t="s">
        <v>558</v>
      </c>
      <c r="B3" s="151"/>
      <c r="C3" s="152"/>
      <c r="D3" s="153">
        <v>99641</v>
      </c>
      <c r="E3" s="154"/>
      <c r="F3" s="155">
        <v>73475</v>
      </c>
      <c r="G3" s="156"/>
      <c r="H3" s="157"/>
    </row>
    <row r="4" spans="1:8" x14ac:dyDescent="0.2">
      <c r="A4" s="158"/>
      <c r="B4" s="159"/>
      <c r="C4" s="160"/>
      <c r="D4" s="161">
        <v>67131</v>
      </c>
      <c r="E4" s="162"/>
      <c r="F4" s="163">
        <v>43072</v>
      </c>
      <c r="G4" s="164"/>
      <c r="H4" s="165"/>
    </row>
    <row r="5" spans="1:8" x14ac:dyDescent="0.2">
      <c r="A5" s="146" t="s">
        <v>560</v>
      </c>
      <c r="B5" s="151"/>
      <c r="C5" s="152"/>
      <c r="D5" s="153">
        <v>82274</v>
      </c>
      <c r="E5" s="154"/>
      <c r="F5" s="155">
        <v>87464</v>
      </c>
      <c r="G5" s="156"/>
      <c r="H5" s="157"/>
    </row>
    <row r="6" spans="1:8" x14ac:dyDescent="0.2">
      <c r="A6" s="158"/>
      <c r="B6" s="159"/>
      <c r="C6" s="160"/>
      <c r="D6" s="161">
        <v>39867</v>
      </c>
      <c r="E6" s="162"/>
      <c r="F6" s="163">
        <v>47479</v>
      </c>
      <c r="G6" s="164"/>
      <c r="H6" s="165"/>
    </row>
    <row r="7" spans="1:8" x14ac:dyDescent="0.2">
      <c r="A7" s="146" t="s">
        <v>561</v>
      </c>
      <c r="B7" s="151"/>
      <c r="C7" s="152"/>
      <c r="D7" s="153">
        <v>97153</v>
      </c>
      <c r="E7" s="154"/>
      <c r="F7" s="155">
        <v>96248</v>
      </c>
      <c r="G7" s="156"/>
      <c r="H7" s="157"/>
    </row>
    <row r="8" spans="1:8" x14ac:dyDescent="0.2">
      <c r="A8" s="158"/>
      <c r="B8" s="159"/>
      <c r="C8" s="160"/>
      <c r="D8" s="161">
        <v>45178</v>
      </c>
      <c r="E8" s="162"/>
      <c r="F8" s="163">
        <v>55768</v>
      </c>
      <c r="G8" s="164"/>
      <c r="H8" s="165"/>
    </row>
    <row r="9" spans="1:8" x14ac:dyDescent="0.2">
      <c r="A9" s="146" t="s">
        <v>562</v>
      </c>
      <c r="B9" s="151"/>
      <c r="C9" s="152"/>
      <c r="D9" s="153">
        <v>125988</v>
      </c>
      <c r="E9" s="154"/>
      <c r="F9" s="155">
        <v>76413</v>
      </c>
      <c r="G9" s="156"/>
      <c r="H9" s="157"/>
    </row>
    <row r="10" spans="1:8" x14ac:dyDescent="0.2">
      <c r="A10" s="158"/>
      <c r="B10" s="159"/>
      <c r="C10" s="160"/>
      <c r="D10" s="161">
        <v>68943</v>
      </c>
      <c r="E10" s="162"/>
      <c r="F10" s="163">
        <v>39658</v>
      </c>
      <c r="G10" s="164"/>
      <c r="H10" s="165"/>
    </row>
    <row r="11" spans="1:8" x14ac:dyDescent="0.2">
      <c r="A11" s="146" t="s">
        <v>563</v>
      </c>
      <c r="B11" s="151"/>
      <c r="C11" s="152"/>
      <c r="D11" s="153">
        <v>157001</v>
      </c>
      <c r="E11" s="154"/>
      <c r="F11" s="155">
        <v>66481</v>
      </c>
      <c r="G11" s="156"/>
      <c r="H11" s="157"/>
    </row>
    <row r="12" spans="1:8" x14ac:dyDescent="0.2">
      <c r="A12" s="158"/>
      <c r="B12" s="159"/>
      <c r="C12" s="166"/>
      <c r="D12" s="161">
        <v>65746</v>
      </c>
      <c r="E12" s="162"/>
      <c r="F12" s="163">
        <v>36120</v>
      </c>
      <c r="G12" s="164"/>
      <c r="H12" s="165"/>
    </row>
    <row r="13" spans="1:8" x14ac:dyDescent="0.2">
      <c r="A13" s="146"/>
      <c r="B13" s="151"/>
      <c r="C13" s="152"/>
      <c r="D13" s="153">
        <v>112411</v>
      </c>
      <c r="E13" s="154"/>
      <c r="F13" s="155">
        <v>80016</v>
      </c>
      <c r="G13" s="167"/>
      <c r="H13" s="157"/>
    </row>
    <row r="14" spans="1:8" x14ac:dyDescent="0.2">
      <c r="A14" s="158"/>
      <c r="B14" s="159"/>
      <c r="C14" s="160"/>
      <c r="D14" s="161">
        <v>57373</v>
      </c>
      <c r="E14" s="162"/>
      <c r="F14" s="163">
        <v>44419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7.9</v>
      </c>
      <c r="C19" s="168">
        <f>ROUND(VALUE(SUBSTITUTE(実質収支比率等に係る経年分析!G$48,"▲","-")),2)</f>
        <v>6.56</v>
      </c>
      <c r="D19" s="168">
        <f>ROUND(VALUE(SUBSTITUTE(実質収支比率等に係る経年分析!H$48,"▲","-")),2)</f>
        <v>5.75</v>
      </c>
      <c r="E19" s="168">
        <f>ROUND(VALUE(SUBSTITUTE(実質収支比率等に係る経年分析!I$48,"▲","-")),2)</f>
        <v>6.46</v>
      </c>
      <c r="F19" s="168">
        <f>ROUND(VALUE(SUBSTITUTE(実質収支比率等に係る経年分析!J$48,"▲","-")),2)</f>
        <v>9.2799999999999994</v>
      </c>
    </row>
    <row r="20" spans="1:11" x14ac:dyDescent="0.2">
      <c r="A20" s="168" t="s">
        <v>57</v>
      </c>
      <c r="B20" s="168">
        <f>ROUND(VALUE(SUBSTITUTE(実質収支比率等に係る経年分析!F$47,"▲","-")),2)</f>
        <v>23.23</v>
      </c>
      <c r="C20" s="168">
        <f>ROUND(VALUE(SUBSTITUTE(実質収支比率等に係る経年分析!G$47,"▲","-")),2)</f>
        <v>15.93</v>
      </c>
      <c r="D20" s="168">
        <f>ROUND(VALUE(SUBSTITUTE(実質収支比率等に係る経年分析!H$47,"▲","-")),2)</f>
        <v>15.43</v>
      </c>
      <c r="E20" s="168">
        <f>ROUND(VALUE(SUBSTITUTE(実質収支比率等に係る経年分析!I$47,"▲","-")),2)</f>
        <v>15.6</v>
      </c>
      <c r="F20" s="168">
        <f>ROUND(VALUE(SUBSTITUTE(実質収支比率等に係る経年分析!J$47,"▲","-")),2)</f>
        <v>20.51</v>
      </c>
    </row>
    <row r="21" spans="1:11" x14ac:dyDescent="0.2">
      <c r="A21" s="168" t="s">
        <v>58</v>
      </c>
      <c r="B21" s="168">
        <f>IF(ISNUMBER(VALUE(SUBSTITUTE(実質収支比率等に係る経年分析!F$49,"▲","-"))),ROUND(VALUE(SUBSTITUTE(実質収支比率等に係る経年分析!F$49,"▲","-")),2),NA())</f>
        <v>-1.88</v>
      </c>
      <c r="C21" s="168">
        <f>IF(ISNUMBER(VALUE(SUBSTITUTE(実質収支比率等に係る経年分析!G$49,"▲","-"))),ROUND(VALUE(SUBSTITUTE(実質収支比率等に係る経年分析!G$49,"▲","-")),2),NA())</f>
        <v>-8.77</v>
      </c>
      <c r="D21" s="168">
        <f>IF(ISNUMBER(VALUE(SUBSTITUTE(実質収支比率等に係る経年分析!H$49,"▲","-"))),ROUND(VALUE(SUBSTITUTE(実質収支比率等に係る経年分析!H$49,"▲","-")),2),NA())</f>
        <v>-0.52</v>
      </c>
      <c r="E21" s="168">
        <f>IF(ISNUMBER(VALUE(SUBSTITUTE(実質収支比率等に係る経年分析!I$49,"▲","-"))),ROUND(VALUE(SUBSTITUTE(実質収支比率等に係る経年分析!I$49,"▲","-")),2),NA())</f>
        <v>2.12</v>
      </c>
      <c r="F21" s="168">
        <f>IF(ISNUMBER(VALUE(SUBSTITUTE(実質収支比率等に係る経年分析!J$49,"▲","-"))),ROUND(VALUE(SUBSTITUTE(実質収支比率等に係る経年分析!J$49,"▲","-")),2),NA())</f>
        <v>7.36</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西都児湯情報公開・個人情報保護審査会特別会計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土地取得特別会計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0.74</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新富町後期高齢者医療特別会計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0.03</v>
      </c>
    </row>
    <row r="32" spans="1:11" x14ac:dyDescent="0.2">
      <c r="A32" s="169" t="str">
        <f>IF(連結実質赤字比率に係る赤字・黒字の構成分析!C$38="",NA(),連結実質赤字比率に係る赤字・黒字の構成分析!C$38)</f>
        <v>新富町介護保険特別会計（介護サービス事業勘定）</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0.11</v>
      </c>
    </row>
    <row r="33" spans="1:16" x14ac:dyDescent="0.2">
      <c r="A33" s="169" t="str">
        <f>IF(連結実質赤字比率に係る赤字・黒字の構成分析!C$37="",NA(),連結実質赤字比率に係る赤字・黒字の構成分析!C$37)</f>
        <v>新富町介護保険特別会計（保険事業勘定）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4.1399999999999997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5.17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1.61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1.42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0.31</v>
      </c>
    </row>
    <row r="34" spans="1:16" x14ac:dyDescent="0.2">
      <c r="A34" s="169" t="str">
        <f>IF(連結実質赤字比率に係る赤字・黒字の構成分析!C$36="",NA(),連結実質赤字比率に係る赤字・黒字の構成分析!C$36)</f>
        <v>新富町国民健康保険特別会計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1.17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0.91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1.32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1.27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1.36</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7.86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5.72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6.25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9.27</v>
      </c>
    </row>
    <row r="36" spans="1:16" x14ac:dyDescent="0.2">
      <c r="A36" s="169" t="str">
        <f>IF(連結実質赤字比率に係る赤字・黒字の構成分析!C$34="",NA(),連結実質赤字比率に係る赤字・黒字の構成分析!C$34)</f>
        <v>新富町水道事業</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17.09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17.649999999999999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17.28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15.71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16.309999999999999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416</v>
      </c>
      <c r="E42" s="170"/>
      <c r="F42" s="170"/>
      <c r="G42" s="170">
        <f>'実質公債費比率（分子）の構造'!L$52</f>
        <v>379</v>
      </c>
      <c r="H42" s="170"/>
      <c r="I42" s="170"/>
      <c r="J42" s="170">
        <f>'実質公債費比率（分子）の構造'!M$52</f>
        <v>361</v>
      </c>
      <c r="K42" s="170"/>
      <c r="L42" s="170"/>
      <c r="M42" s="170">
        <f>'実質公債費比率（分子）の構造'!N$52</f>
        <v>366</v>
      </c>
      <c r="N42" s="170"/>
      <c r="O42" s="170"/>
      <c r="P42" s="170">
        <f>'実質公債費比率（分子）の構造'!O$52</f>
        <v>352</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3</v>
      </c>
      <c r="C44" s="170"/>
      <c r="D44" s="170"/>
      <c r="E44" s="170">
        <f>'実質公債費比率（分子）の構造'!L$50</f>
        <v>2</v>
      </c>
      <c r="F44" s="170"/>
      <c r="G44" s="170"/>
      <c r="H44" s="170">
        <f>'実質公債費比率（分子）の構造'!M$50</f>
        <v>0</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149</v>
      </c>
      <c r="C45" s="170"/>
      <c r="D45" s="170"/>
      <c r="E45" s="170">
        <f>'実質公債費比率（分子）の構造'!L$49</f>
        <v>118</v>
      </c>
      <c r="F45" s="170"/>
      <c r="G45" s="170"/>
      <c r="H45" s="170">
        <f>'実質公債費比率（分子）の構造'!M$49</f>
        <v>50</v>
      </c>
      <c r="I45" s="170"/>
      <c r="J45" s="170"/>
      <c r="K45" s="170">
        <f>'実質公債費比率（分子）の構造'!N$49</f>
        <v>48</v>
      </c>
      <c r="L45" s="170"/>
      <c r="M45" s="170"/>
      <c r="N45" s="170">
        <f>'実質公債費比率（分子）の構造'!O$49</f>
        <v>51</v>
      </c>
      <c r="O45" s="170"/>
      <c r="P45" s="170"/>
    </row>
    <row r="46" spans="1:16" x14ac:dyDescent="0.2">
      <c r="A46" s="170" t="s">
        <v>69</v>
      </c>
      <c r="B46" s="170">
        <f>'実質公債費比率（分子）の構造'!K$48</f>
        <v>1</v>
      </c>
      <c r="C46" s="170"/>
      <c r="D46" s="170"/>
      <c r="E46" s="170">
        <f>'実質公債費比率（分子）の構造'!L$48</f>
        <v>2</v>
      </c>
      <c r="F46" s="170"/>
      <c r="G46" s="170"/>
      <c r="H46" s="170">
        <f>'実質公債費比率（分子）の構造'!M$48</f>
        <v>2</v>
      </c>
      <c r="I46" s="170"/>
      <c r="J46" s="170"/>
      <c r="K46" s="170">
        <f>'実質公債費比率（分子）の構造'!N$48</f>
        <v>15</v>
      </c>
      <c r="L46" s="170"/>
      <c r="M46" s="170"/>
      <c r="N46" s="170">
        <f>'実質公債費比率（分子）の構造'!O$48</f>
        <v>6</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606</v>
      </c>
      <c r="C49" s="170"/>
      <c r="D49" s="170"/>
      <c r="E49" s="170">
        <f>'実質公債費比率（分子）の構造'!L$45</f>
        <v>561</v>
      </c>
      <c r="F49" s="170"/>
      <c r="G49" s="170"/>
      <c r="H49" s="170">
        <f>'実質公債費比率（分子）の構造'!M$45</f>
        <v>580</v>
      </c>
      <c r="I49" s="170"/>
      <c r="J49" s="170"/>
      <c r="K49" s="170">
        <f>'実質公債費比率（分子）の構造'!N$45</f>
        <v>608</v>
      </c>
      <c r="L49" s="170"/>
      <c r="M49" s="170"/>
      <c r="N49" s="170">
        <f>'実質公債費比率（分子）の構造'!O$45</f>
        <v>615</v>
      </c>
      <c r="O49" s="170"/>
      <c r="P49" s="170"/>
    </row>
    <row r="50" spans="1:16" x14ac:dyDescent="0.2">
      <c r="A50" s="170" t="s">
        <v>73</v>
      </c>
      <c r="B50" s="170" t="e">
        <f>NA()</f>
        <v>#N/A</v>
      </c>
      <c r="C50" s="170">
        <f>IF(ISNUMBER('実質公債費比率（分子）の構造'!K$53),'実質公債費比率（分子）の構造'!K$53,NA())</f>
        <v>343</v>
      </c>
      <c r="D50" s="170" t="e">
        <f>NA()</f>
        <v>#N/A</v>
      </c>
      <c r="E50" s="170" t="e">
        <f>NA()</f>
        <v>#N/A</v>
      </c>
      <c r="F50" s="170">
        <f>IF(ISNUMBER('実質公債費比率（分子）の構造'!L$53),'実質公債費比率（分子）の構造'!L$53,NA())</f>
        <v>304</v>
      </c>
      <c r="G50" s="170" t="e">
        <f>NA()</f>
        <v>#N/A</v>
      </c>
      <c r="H50" s="170" t="e">
        <f>NA()</f>
        <v>#N/A</v>
      </c>
      <c r="I50" s="170">
        <f>IF(ISNUMBER('実質公債費比率（分子）の構造'!M$53),'実質公債費比率（分子）の構造'!M$53,NA())</f>
        <v>271</v>
      </c>
      <c r="J50" s="170" t="e">
        <f>NA()</f>
        <v>#N/A</v>
      </c>
      <c r="K50" s="170" t="e">
        <f>NA()</f>
        <v>#N/A</v>
      </c>
      <c r="L50" s="170">
        <f>IF(ISNUMBER('実質公債費比率（分子）の構造'!N$53),'実質公債費比率（分子）の構造'!N$53,NA())</f>
        <v>305</v>
      </c>
      <c r="M50" s="170" t="e">
        <f>NA()</f>
        <v>#N/A</v>
      </c>
      <c r="N50" s="170" t="e">
        <f>NA()</f>
        <v>#N/A</v>
      </c>
      <c r="O50" s="170">
        <f>IF(ISNUMBER('実質公債費比率（分子）の構造'!O$53),'実質公債費比率（分子）の構造'!O$53,NA())</f>
        <v>320</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3834</v>
      </c>
      <c r="E56" s="169"/>
      <c r="F56" s="169"/>
      <c r="G56" s="169">
        <f>'将来負担比率（分子）の構造'!J$52</f>
        <v>3673</v>
      </c>
      <c r="H56" s="169"/>
      <c r="I56" s="169"/>
      <c r="J56" s="169">
        <f>'将来負担比率（分子）の構造'!K$52</f>
        <v>3889</v>
      </c>
      <c r="K56" s="169"/>
      <c r="L56" s="169"/>
      <c r="M56" s="169">
        <f>'将来負担比率（分子）の構造'!L$52</f>
        <v>3758</v>
      </c>
      <c r="N56" s="169"/>
      <c r="O56" s="169"/>
      <c r="P56" s="169">
        <f>'将来負担比率（分子）の構造'!M$52</f>
        <v>3534</v>
      </c>
    </row>
    <row r="57" spans="1:16" x14ac:dyDescent="0.2">
      <c r="A57" s="169" t="s">
        <v>44</v>
      </c>
      <c r="B57" s="169"/>
      <c r="C57" s="169"/>
      <c r="D57" s="169">
        <f>'将来負担比率（分子）の構造'!I$51</f>
        <v>213</v>
      </c>
      <c r="E57" s="169"/>
      <c r="F57" s="169"/>
      <c r="G57" s="169">
        <f>'将来負担比率（分子）の構造'!J$51</f>
        <v>227</v>
      </c>
      <c r="H57" s="169"/>
      <c r="I57" s="169"/>
      <c r="J57" s="169">
        <f>'将来負担比率（分子）の構造'!K$51</f>
        <v>228</v>
      </c>
      <c r="K57" s="169"/>
      <c r="L57" s="169"/>
      <c r="M57" s="169">
        <f>'将来負担比率（分子）の構造'!L$51</f>
        <v>250</v>
      </c>
      <c r="N57" s="169"/>
      <c r="O57" s="169"/>
      <c r="P57" s="169">
        <f>'将来負担比率（分子）の構造'!M$51</f>
        <v>228</v>
      </c>
    </row>
    <row r="58" spans="1:16" x14ac:dyDescent="0.2">
      <c r="A58" s="169" t="s">
        <v>43</v>
      </c>
      <c r="B58" s="169"/>
      <c r="C58" s="169"/>
      <c r="D58" s="169">
        <f>'将来負担比率（分子）の構造'!I$50</f>
        <v>2827</v>
      </c>
      <c r="E58" s="169"/>
      <c r="F58" s="169"/>
      <c r="G58" s="169">
        <f>'将来負担比率（分子）の構造'!J$50</f>
        <v>2941</v>
      </c>
      <c r="H58" s="169"/>
      <c r="I58" s="169"/>
      <c r="J58" s="169">
        <f>'将来負担比率（分子）の構造'!K$50</f>
        <v>3054</v>
      </c>
      <c r="K58" s="169"/>
      <c r="L58" s="169"/>
      <c r="M58" s="169">
        <f>'将来負担比率（分子）の構造'!L$50</f>
        <v>3811</v>
      </c>
      <c r="N58" s="169"/>
      <c r="O58" s="169"/>
      <c r="P58" s="169">
        <f>'将来負担比率（分子）の構造'!M$50</f>
        <v>3746</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7</v>
      </c>
      <c r="C61" s="169"/>
      <c r="D61" s="169"/>
      <c r="E61" s="169">
        <f>'将来負担比率（分子）の構造'!J$46</f>
        <v>9</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1237</v>
      </c>
      <c r="C62" s="169"/>
      <c r="D62" s="169"/>
      <c r="E62" s="169">
        <f>'将来負担比率（分子）の構造'!J$45</f>
        <v>1241</v>
      </c>
      <c r="F62" s="169"/>
      <c r="G62" s="169"/>
      <c r="H62" s="169">
        <f>'将来負担比率（分子）の構造'!K$45</f>
        <v>1233</v>
      </c>
      <c r="I62" s="169"/>
      <c r="J62" s="169"/>
      <c r="K62" s="169">
        <f>'将来負担比率（分子）の構造'!L$45</f>
        <v>1249</v>
      </c>
      <c r="L62" s="169"/>
      <c r="M62" s="169"/>
      <c r="N62" s="169">
        <f>'将来負担比率（分子）の構造'!M$45</f>
        <v>1328</v>
      </c>
      <c r="O62" s="169"/>
      <c r="P62" s="169"/>
    </row>
    <row r="63" spans="1:16" x14ac:dyDescent="0.2">
      <c r="A63" s="169" t="s">
        <v>36</v>
      </c>
      <c r="B63" s="169">
        <f>'将来負担比率（分子）の構造'!I$44</f>
        <v>443</v>
      </c>
      <c r="C63" s="169"/>
      <c r="D63" s="169"/>
      <c r="E63" s="169">
        <f>'将来負担比率（分子）の構造'!J$44</f>
        <v>369</v>
      </c>
      <c r="F63" s="169"/>
      <c r="G63" s="169"/>
      <c r="H63" s="169">
        <f>'将来負担比率（分子）の構造'!K$44</f>
        <v>318</v>
      </c>
      <c r="I63" s="169"/>
      <c r="J63" s="169"/>
      <c r="K63" s="169">
        <f>'将来負担比率（分子）の構造'!L$44</f>
        <v>275</v>
      </c>
      <c r="L63" s="169"/>
      <c r="M63" s="169"/>
      <c r="N63" s="169">
        <f>'将来負担比率（分子）の構造'!M$44</f>
        <v>216</v>
      </c>
      <c r="O63" s="169"/>
      <c r="P63" s="169"/>
    </row>
    <row r="64" spans="1:16" x14ac:dyDescent="0.2">
      <c r="A64" s="169" t="s">
        <v>35</v>
      </c>
      <c r="B64" s="169">
        <f>'将来負担比率（分子）の構造'!I$43</f>
        <v>23</v>
      </c>
      <c r="C64" s="169"/>
      <c r="D64" s="169"/>
      <c r="E64" s="169" t="str">
        <f>'将来負担比率（分子）の構造'!J$43</f>
        <v>-</v>
      </c>
      <c r="F64" s="169"/>
      <c r="G64" s="169"/>
      <c r="H64" s="169">
        <f>'将来負担比率（分子）の構造'!K$43</f>
        <v>13</v>
      </c>
      <c r="I64" s="169"/>
      <c r="J64" s="169"/>
      <c r="K64" s="169">
        <f>'将来負担比率（分子）の構造'!L$43</f>
        <v>54</v>
      </c>
      <c r="L64" s="169"/>
      <c r="M64" s="169"/>
      <c r="N64" s="169">
        <f>'将来負担比率（分子）の構造'!M$43</f>
        <v>65</v>
      </c>
      <c r="O64" s="169"/>
      <c r="P64" s="169"/>
    </row>
    <row r="65" spans="1:16" x14ac:dyDescent="0.2">
      <c r="A65" s="169" t="s">
        <v>34</v>
      </c>
      <c r="B65" s="169">
        <f>'将来負担比率（分子）の構造'!I$42</f>
        <v>2</v>
      </c>
      <c r="C65" s="169"/>
      <c r="D65" s="169"/>
      <c r="E65" s="169">
        <f>'将来負担比率（分子）の構造'!J$42</f>
        <v>2</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6120</v>
      </c>
      <c r="C66" s="169"/>
      <c r="D66" s="169"/>
      <c r="E66" s="169">
        <f>'将来負担比率（分子）の構造'!J$41</f>
        <v>5871</v>
      </c>
      <c r="F66" s="169"/>
      <c r="G66" s="169"/>
      <c r="H66" s="169">
        <f>'将来負担比率（分子）の構造'!K$41</f>
        <v>5866</v>
      </c>
      <c r="I66" s="169"/>
      <c r="J66" s="169"/>
      <c r="K66" s="169">
        <f>'将来負担比率（分子）の構造'!L$41</f>
        <v>5964</v>
      </c>
      <c r="L66" s="169"/>
      <c r="M66" s="169"/>
      <c r="N66" s="169">
        <f>'将来負担比率（分子）の構造'!M$41</f>
        <v>5591</v>
      </c>
      <c r="O66" s="169"/>
      <c r="P66" s="169"/>
    </row>
    <row r="67" spans="1:16" x14ac:dyDescent="0.2">
      <c r="A67" s="169" t="s">
        <v>77</v>
      </c>
      <c r="B67" s="169" t="e">
        <f>NA()</f>
        <v>#N/A</v>
      </c>
      <c r="C67" s="169">
        <f>IF(ISNUMBER('将来負担比率（分子）の構造'!I$53), IF('将来負担比率（分子）の構造'!I$53 &lt; 0, 0, '将来負担比率（分子）の構造'!I$53), NA())</f>
        <v>957</v>
      </c>
      <c r="D67" s="169" t="e">
        <f>NA()</f>
        <v>#N/A</v>
      </c>
      <c r="E67" s="169" t="e">
        <f>NA()</f>
        <v>#N/A</v>
      </c>
      <c r="F67" s="169">
        <f>IF(ISNUMBER('将来負担比率（分子）の構造'!J$53), IF('将来負担比率（分子）の構造'!J$53 &lt; 0, 0, '将来負担比率（分子）の構造'!J$53), NA())</f>
        <v>652</v>
      </c>
      <c r="G67" s="169" t="e">
        <f>NA()</f>
        <v>#N/A</v>
      </c>
      <c r="H67" s="169" t="e">
        <f>NA()</f>
        <v>#N/A</v>
      </c>
      <c r="I67" s="169">
        <f>IF(ISNUMBER('将来負担比率（分子）の構造'!K$53), IF('将来負担比率（分子）の構造'!K$53 &lt; 0, 0, '将来負担比率（分子）の構造'!K$53), NA())</f>
        <v>259</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e">
        <f>#REF!</f>
        <v>#REF!</v>
      </c>
      <c r="C71" s="172" t="e">
        <f>#REF!</f>
        <v>#REF!</v>
      </c>
      <c r="D71" s="172" t="e">
        <f>#REF!</f>
        <v>#REF!</v>
      </c>
    </row>
    <row r="72" spans="1:16" x14ac:dyDescent="0.2">
      <c r="A72" s="172" t="s">
        <v>79</v>
      </c>
      <c r="B72" s="173" t="e">
        <f>#REF!</f>
        <v>#REF!</v>
      </c>
      <c r="C72" s="173" t="e">
        <f>#REF!</f>
        <v>#REF!</v>
      </c>
      <c r="D72" s="173" t="e">
        <f>#REF!</f>
        <v>#REF!</v>
      </c>
    </row>
    <row r="73" spans="1:16" x14ac:dyDescent="0.2">
      <c r="A73" s="172" t="s">
        <v>80</v>
      </c>
      <c r="B73" s="173" t="e">
        <f>#REF!</f>
        <v>#REF!</v>
      </c>
      <c r="C73" s="173" t="e">
        <f>#REF!</f>
        <v>#REF!</v>
      </c>
      <c r="D73" s="173" t="e">
        <f>#REF!</f>
        <v>#REF!</v>
      </c>
    </row>
    <row r="74" spans="1:16" x14ac:dyDescent="0.2">
      <c r="A74" s="172" t="s">
        <v>81</v>
      </c>
      <c r="B74" s="173" t="e">
        <f>#REF!</f>
        <v>#REF!</v>
      </c>
      <c r="C74" s="173" t="e">
        <f>#REF!</f>
        <v>#REF!</v>
      </c>
      <c r="D74" s="173" t="e">
        <f>#REF!</f>
        <v>#REF!</v>
      </c>
    </row>
  </sheetData>
  <sheetProtection algorithmName="SHA-512" hashValue="TpXCRQMnYalZ739xMUhwO8lPWmT5+W1jOOSKqA50NN9cjYbsJkCy7KSGRESXz7IH0Jd5itnsgxx/2nuDzoOMoA==" saltValue="RFnjrUteoPyfRhfiZeWf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228</v>
      </c>
      <c r="C5" s="597"/>
      <c r="D5" s="597"/>
      <c r="E5" s="597"/>
      <c r="F5" s="597"/>
      <c r="G5" s="597"/>
      <c r="H5" s="597"/>
      <c r="I5" s="597"/>
      <c r="J5" s="597"/>
      <c r="K5" s="597"/>
      <c r="L5" s="597"/>
      <c r="M5" s="597"/>
      <c r="N5" s="597"/>
      <c r="O5" s="597"/>
      <c r="P5" s="597"/>
      <c r="Q5" s="598"/>
      <c r="R5" s="599">
        <v>1649836</v>
      </c>
      <c r="S5" s="600"/>
      <c r="T5" s="600"/>
      <c r="U5" s="600"/>
      <c r="V5" s="600"/>
      <c r="W5" s="600"/>
      <c r="X5" s="600"/>
      <c r="Y5" s="601"/>
      <c r="Z5" s="602">
        <v>11.4</v>
      </c>
      <c r="AA5" s="602"/>
      <c r="AB5" s="602"/>
      <c r="AC5" s="602"/>
      <c r="AD5" s="603">
        <v>1649836</v>
      </c>
      <c r="AE5" s="603"/>
      <c r="AF5" s="603"/>
      <c r="AG5" s="603"/>
      <c r="AH5" s="603"/>
      <c r="AI5" s="603"/>
      <c r="AJ5" s="603"/>
      <c r="AK5" s="603"/>
      <c r="AL5" s="604">
        <v>37.299999999999997</v>
      </c>
      <c r="AM5" s="605"/>
      <c r="AN5" s="605"/>
      <c r="AO5" s="606"/>
      <c r="AP5" s="596" t="s">
        <v>229</v>
      </c>
      <c r="AQ5" s="597"/>
      <c r="AR5" s="597"/>
      <c r="AS5" s="597"/>
      <c r="AT5" s="597"/>
      <c r="AU5" s="597"/>
      <c r="AV5" s="597"/>
      <c r="AW5" s="597"/>
      <c r="AX5" s="597"/>
      <c r="AY5" s="597"/>
      <c r="AZ5" s="597"/>
      <c r="BA5" s="597"/>
      <c r="BB5" s="597"/>
      <c r="BC5" s="597"/>
      <c r="BD5" s="597"/>
      <c r="BE5" s="597"/>
      <c r="BF5" s="598"/>
      <c r="BG5" s="610">
        <v>1649836</v>
      </c>
      <c r="BH5" s="611"/>
      <c r="BI5" s="611"/>
      <c r="BJ5" s="611"/>
      <c r="BK5" s="611"/>
      <c r="BL5" s="611"/>
      <c r="BM5" s="611"/>
      <c r="BN5" s="612"/>
      <c r="BO5" s="613">
        <v>100</v>
      </c>
      <c r="BP5" s="613"/>
      <c r="BQ5" s="613"/>
      <c r="BR5" s="613"/>
      <c r="BS5" s="614">
        <v>9639</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222</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2">
      <c r="B6" s="607" t="s">
        <v>233</v>
      </c>
      <c r="C6" s="608"/>
      <c r="D6" s="608"/>
      <c r="E6" s="608"/>
      <c r="F6" s="608"/>
      <c r="G6" s="608"/>
      <c r="H6" s="608"/>
      <c r="I6" s="608"/>
      <c r="J6" s="608"/>
      <c r="K6" s="608"/>
      <c r="L6" s="608"/>
      <c r="M6" s="608"/>
      <c r="N6" s="608"/>
      <c r="O6" s="608"/>
      <c r="P6" s="608"/>
      <c r="Q6" s="609"/>
      <c r="R6" s="610">
        <v>86783</v>
      </c>
      <c r="S6" s="611"/>
      <c r="T6" s="611"/>
      <c r="U6" s="611"/>
      <c r="V6" s="611"/>
      <c r="W6" s="611"/>
      <c r="X6" s="611"/>
      <c r="Y6" s="612"/>
      <c r="Z6" s="613">
        <v>0.6</v>
      </c>
      <c r="AA6" s="613"/>
      <c r="AB6" s="613"/>
      <c r="AC6" s="613"/>
      <c r="AD6" s="614">
        <v>86783</v>
      </c>
      <c r="AE6" s="614"/>
      <c r="AF6" s="614"/>
      <c r="AG6" s="614"/>
      <c r="AH6" s="614"/>
      <c r="AI6" s="614"/>
      <c r="AJ6" s="614"/>
      <c r="AK6" s="614"/>
      <c r="AL6" s="615">
        <v>2</v>
      </c>
      <c r="AM6" s="616"/>
      <c r="AN6" s="616"/>
      <c r="AO6" s="617"/>
      <c r="AP6" s="607" t="s">
        <v>234</v>
      </c>
      <c r="AQ6" s="608"/>
      <c r="AR6" s="608"/>
      <c r="AS6" s="608"/>
      <c r="AT6" s="608"/>
      <c r="AU6" s="608"/>
      <c r="AV6" s="608"/>
      <c r="AW6" s="608"/>
      <c r="AX6" s="608"/>
      <c r="AY6" s="608"/>
      <c r="AZ6" s="608"/>
      <c r="BA6" s="608"/>
      <c r="BB6" s="608"/>
      <c r="BC6" s="608"/>
      <c r="BD6" s="608"/>
      <c r="BE6" s="608"/>
      <c r="BF6" s="609"/>
      <c r="BG6" s="610">
        <v>1649836</v>
      </c>
      <c r="BH6" s="611"/>
      <c r="BI6" s="611"/>
      <c r="BJ6" s="611"/>
      <c r="BK6" s="611"/>
      <c r="BL6" s="611"/>
      <c r="BM6" s="611"/>
      <c r="BN6" s="612"/>
      <c r="BO6" s="613">
        <v>100</v>
      </c>
      <c r="BP6" s="613"/>
      <c r="BQ6" s="613"/>
      <c r="BR6" s="613"/>
      <c r="BS6" s="614">
        <v>9639</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103852</v>
      </c>
      <c r="CS6" s="611"/>
      <c r="CT6" s="611"/>
      <c r="CU6" s="611"/>
      <c r="CV6" s="611"/>
      <c r="CW6" s="611"/>
      <c r="CX6" s="611"/>
      <c r="CY6" s="612"/>
      <c r="CZ6" s="604">
        <v>0.7</v>
      </c>
      <c r="DA6" s="605"/>
      <c r="DB6" s="605"/>
      <c r="DC6" s="621"/>
      <c r="DD6" s="619" t="s">
        <v>187</v>
      </c>
      <c r="DE6" s="611"/>
      <c r="DF6" s="611"/>
      <c r="DG6" s="611"/>
      <c r="DH6" s="611"/>
      <c r="DI6" s="611"/>
      <c r="DJ6" s="611"/>
      <c r="DK6" s="611"/>
      <c r="DL6" s="611"/>
      <c r="DM6" s="611"/>
      <c r="DN6" s="611"/>
      <c r="DO6" s="611"/>
      <c r="DP6" s="612"/>
      <c r="DQ6" s="619">
        <v>103852</v>
      </c>
      <c r="DR6" s="611"/>
      <c r="DS6" s="611"/>
      <c r="DT6" s="611"/>
      <c r="DU6" s="611"/>
      <c r="DV6" s="611"/>
      <c r="DW6" s="611"/>
      <c r="DX6" s="611"/>
      <c r="DY6" s="611"/>
      <c r="DZ6" s="611"/>
      <c r="EA6" s="611"/>
      <c r="EB6" s="611"/>
      <c r="EC6" s="620"/>
    </row>
    <row r="7" spans="2:143" ht="11.25" customHeight="1" x14ac:dyDescent="0.2">
      <c r="B7" s="607" t="s">
        <v>236</v>
      </c>
      <c r="C7" s="608"/>
      <c r="D7" s="608"/>
      <c r="E7" s="608"/>
      <c r="F7" s="608"/>
      <c r="G7" s="608"/>
      <c r="H7" s="608"/>
      <c r="I7" s="608"/>
      <c r="J7" s="608"/>
      <c r="K7" s="608"/>
      <c r="L7" s="608"/>
      <c r="M7" s="608"/>
      <c r="N7" s="608"/>
      <c r="O7" s="608"/>
      <c r="P7" s="608"/>
      <c r="Q7" s="609"/>
      <c r="R7" s="610">
        <v>348</v>
      </c>
      <c r="S7" s="611"/>
      <c r="T7" s="611"/>
      <c r="U7" s="611"/>
      <c r="V7" s="611"/>
      <c r="W7" s="611"/>
      <c r="X7" s="611"/>
      <c r="Y7" s="612"/>
      <c r="Z7" s="613">
        <v>0</v>
      </c>
      <c r="AA7" s="613"/>
      <c r="AB7" s="613"/>
      <c r="AC7" s="613"/>
      <c r="AD7" s="614">
        <v>348</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703032</v>
      </c>
      <c r="BH7" s="611"/>
      <c r="BI7" s="611"/>
      <c r="BJ7" s="611"/>
      <c r="BK7" s="611"/>
      <c r="BL7" s="611"/>
      <c r="BM7" s="611"/>
      <c r="BN7" s="612"/>
      <c r="BO7" s="613">
        <v>42.6</v>
      </c>
      <c r="BP7" s="613"/>
      <c r="BQ7" s="613"/>
      <c r="BR7" s="613"/>
      <c r="BS7" s="614">
        <v>9639</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3242296</v>
      </c>
      <c r="CS7" s="611"/>
      <c r="CT7" s="611"/>
      <c r="CU7" s="611"/>
      <c r="CV7" s="611"/>
      <c r="CW7" s="611"/>
      <c r="CX7" s="611"/>
      <c r="CY7" s="612"/>
      <c r="CZ7" s="613">
        <v>23.3</v>
      </c>
      <c r="DA7" s="613"/>
      <c r="DB7" s="613"/>
      <c r="DC7" s="613"/>
      <c r="DD7" s="619">
        <v>56556</v>
      </c>
      <c r="DE7" s="611"/>
      <c r="DF7" s="611"/>
      <c r="DG7" s="611"/>
      <c r="DH7" s="611"/>
      <c r="DI7" s="611"/>
      <c r="DJ7" s="611"/>
      <c r="DK7" s="611"/>
      <c r="DL7" s="611"/>
      <c r="DM7" s="611"/>
      <c r="DN7" s="611"/>
      <c r="DO7" s="611"/>
      <c r="DP7" s="612"/>
      <c r="DQ7" s="619">
        <v>1098777</v>
      </c>
      <c r="DR7" s="611"/>
      <c r="DS7" s="611"/>
      <c r="DT7" s="611"/>
      <c r="DU7" s="611"/>
      <c r="DV7" s="611"/>
      <c r="DW7" s="611"/>
      <c r="DX7" s="611"/>
      <c r="DY7" s="611"/>
      <c r="DZ7" s="611"/>
      <c r="EA7" s="611"/>
      <c r="EB7" s="611"/>
      <c r="EC7" s="620"/>
    </row>
    <row r="8" spans="2:143" ht="11.25" customHeight="1" x14ac:dyDescent="0.2">
      <c r="B8" s="607" t="s">
        <v>239</v>
      </c>
      <c r="C8" s="608"/>
      <c r="D8" s="608"/>
      <c r="E8" s="608"/>
      <c r="F8" s="608"/>
      <c r="G8" s="608"/>
      <c r="H8" s="608"/>
      <c r="I8" s="608"/>
      <c r="J8" s="608"/>
      <c r="K8" s="608"/>
      <c r="L8" s="608"/>
      <c r="M8" s="608"/>
      <c r="N8" s="608"/>
      <c r="O8" s="608"/>
      <c r="P8" s="608"/>
      <c r="Q8" s="609"/>
      <c r="R8" s="610">
        <v>4545</v>
      </c>
      <c r="S8" s="611"/>
      <c r="T8" s="611"/>
      <c r="U8" s="611"/>
      <c r="V8" s="611"/>
      <c r="W8" s="611"/>
      <c r="X8" s="611"/>
      <c r="Y8" s="612"/>
      <c r="Z8" s="613">
        <v>0</v>
      </c>
      <c r="AA8" s="613"/>
      <c r="AB8" s="613"/>
      <c r="AC8" s="613"/>
      <c r="AD8" s="614">
        <v>4545</v>
      </c>
      <c r="AE8" s="614"/>
      <c r="AF8" s="614"/>
      <c r="AG8" s="614"/>
      <c r="AH8" s="614"/>
      <c r="AI8" s="614"/>
      <c r="AJ8" s="614"/>
      <c r="AK8" s="614"/>
      <c r="AL8" s="615">
        <v>0.1</v>
      </c>
      <c r="AM8" s="616"/>
      <c r="AN8" s="616"/>
      <c r="AO8" s="617"/>
      <c r="AP8" s="607" t="s">
        <v>240</v>
      </c>
      <c r="AQ8" s="608"/>
      <c r="AR8" s="608"/>
      <c r="AS8" s="608"/>
      <c r="AT8" s="608"/>
      <c r="AU8" s="608"/>
      <c r="AV8" s="608"/>
      <c r="AW8" s="608"/>
      <c r="AX8" s="608"/>
      <c r="AY8" s="608"/>
      <c r="AZ8" s="608"/>
      <c r="BA8" s="608"/>
      <c r="BB8" s="608"/>
      <c r="BC8" s="608"/>
      <c r="BD8" s="608"/>
      <c r="BE8" s="608"/>
      <c r="BF8" s="609"/>
      <c r="BG8" s="610">
        <v>29298</v>
      </c>
      <c r="BH8" s="611"/>
      <c r="BI8" s="611"/>
      <c r="BJ8" s="611"/>
      <c r="BK8" s="611"/>
      <c r="BL8" s="611"/>
      <c r="BM8" s="611"/>
      <c r="BN8" s="612"/>
      <c r="BO8" s="613">
        <v>1.8</v>
      </c>
      <c r="BP8" s="613"/>
      <c r="BQ8" s="613"/>
      <c r="BR8" s="613"/>
      <c r="BS8" s="614" t="s">
        <v>187</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3165514</v>
      </c>
      <c r="CS8" s="611"/>
      <c r="CT8" s="611"/>
      <c r="CU8" s="611"/>
      <c r="CV8" s="611"/>
      <c r="CW8" s="611"/>
      <c r="CX8" s="611"/>
      <c r="CY8" s="612"/>
      <c r="CZ8" s="613">
        <v>22.8</v>
      </c>
      <c r="DA8" s="613"/>
      <c r="DB8" s="613"/>
      <c r="DC8" s="613"/>
      <c r="DD8" s="619">
        <v>1573</v>
      </c>
      <c r="DE8" s="611"/>
      <c r="DF8" s="611"/>
      <c r="DG8" s="611"/>
      <c r="DH8" s="611"/>
      <c r="DI8" s="611"/>
      <c r="DJ8" s="611"/>
      <c r="DK8" s="611"/>
      <c r="DL8" s="611"/>
      <c r="DM8" s="611"/>
      <c r="DN8" s="611"/>
      <c r="DO8" s="611"/>
      <c r="DP8" s="612"/>
      <c r="DQ8" s="619">
        <v>1275349</v>
      </c>
      <c r="DR8" s="611"/>
      <c r="DS8" s="611"/>
      <c r="DT8" s="611"/>
      <c r="DU8" s="611"/>
      <c r="DV8" s="611"/>
      <c r="DW8" s="611"/>
      <c r="DX8" s="611"/>
      <c r="DY8" s="611"/>
      <c r="DZ8" s="611"/>
      <c r="EA8" s="611"/>
      <c r="EB8" s="611"/>
      <c r="EC8" s="620"/>
    </row>
    <row r="9" spans="2:143" ht="11.25" customHeight="1" x14ac:dyDescent="0.2">
      <c r="B9" s="607" t="s">
        <v>242</v>
      </c>
      <c r="C9" s="608"/>
      <c r="D9" s="608"/>
      <c r="E9" s="608"/>
      <c r="F9" s="608"/>
      <c r="G9" s="608"/>
      <c r="H9" s="608"/>
      <c r="I9" s="608"/>
      <c r="J9" s="608"/>
      <c r="K9" s="608"/>
      <c r="L9" s="608"/>
      <c r="M9" s="608"/>
      <c r="N9" s="608"/>
      <c r="O9" s="608"/>
      <c r="P9" s="608"/>
      <c r="Q9" s="609"/>
      <c r="R9" s="610">
        <v>3679</v>
      </c>
      <c r="S9" s="611"/>
      <c r="T9" s="611"/>
      <c r="U9" s="611"/>
      <c r="V9" s="611"/>
      <c r="W9" s="611"/>
      <c r="X9" s="611"/>
      <c r="Y9" s="612"/>
      <c r="Z9" s="613">
        <v>0</v>
      </c>
      <c r="AA9" s="613"/>
      <c r="AB9" s="613"/>
      <c r="AC9" s="613"/>
      <c r="AD9" s="614">
        <v>3679</v>
      </c>
      <c r="AE9" s="614"/>
      <c r="AF9" s="614"/>
      <c r="AG9" s="614"/>
      <c r="AH9" s="614"/>
      <c r="AI9" s="614"/>
      <c r="AJ9" s="614"/>
      <c r="AK9" s="614"/>
      <c r="AL9" s="615">
        <v>0.1</v>
      </c>
      <c r="AM9" s="616"/>
      <c r="AN9" s="616"/>
      <c r="AO9" s="617"/>
      <c r="AP9" s="607" t="s">
        <v>243</v>
      </c>
      <c r="AQ9" s="608"/>
      <c r="AR9" s="608"/>
      <c r="AS9" s="608"/>
      <c r="AT9" s="608"/>
      <c r="AU9" s="608"/>
      <c r="AV9" s="608"/>
      <c r="AW9" s="608"/>
      <c r="AX9" s="608"/>
      <c r="AY9" s="608"/>
      <c r="AZ9" s="608"/>
      <c r="BA9" s="608"/>
      <c r="BB9" s="608"/>
      <c r="BC9" s="608"/>
      <c r="BD9" s="608"/>
      <c r="BE9" s="608"/>
      <c r="BF9" s="609"/>
      <c r="BG9" s="610">
        <v>604112</v>
      </c>
      <c r="BH9" s="611"/>
      <c r="BI9" s="611"/>
      <c r="BJ9" s="611"/>
      <c r="BK9" s="611"/>
      <c r="BL9" s="611"/>
      <c r="BM9" s="611"/>
      <c r="BN9" s="612"/>
      <c r="BO9" s="613">
        <v>36.6</v>
      </c>
      <c r="BP9" s="613"/>
      <c r="BQ9" s="613"/>
      <c r="BR9" s="613"/>
      <c r="BS9" s="614" t="s">
        <v>177</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853946</v>
      </c>
      <c r="CS9" s="611"/>
      <c r="CT9" s="611"/>
      <c r="CU9" s="611"/>
      <c r="CV9" s="611"/>
      <c r="CW9" s="611"/>
      <c r="CX9" s="611"/>
      <c r="CY9" s="612"/>
      <c r="CZ9" s="613">
        <v>6.1</v>
      </c>
      <c r="DA9" s="613"/>
      <c r="DB9" s="613"/>
      <c r="DC9" s="613"/>
      <c r="DD9" s="619">
        <v>73411</v>
      </c>
      <c r="DE9" s="611"/>
      <c r="DF9" s="611"/>
      <c r="DG9" s="611"/>
      <c r="DH9" s="611"/>
      <c r="DI9" s="611"/>
      <c r="DJ9" s="611"/>
      <c r="DK9" s="611"/>
      <c r="DL9" s="611"/>
      <c r="DM9" s="611"/>
      <c r="DN9" s="611"/>
      <c r="DO9" s="611"/>
      <c r="DP9" s="612"/>
      <c r="DQ9" s="619">
        <v>548570</v>
      </c>
      <c r="DR9" s="611"/>
      <c r="DS9" s="611"/>
      <c r="DT9" s="611"/>
      <c r="DU9" s="611"/>
      <c r="DV9" s="611"/>
      <c r="DW9" s="611"/>
      <c r="DX9" s="611"/>
      <c r="DY9" s="611"/>
      <c r="DZ9" s="611"/>
      <c r="EA9" s="611"/>
      <c r="EB9" s="611"/>
      <c r="EC9" s="620"/>
    </row>
    <row r="10" spans="2:143" ht="11.25" customHeight="1" x14ac:dyDescent="0.2">
      <c r="B10" s="607" t="s">
        <v>245</v>
      </c>
      <c r="C10" s="608"/>
      <c r="D10" s="608"/>
      <c r="E10" s="608"/>
      <c r="F10" s="608"/>
      <c r="G10" s="608"/>
      <c r="H10" s="608"/>
      <c r="I10" s="608"/>
      <c r="J10" s="608"/>
      <c r="K10" s="608"/>
      <c r="L10" s="608"/>
      <c r="M10" s="608"/>
      <c r="N10" s="608"/>
      <c r="O10" s="608"/>
      <c r="P10" s="608"/>
      <c r="Q10" s="609"/>
      <c r="R10" s="610" t="s">
        <v>187</v>
      </c>
      <c r="S10" s="611"/>
      <c r="T10" s="611"/>
      <c r="U10" s="611"/>
      <c r="V10" s="611"/>
      <c r="W10" s="611"/>
      <c r="X10" s="611"/>
      <c r="Y10" s="612"/>
      <c r="Z10" s="613" t="s">
        <v>187</v>
      </c>
      <c r="AA10" s="613"/>
      <c r="AB10" s="613"/>
      <c r="AC10" s="613"/>
      <c r="AD10" s="614" t="s">
        <v>246</v>
      </c>
      <c r="AE10" s="614"/>
      <c r="AF10" s="614"/>
      <c r="AG10" s="614"/>
      <c r="AH10" s="614"/>
      <c r="AI10" s="614"/>
      <c r="AJ10" s="614"/>
      <c r="AK10" s="614"/>
      <c r="AL10" s="615" t="s">
        <v>246</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35619</v>
      </c>
      <c r="BH10" s="611"/>
      <c r="BI10" s="611"/>
      <c r="BJ10" s="611"/>
      <c r="BK10" s="611"/>
      <c r="BL10" s="611"/>
      <c r="BM10" s="611"/>
      <c r="BN10" s="612"/>
      <c r="BO10" s="613">
        <v>2.2000000000000002</v>
      </c>
      <c r="BP10" s="613"/>
      <c r="BQ10" s="613"/>
      <c r="BR10" s="613"/>
      <c r="BS10" s="614" t="s">
        <v>187</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t="s">
        <v>246</v>
      </c>
      <c r="CS10" s="611"/>
      <c r="CT10" s="611"/>
      <c r="CU10" s="611"/>
      <c r="CV10" s="611"/>
      <c r="CW10" s="611"/>
      <c r="CX10" s="611"/>
      <c r="CY10" s="612"/>
      <c r="CZ10" s="613" t="s">
        <v>177</v>
      </c>
      <c r="DA10" s="613"/>
      <c r="DB10" s="613"/>
      <c r="DC10" s="613"/>
      <c r="DD10" s="619" t="s">
        <v>187</v>
      </c>
      <c r="DE10" s="611"/>
      <c r="DF10" s="611"/>
      <c r="DG10" s="611"/>
      <c r="DH10" s="611"/>
      <c r="DI10" s="611"/>
      <c r="DJ10" s="611"/>
      <c r="DK10" s="611"/>
      <c r="DL10" s="611"/>
      <c r="DM10" s="611"/>
      <c r="DN10" s="611"/>
      <c r="DO10" s="611"/>
      <c r="DP10" s="612"/>
      <c r="DQ10" s="619" t="s">
        <v>246</v>
      </c>
      <c r="DR10" s="611"/>
      <c r="DS10" s="611"/>
      <c r="DT10" s="611"/>
      <c r="DU10" s="611"/>
      <c r="DV10" s="611"/>
      <c r="DW10" s="611"/>
      <c r="DX10" s="611"/>
      <c r="DY10" s="611"/>
      <c r="DZ10" s="611"/>
      <c r="EA10" s="611"/>
      <c r="EB10" s="611"/>
      <c r="EC10" s="620"/>
    </row>
    <row r="11" spans="2:143" ht="11.25" customHeight="1" x14ac:dyDescent="0.2">
      <c r="B11" s="607" t="s">
        <v>249</v>
      </c>
      <c r="C11" s="608"/>
      <c r="D11" s="608"/>
      <c r="E11" s="608"/>
      <c r="F11" s="608"/>
      <c r="G11" s="608"/>
      <c r="H11" s="608"/>
      <c r="I11" s="608"/>
      <c r="J11" s="608"/>
      <c r="K11" s="608"/>
      <c r="L11" s="608"/>
      <c r="M11" s="608"/>
      <c r="N11" s="608"/>
      <c r="O11" s="608"/>
      <c r="P11" s="608"/>
      <c r="Q11" s="609"/>
      <c r="R11" s="610">
        <v>416739</v>
      </c>
      <c r="S11" s="611"/>
      <c r="T11" s="611"/>
      <c r="U11" s="611"/>
      <c r="V11" s="611"/>
      <c r="W11" s="611"/>
      <c r="X11" s="611"/>
      <c r="Y11" s="612"/>
      <c r="Z11" s="615">
        <v>2.9</v>
      </c>
      <c r="AA11" s="616"/>
      <c r="AB11" s="616"/>
      <c r="AC11" s="622"/>
      <c r="AD11" s="619">
        <v>416739</v>
      </c>
      <c r="AE11" s="611"/>
      <c r="AF11" s="611"/>
      <c r="AG11" s="611"/>
      <c r="AH11" s="611"/>
      <c r="AI11" s="611"/>
      <c r="AJ11" s="611"/>
      <c r="AK11" s="612"/>
      <c r="AL11" s="615">
        <v>9.4</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34003</v>
      </c>
      <c r="BH11" s="611"/>
      <c r="BI11" s="611"/>
      <c r="BJ11" s="611"/>
      <c r="BK11" s="611"/>
      <c r="BL11" s="611"/>
      <c r="BM11" s="611"/>
      <c r="BN11" s="612"/>
      <c r="BO11" s="613">
        <v>2.1</v>
      </c>
      <c r="BP11" s="613"/>
      <c r="BQ11" s="613"/>
      <c r="BR11" s="613"/>
      <c r="BS11" s="614">
        <v>9639</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1024130</v>
      </c>
      <c r="CS11" s="611"/>
      <c r="CT11" s="611"/>
      <c r="CU11" s="611"/>
      <c r="CV11" s="611"/>
      <c r="CW11" s="611"/>
      <c r="CX11" s="611"/>
      <c r="CY11" s="612"/>
      <c r="CZ11" s="613">
        <v>7.4</v>
      </c>
      <c r="DA11" s="613"/>
      <c r="DB11" s="613"/>
      <c r="DC11" s="613"/>
      <c r="DD11" s="619">
        <v>475652</v>
      </c>
      <c r="DE11" s="611"/>
      <c r="DF11" s="611"/>
      <c r="DG11" s="611"/>
      <c r="DH11" s="611"/>
      <c r="DI11" s="611"/>
      <c r="DJ11" s="611"/>
      <c r="DK11" s="611"/>
      <c r="DL11" s="611"/>
      <c r="DM11" s="611"/>
      <c r="DN11" s="611"/>
      <c r="DO11" s="611"/>
      <c r="DP11" s="612"/>
      <c r="DQ11" s="619">
        <v>371153</v>
      </c>
      <c r="DR11" s="611"/>
      <c r="DS11" s="611"/>
      <c r="DT11" s="611"/>
      <c r="DU11" s="611"/>
      <c r="DV11" s="611"/>
      <c r="DW11" s="611"/>
      <c r="DX11" s="611"/>
      <c r="DY11" s="611"/>
      <c r="DZ11" s="611"/>
      <c r="EA11" s="611"/>
      <c r="EB11" s="611"/>
      <c r="EC11" s="620"/>
    </row>
    <row r="12" spans="2:143" ht="11.25" customHeight="1" x14ac:dyDescent="0.2">
      <c r="B12" s="607" t="s">
        <v>252</v>
      </c>
      <c r="C12" s="608"/>
      <c r="D12" s="608"/>
      <c r="E12" s="608"/>
      <c r="F12" s="608"/>
      <c r="G12" s="608"/>
      <c r="H12" s="608"/>
      <c r="I12" s="608"/>
      <c r="J12" s="608"/>
      <c r="K12" s="608"/>
      <c r="L12" s="608"/>
      <c r="M12" s="608"/>
      <c r="N12" s="608"/>
      <c r="O12" s="608"/>
      <c r="P12" s="608"/>
      <c r="Q12" s="609"/>
      <c r="R12" s="610">
        <v>11206</v>
      </c>
      <c r="S12" s="611"/>
      <c r="T12" s="611"/>
      <c r="U12" s="611"/>
      <c r="V12" s="611"/>
      <c r="W12" s="611"/>
      <c r="X12" s="611"/>
      <c r="Y12" s="612"/>
      <c r="Z12" s="613">
        <v>0.1</v>
      </c>
      <c r="AA12" s="613"/>
      <c r="AB12" s="613"/>
      <c r="AC12" s="613"/>
      <c r="AD12" s="614">
        <v>11206</v>
      </c>
      <c r="AE12" s="614"/>
      <c r="AF12" s="614"/>
      <c r="AG12" s="614"/>
      <c r="AH12" s="614"/>
      <c r="AI12" s="614"/>
      <c r="AJ12" s="614"/>
      <c r="AK12" s="614"/>
      <c r="AL12" s="615">
        <v>0.3</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761257</v>
      </c>
      <c r="BH12" s="611"/>
      <c r="BI12" s="611"/>
      <c r="BJ12" s="611"/>
      <c r="BK12" s="611"/>
      <c r="BL12" s="611"/>
      <c r="BM12" s="611"/>
      <c r="BN12" s="612"/>
      <c r="BO12" s="613">
        <v>46.1</v>
      </c>
      <c r="BP12" s="613"/>
      <c r="BQ12" s="613"/>
      <c r="BR12" s="613"/>
      <c r="BS12" s="614" t="s">
        <v>187</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1437066</v>
      </c>
      <c r="CS12" s="611"/>
      <c r="CT12" s="611"/>
      <c r="CU12" s="611"/>
      <c r="CV12" s="611"/>
      <c r="CW12" s="611"/>
      <c r="CX12" s="611"/>
      <c r="CY12" s="612"/>
      <c r="CZ12" s="613">
        <v>10.3</v>
      </c>
      <c r="DA12" s="613"/>
      <c r="DB12" s="613"/>
      <c r="DC12" s="613"/>
      <c r="DD12" s="619">
        <v>4015</v>
      </c>
      <c r="DE12" s="611"/>
      <c r="DF12" s="611"/>
      <c r="DG12" s="611"/>
      <c r="DH12" s="611"/>
      <c r="DI12" s="611"/>
      <c r="DJ12" s="611"/>
      <c r="DK12" s="611"/>
      <c r="DL12" s="611"/>
      <c r="DM12" s="611"/>
      <c r="DN12" s="611"/>
      <c r="DO12" s="611"/>
      <c r="DP12" s="612"/>
      <c r="DQ12" s="619">
        <v>122562</v>
      </c>
      <c r="DR12" s="611"/>
      <c r="DS12" s="611"/>
      <c r="DT12" s="611"/>
      <c r="DU12" s="611"/>
      <c r="DV12" s="611"/>
      <c r="DW12" s="611"/>
      <c r="DX12" s="611"/>
      <c r="DY12" s="611"/>
      <c r="DZ12" s="611"/>
      <c r="EA12" s="611"/>
      <c r="EB12" s="611"/>
      <c r="EC12" s="620"/>
    </row>
    <row r="13" spans="2:143" ht="11.25" customHeight="1" x14ac:dyDescent="0.2">
      <c r="B13" s="607" t="s">
        <v>255</v>
      </c>
      <c r="C13" s="608"/>
      <c r="D13" s="608"/>
      <c r="E13" s="608"/>
      <c r="F13" s="608"/>
      <c r="G13" s="608"/>
      <c r="H13" s="608"/>
      <c r="I13" s="608"/>
      <c r="J13" s="608"/>
      <c r="K13" s="608"/>
      <c r="L13" s="608"/>
      <c r="M13" s="608"/>
      <c r="N13" s="608"/>
      <c r="O13" s="608"/>
      <c r="P13" s="608"/>
      <c r="Q13" s="609"/>
      <c r="R13" s="610" t="s">
        <v>246</v>
      </c>
      <c r="S13" s="611"/>
      <c r="T13" s="611"/>
      <c r="U13" s="611"/>
      <c r="V13" s="611"/>
      <c r="W13" s="611"/>
      <c r="X13" s="611"/>
      <c r="Y13" s="612"/>
      <c r="Z13" s="613" t="s">
        <v>187</v>
      </c>
      <c r="AA13" s="613"/>
      <c r="AB13" s="613"/>
      <c r="AC13" s="613"/>
      <c r="AD13" s="614" t="s">
        <v>177</v>
      </c>
      <c r="AE13" s="614"/>
      <c r="AF13" s="614"/>
      <c r="AG13" s="614"/>
      <c r="AH13" s="614"/>
      <c r="AI13" s="614"/>
      <c r="AJ13" s="614"/>
      <c r="AK13" s="614"/>
      <c r="AL13" s="615" t="s">
        <v>187</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754511</v>
      </c>
      <c r="BH13" s="611"/>
      <c r="BI13" s="611"/>
      <c r="BJ13" s="611"/>
      <c r="BK13" s="611"/>
      <c r="BL13" s="611"/>
      <c r="BM13" s="611"/>
      <c r="BN13" s="612"/>
      <c r="BO13" s="613">
        <v>45.7</v>
      </c>
      <c r="BP13" s="613"/>
      <c r="BQ13" s="613"/>
      <c r="BR13" s="613"/>
      <c r="BS13" s="614" t="s">
        <v>246</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750606</v>
      </c>
      <c r="CS13" s="611"/>
      <c r="CT13" s="611"/>
      <c r="CU13" s="611"/>
      <c r="CV13" s="611"/>
      <c r="CW13" s="611"/>
      <c r="CX13" s="611"/>
      <c r="CY13" s="612"/>
      <c r="CZ13" s="613">
        <v>5.4</v>
      </c>
      <c r="DA13" s="613"/>
      <c r="DB13" s="613"/>
      <c r="DC13" s="613"/>
      <c r="DD13" s="619">
        <v>529681</v>
      </c>
      <c r="DE13" s="611"/>
      <c r="DF13" s="611"/>
      <c r="DG13" s="611"/>
      <c r="DH13" s="611"/>
      <c r="DI13" s="611"/>
      <c r="DJ13" s="611"/>
      <c r="DK13" s="611"/>
      <c r="DL13" s="611"/>
      <c r="DM13" s="611"/>
      <c r="DN13" s="611"/>
      <c r="DO13" s="611"/>
      <c r="DP13" s="612"/>
      <c r="DQ13" s="619">
        <v>469256</v>
      </c>
      <c r="DR13" s="611"/>
      <c r="DS13" s="611"/>
      <c r="DT13" s="611"/>
      <c r="DU13" s="611"/>
      <c r="DV13" s="611"/>
      <c r="DW13" s="611"/>
      <c r="DX13" s="611"/>
      <c r="DY13" s="611"/>
      <c r="DZ13" s="611"/>
      <c r="EA13" s="611"/>
      <c r="EB13" s="611"/>
      <c r="EC13" s="620"/>
    </row>
    <row r="14" spans="2:143" ht="11.25" customHeight="1" x14ac:dyDescent="0.2">
      <c r="B14" s="607" t="s">
        <v>258</v>
      </c>
      <c r="C14" s="608"/>
      <c r="D14" s="608"/>
      <c r="E14" s="608"/>
      <c r="F14" s="608"/>
      <c r="G14" s="608"/>
      <c r="H14" s="608"/>
      <c r="I14" s="608"/>
      <c r="J14" s="608"/>
      <c r="K14" s="608"/>
      <c r="L14" s="608"/>
      <c r="M14" s="608"/>
      <c r="N14" s="608"/>
      <c r="O14" s="608"/>
      <c r="P14" s="608"/>
      <c r="Q14" s="609"/>
      <c r="R14" s="610" t="s">
        <v>187</v>
      </c>
      <c r="S14" s="611"/>
      <c r="T14" s="611"/>
      <c r="U14" s="611"/>
      <c r="V14" s="611"/>
      <c r="W14" s="611"/>
      <c r="X14" s="611"/>
      <c r="Y14" s="612"/>
      <c r="Z14" s="613" t="s">
        <v>187</v>
      </c>
      <c r="AA14" s="613"/>
      <c r="AB14" s="613"/>
      <c r="AC14" s="613"/>
      <c r="AD14" s="614" t="s">
        <v>187</v>
      </c>
      <c r="AE14" s="614"/>
      <c r="AF14" s="614"/>
      <c r="AG14" s="614"/>
      <c r="AH14" s="614"/>
      <c r="AI14" s="614"/>
      <c r="AJ14" s="614"/>
      <c r="AK14" s="614"/>
      <c r="AL14" s="615" t="s">
        <v>187</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78564</v>
      </c>
      <c r="BH14" s="611"/>
      <c r="BI14" s="611"/>
      <c r="BJ14" s="611"/>
      <c r="BK14" s="611"/>
      <c r="BL14" s="611"/>
      <c r="BM14" s="611"/>
      <c r="BN14" s="612"/>
      <c r="BO14" s="613">
        <v>4.8</v>
      </c>
      <c r="BP14" s="613"/>
      <c r="BQ14" s="613"/>
      <c r="BR14" s="613"/>
      <c r="BS14" s="614" t="s">
        <v>246</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336985</v>
      </c>
      <c r="CS14" s="611"/>
      <c r="CT14" s="611"/>
      <c r="CU14" s="611"/>
      <c r="CV14" s="611"/>
      <c r="CW14" s="611"/>
      <c r="CX14" s="611"/>
      <c r="CY14" s="612"/>
      <c r="CZ14" s="613">
        <v>2.4</v>
      </c>
      <c r="DA14" s="613"/>
      <c r="DB14" s="613"/>
      <c r="DC14" s="613"/>
      <c r="DD14" s="619">
        <v>44005</v>
      </c>
      <c r="DE14" s="611"/>
      <c r="DF14" s="611"/>
      <c r="DG14" s="611"/>
      <c r="DH14" s="611"/>
      <c r="DI14" s="611"/>
      <c r="DJ14" s="611"/>
      <c r="DK14" s="611"/>
      <c r="DL14" s="611"/>
      <c r="DM14" s="611"/>
      <c r="DN14" s="611"/>
      <c r="DO14" s="611"/>
      <c r="DP14" s="612"/>
      <c r="DQ14" s="619">
        <v>322879</v>
      </c>
      <c r="DR14" s="611"/>
      <c r="DS14" s="611"/>
      <c r="DT14" s="611"/>
      <c r="DU14" s="611"/>
      <c r="DV14" s="611"/>
      <c r="DW14" s="611"/>
      <c r="DX14" s="611"/>
      <c r="DY14" s="611"/>
      <c r="DZ14" s="611"/>
      <c r="EA14" s="611"/>
      <c r="EB14" s="611"/>
      <c r="EC14" s="620"/>
    </row>
    <row r="15" spans="2:143" ht="11.25" customHeight="1" x14ac:dyDescent="0.2">
      <c r="B15" s="607" t="s">
        <v>261</v>
      </c>
      <c r="C15" s="608"/>
      <c r="D15" s="608"/>
      <c r="E15" s="608"/>
      <c r="F15" s="608"/>
      <c r="G15" s="608"/>
      <c r="H15" s="608"/>
      <c r="I15" s="608"/>
      <c r="J15" s="608"/>
      <c r="K15" s="608"/>
      <c r="L15" s="608"/>
      <c r="M15" s="608"/>
      <c r="N15" s="608"/>
      <c r="O15" s="608"/>
      <c r="P15" s="608"/>
      <c r="Q15" s="609"/>
      <c r="R15" s="610" t="s">
        <v>187</v>
      </c>
      <c r="S15" s="611"/>
      <c r="T15" s="611"/>
      <c r="U15" s="611"/>
      <c r="V15" s="611"/>
      <c r="W15" s="611"/>
      <c r="X15" s="611"/>
      <c r="Y15" s="612"/>
      <c r="Z15" s="613" t="s">
        <v>187</v>
      </c>
      <c r="AA15" s="613"/>
      <c r="AB15" s="613"/>
      <c r="AC15" s="613"/>
      <c r="AD15" s="614" t="s">
        <v>187</v>
      </c>
      <c r="AE15" s="614"/>
      <c r="AF15" s="614"/>
      <c r="AG15" s="614"/>
      <c r="AH15" s="614"/>
      <c r="AI15" s="614"/>
      <c r="AJ15" s="614"/>
      <c r="AK15" s="614"/>
      <c r="AL15" s="615" t="s">
        <v>187</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106983</v>
      </c>
      <c r="BH15" s="611"/>
      <c r="BI15" s="611"/>
      <c r="BJ15" s="611"/>
      <c r="BK15" s="611"/>
      <c r="BL15" s="611"/>
      <c r="BM15" s="611"/>
      <c r="BN15" s="612"/>
      <c r="BO15" s="613">
        <v>6.5</v>
      </c>
      <c r="BP15" s="613"/>
      <c r="BQ15" s="613"/>
      <c r="BR15" s="613"/>
      <c r="BS15" s="614" t="s">
        <v>187</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2333125</v>
      </c>
      <c r="CS15" s="611"/>
      <c r="CT15" s="611"/>
      <c r="CU15" s="611"/>
      <c r="CV15" s="611"/>
      <c r="CW15" s="611"/>
      <c r="CX15" s="611"/>
      <c r="CY15" s="612"/>
      <c r="CZ15" s="613">
        <v>16.8</v>
      </c>
      <c r="DA15" s="613"/>
      <c r="DB15" s="613"/>
      <c r="DC15" s="613"/>
      <c r="DD15" s="619">
        <v>1466541</v>
      </c>
      <c r="DE15" s="611"/>
      <c r="DF15" s="611"/>
      <c r="DG15" s="611"/>
      <c r="DH15" s="611"/>
      <c r="DI15" s="611"/>
      <c r="DJ15" s="611"/>
      <c r="DK15" s="611"/>
      <c r="DL15" s="611"/>
      <c r="DM15" s="611"/>
      <c r="DN15" s="611"/>
      <c r="DO15" s="611"/>
      <c r="DP15" s="612"/>
      <c r="DQ15" s="619">
        <v>910811</v>
      </c>
      <c r="DR15" s="611"/>
      <c r="DS15" s="611"/>
      <c r="DT15" s="611"/>
      <c r="DU15" s="611"/>
      <c r="DV15" s="611"/>
      <c r="DW15" s="611"/>
      <c r="DX15" s="611"/>
      <c r="DY15" s="611"/>
      <c r="DZ15" s="611"/>
      <c r="EA15" s="611"/>
      <c r="EB15" s="611"/>
      <c r="EC15" s="620"/>
    </row>
    <row r="16" spans="2:143" ht="11.25" customHeight="1" x14ac:dyDescent="0.2">
      <c r="B16" s="607" t="s">
        <v>264</v>
      </c>
      <c r="C16" s="608"/>
      <c r="D16" s="608"/>
      <c r="E16" s="608"/>
      <c r="F16" s="608"/>
      <c r="G16" s="608"/>
      <c r="H16" s="608"/>
      <c r="I16" s="608"/>
      <c r="J16" s="608"/>
      <c r="K16" s="608"/>
      <c r="L16" s="608"/>
      <c r="M16" s="608"/>
      <c r="N16" s="608"/>
      <c r="O16" s="608"/>
      <c r="P16" s="608"/>
      <c r="Q16" s="609"/>
      <c r="R16" s="610">
        <v>4343</v>
      </c>
      <c r="S16" s="611"/>
      <c r="T16" s="611"/>
      <c r="U16" s="611"/>
      <c r="V16" s="611"/>
      <c r="W16" s="611"/>
      <c r="X16" s="611"/>
      <c r="Y16" s="612"/>
      <c r="Z16" s="613">
        <v>0</v>
      </c>
      <c r="AA16" s="613"/>
      <c r="AB16" s="613"/>
      <c r="AC16" s="613"/>
      <c r="AD16" s="614">
        <v>4343</v>
      </c>
      <c r="AE16" s="614"/>
      <c r="AF16" s="614"/>
      <c r="AG16" s="614"/>
      <c r="AH16" s="614"/>
      <c r="AI16" s="614"/>
      <c r="AJ16" s="614"/>
      <c r="AK16" s="614"/>
      <c r="AL16" s="615">
        <v>0.1</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187</v>
      </c>
      <c r="BH16" s="611"/>
      <c r="BI16" s="611"/>
      <c r="BJ16" s="611"/>
      <c r="BK16" s="611"/>
      <c r="BL16" s="611"/>
      <c r="BM16" s="611"/>
      <c r="BN16" s="612"/>
      <c r="BO16" s="613" t="s">
        <v>177</v>
      </c>
      <c r="BP16" s="613"/>
      <c r="BQ16" s="613"/>
      <c r="BR16" s="613"/>
      <c r="BS16" s="614" t="s">
        <v>187</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29506</v>
      </c>
      <c r="CS16" s="611"/>
      <c r="CT16" s="611"/>
      <c r="CU16" s="611"/>
      <c r="CV16" s="611"/>
      <c r="CW16" s="611"/>
      <c r="CX16" s="611"/>
      <c r="CY16" s="612"/>
      <c r="CZ16" s="613">
        <v>0.2</v>
      </c>
      <c r="DA16" s="613"/>
      <c r="DB16" s="613"/>
      <c r="DC16" s="613"/>
      <c r="DD16" s="619" t="s">
        <v>177</v>
      </c>
      <c r="DE16" s="611"/>
      <c r="DF16" s="611"/>
      <c r="DG16" s="611"/>
      <c r="DH16" s="611"/>
      <c r="DI16" s="611"/>
      <c r="DJ16" s="611"/>
      <c r="DK16" s="611"/>
      <c r="DL16" s="611"/>
      <c r="DM16" s="611"/>
      <c r="DN16" s="611"/>
      <c r="DO16" s="611"/>
      <c r="DP16" s="612"/>
      <c r="DQ16" s="619">
        <v>13846</v>
      </c>
      <c r="DR16" s="611"/>
      <c r="DS16" s="611"/>
      <c r="DT16" s="611"/>
      <c r="DU16" s="611"/>
      <c r="DV16" s="611"/>
      <c r="DW16" s="611"/>
      <c r="DX16" s="611"/>
      <c r="DY16" s="611"/>
      <c r="DZ16" s="611"/>
      <c r="EA16" s="611"/>
      <c r="EB16" s="611"/>
      <c r="EC16" s="620"/>
    </row>
    <row r="17" spans="2:133" ht="11.25" customHeight="1" x14ac:dyDescent="0.2">
      <c r="B17" s="607" t="s">
        <v>267</v>
      </c>
      <c r="C17" s="608"/>
      <c r="D17" s="608"/>
      <c r="E17" s="608"/>
      <c r="F17" s="608"/>
      <c r="G17" s="608"/>
      <c r="H17" s="608"/>
      <c r="I17" s="608"/>
      <c r="J17" s="608"/>
      <c r="K17" s="608"/>
      <c r="L17" s="608"/>
      <c r="M17" s="608"/>
      <c r="N17" s="608"/>
      <c r="O17" s="608"/>
      <c r="P17" s="608"/>
      <c r="Q17" s="609"/>
      <c r="R17" s="610">
        <v>22489</v>
      </c>
      <c r="S17" s="611"/>
      <c r="T17" s="611"/>
      <c r="U17" s="611"/>
      <c r="V17" s="611"/>
      <c r="W17" s="611"/>
      <c r="X17" s="611"/>
      <c r="Y17" s="612"/>
      <c r="Z17" s="613">
        <v>0.2</v>
      </c>
      <c r="AA17" s="613"/>
      <c r="AB17" s="613"/>
      <c r="AC17" s="613"/>
      <c r="AD17" s="614">
        <v>22489</v>
      </c>
      <c r="AE17" s="614"/>
      <c r="AF17" s="614"/>
      <c r="AG17" s="614"/>
      <c r="AH17" s="614"/>
      <c r="AI17" s="614"/>
      <c r="AJ17" s="614"/>
      <c r="AK17" s="614"/>
      <c r="AL17" s="615">
        <v>0.5</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187</v>
      </c>
      <c r="BH17" s="611"/>
      <c r="BI17" s="611"/>
      <c r="BJ17" s="611"/>
      <c r="BK17" s="611"/>
      <c r="BL17" s="611"/>
      <c r="BM17" s="611"/>
      <c r="BN17" s="612"/>
      <c r="BO17" s="613" t="s">
        <v>187</v>
      </c>
      <c r="BP17" s="613"/>
      <c r="BQ17" s="613"/>
      <c r="BR17" s="613"/>
      <c r="BS17" s="614" t="s">
        <v>246</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614557</v>
      </c>
      <c r="CS17" s="611"/>
      <c r="CT17" s="611"/>
      <c r="CU17" s="611"/>
      <c r="CV17" s="611"/>
      <c r="CW17" s="611"/>
      <c r="CX17" s="611"/>
      <c r="CY17" s="612"/>
      <c r="CZ17" s="613">
        <v>4.4000000000000004</v>
      </c>
      <c r="DA17" s="613"/>
      <c r="DB17" s="613"/>
      <c r="DC17" s="613"/>
      <c r="DD17" s="619" t="s">
        <v>177</v>
      </c>
      <c r="DE17" s="611"/>
      <c r="DF17" s="611"/>
      <c r="DG17" s="611"/>
      <c r="DH17" s="611"/>
      <c r="DI17" s="611"/>
      <c r="DJ17" s="611"/>
      <c r="DK17" s="611"/>
      <c r="DL17" s="611"/>
      <c r="DM17" s="611"/>
      <c r="DN17" s="611"/>
      <c r="DO17" s="611"/>
      <c r="DP17" s="612"/>
      <c r="DQ17" s="619">
        <v>591905</v>
      </c>
      <c r="DR17" s="611"/>
      <c r="DS17" s="611"/>
      <c r="DT17" s="611"/>
      <c r="DU17" s="611"/>
      <c r="DV17" s="611"/>
      <c r="DW17" s="611"/>
      <c r="DX17" s="611"/>
      <c r="DY17" s="611"/>
      <c r="DZ17" s="611"/>
      <c r="EA17" s="611"/>
      <c r="EB17" s="611"/>
      <c r="EC17" s="620"/>
    </row>
    <row r="18" spans="2:133" ht="11.25" customHeight="1" x14ac:dyDescent="0.2">
      <c r="B18" s="607" t="s">
        <v>270</v>
      </c>
      <c r="C18" s="608"/>
      <c r="D18" s="608"/>
      <c r="E18" s="608"/>
      <c r="F18" s="608"/>
      <c r="G18" s="608"/>
      <c r="H18" s="608"/>
      <c r="I18" s="608"/>
      <c r="J18" s="608"/>
      <c r="K18" s="608"/>
      <c r="L18" s="608"/>
      <c r="M18" s="608"/>
      <c r="N18" s="608"/>
      <c r="O18" s="608"/>
      <c r="P18" s="608"/>
      <c r="Q18" s="609"/>
      <c r="R18" s="610">
        <v>14086</v>
      </c>
      <c r="S18" s="611"/>
      <c r="T18" s="611"/>
      <c r="U18" s="611"/>
      <c r="V18" s="611"/>
      <c r="W18" s="611"/>
      <c r="X18" s="611"/>
      <c r="Y18" s="612"/>
      <c r="Z18" s="613">
        <v>0.1</v>
      </c>
      <c r="AA18" s="613"/>
      <c r="AB18" s="613"/>
      <c r="AC18" s="613"/>
      <c r="AD18" s="614">
        <v>14086</v>
      </c>
      <c r="AE18" s="614"/>
      <c r="AF18" s="614"/>
      <c r="AG18" s="614"/>
      <c r="AH18" s="614"/>
      <c r="AI18" s="614"/>
      <c r="AJ18" s="614"/>
      <c r="AK18" s="614"/>
      <c r="AL18" s="615">
        <v>0.3</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177</v>
      </c>
      <c r="BH18" s="611"/>
      <c r="BI18" s="611"/>
      <c r="BJ18" s="611"/>
      <c r="BK18" s="611"/>
      <c r="BL18" s="611"/>
      <c r="BM18" s="611"/>
      <c r="BN18" s="612"/>
      <c r="BO18" s="613" t="s">
        <v>187</v>
      </c>
      <c r="BP18" s="613"/>
      <c r="BQ18" s="613"/>
      <c r="BR18" s="613"/>
      <c r="BS18" s="614" t="s">
        <v>187</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187</v>
      </c>
      <c r="CS18" s="611"/>
      <c r="CT18" s="611"/>
      <c r="CU18" s="611"/>
      <c r="CV18" s="611"/>
      <c r="CW18" s="611"/>
      <c r="CX18" s="611"/>
      <c r="CY18" s="612"/>
      <c r="CZ18" s="613" t="s">
        <v>177</v>
      </c>
      <c r="DA18" s="613"/>
      <c r="DB18" s="613"/>
      <c r="DC18" s="613"/>
      <c r="DD18" s="619" t="s">
        <v>187</v>
      </c>
      <c r="DE18" s="611"/>
      <c r="DF18" s="611"/>
      <c r="DG18" s="611"/>
      <c r="DH18" s="611"/>
      <c r="DI18" s="611"/>
      <c r="DJ18" s="611"/>
      <c r="DK18" s="611"/>
      <c r="DL18" s="611"/>
      <c r="DM18" s="611"/>
      <c r="DN18" s="611"/>
      <c r="DO18" s="611"/>
      <c r="DP18" s="612"/>
      <c r="DQ18" s="619" t="s">
        <v>187</v>
      </c>
      <c r="DR18" s="611"/>
      <c r="DS18" s="611"/>
      <c r="DT18" s="611"/>
      <c r="DU18" s="611"/>
      <c r="DV18" s="611"/>
      <c r="DW18" s="611"/>
      <c r="DX18" s="611"/>
      <c r="DY18" s="611"/>
      <c r="DZ18" s="611"/>
      <c r="EA18" s="611"/>
      <c r="EB18" s="611"/>
      <c r="EC18" s="620"/>
    </row>
    <row r="19" spans="2:133" ht="11.25" customHeight="1" x14ac:dyDescent="0.2">
      <c r="B19" s="607" t="s">
        <v>273</v>
      </c>
      <c r="C19" s="608"/>
      <c r="D19" s="608"/>
      <c r="E19" s="608"/>
      <c r="F19" s="608"/>
      <c r="G19" s="608"/>
      <c r="H19" s="608"/>
      <c r="I19" s="608"/>
      <c r="J19" s="608"/>
      <c r="K19" s="608"/>
      <c r="L19" s="608"/>
      <c r="M19" s="608"/>
      <c r="N19" s="608"/>
      <c r="O19" s="608"/>
      <c r="P19" s="608"/>
      <c r="Q19" s="609"/>
      <c r="R19" s="610">
        <v>13241</v>
      </c>
      <c r="S19" s="611"/>
      <c r="T19" s="611"/>
      <c r="U19" s="611"/>
      <c r="V19" s="611"/>
      <c r="W19" s="611"/>
      <c r="X19" s="611"/>
      <c r="Y19" s="612"/>
      <c r="Z19" s="613">
        <v>0.1</v>
      </c>
      <c r="AA19" s="613"/>
      <c r="AB19" s="613"/>
      <c r="AC19" s="613"/>
      <c r="AD19" s="614">
        <v>13241</v>
      </c>
      <c r="AE19" s="614"/>
      <c r="AF19" s="614"/>
      <c r="AG19" s="614"/>
      <c r="AH19" s="614"/>
      <c r="AI19" s="614"/>
      <c r="AJ19" s="614"/>
      <c r="AK19" s="614"/>
      <c r="AL19" s="615">
        <v>0.3</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t="s">
        <v>177</v>
      </c>
      <c r="BH19" s="611"/>
      <c r="BI19" s="611"/>
      <c r="BJ19" s="611"/>
      <c r="BK19" s="611"/>
      <c r="BL19" s="611"/>
      <c r="BM19" s="611"/>
      <c r="BN19" s="612"/>
      <c r="BO19" s="613" t="s">
        <v>187</v>
      </c>
      <c r="BP19" s="613"/>
      <c r="BQ19" s="613"/>
      <c r="BR19" s="613"/>
      <c r="BS19" s="614" t="s">
        <v>187</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187</v>
      </c>
      <c r="CS19" s="611"/>
      <c r="CT19" s="611"/>
      <c r="CU19" s="611"/>
      <c r="CV19" s="611"/>
      <c r="CW19" s="611"/>
      <c r="CX19" s="611"/>
      <c r="CY19" s="612"/>
      <c r="CZ19" s="613" t="s">
        <v>246</v>
      </c>
      <c r="DA19" s="613"/>
      <c r="DB19" s="613"/>
      <c r="DC19" s="613"/>
      <c r="DD19" s="619" t="s">
        <v>187</v>
      </c>
      <c r="DE19" s="611"/>
      <c r="DF19" s="611"/>
      <c r="DG19" s="611"/>
      <c r="DH19" s="611"/>
      <c r="DI19" s="611"/>
      <c r="DJ19" s="611"/>
      <c r="DK19" s="611"/>
      <c r="DL19" s="611"/>
      <c r="DM19" s="611"/>
      <c r="DN19" s="611"/>
      <c r="DO19" s="611"/>
      <c r="DP19" s="612"/>
      <c r="DQ19" s="619" t="s">
        <v>187</v>
      </c>
      <c r="DR19" s="611"/>
      <c r="DS19" s="611"/>
      <c r="DT19" s="611"/>
      <c r="DU19" s="611"/>
      <c r="DV19" s="611"/>
      <c r="DW19" s="611"/>
      <c r="DX19" s="611"/>
      <c r="DY19" s="611"/>
      <c r="DZ19" s="611"/>
      <c r="EA19" s="611"/>
      <c r="EB19" s="611"/>
      <c r="EC19" s="620"/>
    </row>
    <row r="20" spans="2:133" ht="11.25" customHeight="1" x14ac:dyDescent="0.2">
      <c r="B20" s="623" t="s">
        <v>276</v>
      </c>
      <c r="C20" s="624"/>
      <c r="D20" s="624"/>
      <c r="E20" s="624"/>
      <c r="F20" s="624"/>
      <c r="G20" s="624"/>
      <c r="H20" s="624"/>
      <c r="I20" s="624"/>
      <c r="J20" s="624"/>
      <c r="K20" s="624"/>
      <c r="L20" s="624"/>
      <c r="M20" s="624"/>
      <c r="N20" s="624"/>
      <c r="O20" s="624"/>
      <c r="P20" s="624"/>
      <c r="Q20" s="625"/>
      <c r="R20" s="610">
        <v>845</v>
      </c>
      <c r="S20" s="611"/>
      <c r="T20" s="611"/>
      <c r="U20" s="611"/>
      <c r="V20" s="611"/>
      <c r="W20" s="611"/>
      <c r="X20" s="611"/>
      <c r="Y20" s="612"/>
      <c r="Z20" s="613">
        <v>0</v>
      </c>
      <c r="AA20" s="613"/>
      <c r="AB20" s="613"/>
      <c r="AC20" s="613"/>
      <c r="AD20" s="614">
        <v>845</v>
      </c>
      <c r="AE20" s="614"/>
      <c r="AF20" s="614"/>
      <c r="AG20" s="614"/>
      <c r="AH20" s="614"/>
      <c r="AI20" s="614"/>
      <c r="AJ20" s="614"/>
      <c r="AK20" s="614"/>
      <c r="AL20" s="615">
        <v>0</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t="s">
        <v>187</v>
      </c>
      <c r="BH20" s="611"/>
      <c r="BI20" s="611"/>
      <c r="BJ20" s="611"/>
      <c r="BK20" s="611"/>
      <c r="BL20" s="611"/>
      <c r="BM20" s="611"/>
      <c r="BN20" s="612"/>
      <c r="BO20" s="613" t="s">
        <v>187</v>
      </c>
      <c r="BP20" s="613"/>
      <c r="BQ20" s="613"/>
      <c r="BR20" s="613"/>
      <c r="BS20" s="614" t="s">
        <v>187</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13891583</v>
      </c>
      <c r="CS20" s="611"/>
      <c r="CT20" s="611"/>
      <c r="CU20" s="611"/>
      <c r="CV20" s="611"/>
      <c r="CW20" s="611"/>
      <c r="CX20" s="611"/>
      <c r="CY20" s="612"/>
      <c r="CZ20" s="613">
        <v>100</v>
      </c>
      <c r="DA20" s="613"/>
      <c r="DB20" s="613"/>
      <c r="DC20" s="613"/>
      <c r="DD20" s="619">
        <v>2651434</v>
      </c>
      <c r="DE20" s="611"/>
      <c r="DF20" s="611"/>
      <c r="DG20" s="611"/>
      <c r="DH20" s="611"/>
      <c r="DI20" s="611"/>
      <c r="DJ20" s="611"/>
      <c r="DK20" s="611"/>
      <c r="DL20" s="611"/>
      <c r="DM20" s="611"/>
      <c r="DN20" s="611"/>
      <c r="DO20" s="611"/>
      <c r="DP20" s="612"/>
      <c r="DQ20" s="619">
        <v>5828960</v>
      </c>
      <c r="DR20" s="611"/>
      <c r="DS20" s="611"/>
      <c r="DT20" s="611"/>
      <c r="DU20" s="611"/>
      <c r="DV20" s="611"/>
      <c r="DW20" s="611"/>
      <c r="DX20" s="611"/>
      <c r="DY20" s="611"/>
      <c r="DZ20" s="611"/>
      <c r="EA20" s="611"/>
      <c r="EB20" s="611"/>
      <c r="EC20" s="620"/>
    </row>
    <row r="21" spans="2:133" ht="11.25" customHeight="1" x14ac:dyDescent="0.2">
      <c r="B21" s="607" t="s">
        <v>279</v>
      </c>
      <c r="C21" s="608"/>
      <c r="D21" s="608"/>
      <c r="E21" s="608"/>
      <c r="F21" s="608"/>
      <c r="G21" s="608"/>
      <c r="H21" s="608"/>
      <c r="I21" s="608"/>
      <c r="J21" s="608"/>
      <c r="K21" s="608"/>
      <c r="L21" s="608"/>
      <c r="M21" s="608"/>
      <c r="N21" s="608"/>
      <c r="O21" s="608"/>
      <c r="P21" s="608"/>
      <c r="Q21" s="609"/>
      <c r="R21" s="610">
        <v>2334658</v>
      </c>
      <c r="S21" s="611"/>
      <c r="T21" s="611"/>
      <c r="U21" s="611"/>
      <c r="V21" s="611"/>
      <c r="W21" s="611"/>
      <c r="X21" s="611"/>
      <c r="Y21" s="612"/>
      <c r="Z21" s="613">
        <v>16.100000000000001</v>
      </c>
      <c r="AA21" s="613"/>
      <c r="AB21" s="613"/>
      <c r="AC21" s="613"/>
      <c r="AD21" s="614">
        <v>2042091</v>
      </c>
      <c r="AE21" s="614"/>
      <c r="AF21" s="614"/>
      <c r="AG21" s="614"/>
      <c r="AH21" s="614"/>
      <c r="AI21" s="614"/>
      <c r="AJ21" s="614"/>
      <c r="AK21" s="614"/>
      <c r="AL21" s="615">
        <v>46.2</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t="s">
        <v>246</v>
      </c>
      <c r="BH21" s="611"/>
      <c r="BI21" s="611"/>
      <c r="BJ21" s="611"/>
      <c r="BK21" s="611"/>
      <c r="BL21" s="611"/>
      <c r="BM21" s="611"/>
      <c r="BN21" s="612"/>
      <c r="BO21" s="613" t="s">
        <v>187</v>
      </c>
      <c r="BP21" s="613"/>
      <c r="BQ21" s="613"/>
      <c r="BR21" s="613"/>
      <c r="BS21" s="614" t="s">
        <v>187</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281</v>
      </c>
      <c r="C22" s="608"/>
      <c r="D22" s="608"/>
      <c r="E22" s="608"/>
      <c r="F22" s="608"/>
      <c r="G22" s="608"/>
      <c r="H22" s="608"/>
      <c r="I22" s="608"/>
      <c r="J22" s="608"/>
      <c r="K22" s="608"/>
      <c r="L22" s="608"/>
      <c r="M22" s="608"/>
      <c r="N22" s="608"/>
      <c r="O22" s="608"/>
      <c r="P22" s="608"/>
      <c r="Q22" s="609"/>
      <c r="R22" s="610">
        <v>2042091</v>
      </c>
      <c r="S22" s="611"/>
      <c r="T22" s="611"/>
      <c r="U22" s="611"/>
      <c r="V22" s="611"/>
      <c r="W22" s="611"/>
      <c r="X22" s="611"/>
      <c r="Y22" s="612"/>
      <c r="Z22" s="613">
        <v>14.1</v>
      </c>
      <c r="AA22" s="613"/>
      <c r="AB22" s="613"/>
      <c r="AC22" s="613"/>
      <c r="AD22" s="614">
        <v>2042091</v>
      </c>
      <c r="AE22" s="614"/>
      <c r="AF22" s="614"/>
      <c r="AG22" s="614"/>
      <c r="AH22" s="614"/>
      <c r="AI22" s="614"/>
      <c r="AJ22" s="614"/>
      <c r="AK22" s="614"/>
      <c r="AL22" s="615">
        <v>46.2</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246</v>
      </c>
      <c r="BH22" s="611"/>
      <c r="BI22" s="611"/>
      <c r="BJ22" s="611"/>
      <c r="BK22" s="611"/>
      <c r="BL22" s="611"/>
      <c r="BM22" s="611"/>
      <c r="BN22" s="612"/>
      <c r="BO22" s="613" t="s">
        <v>187</v>
      </c>
      <c r="BP22" s="613"/>
      <c r="BQ22" s="613"/>
      <c r="BR22" s="613"/>
      <c r="BS22" s="614" t="s">
        <v>177</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284</v>
      </c>
      <c r="C23" s="608"/>
      <c r="D23" s="608"/>
      <c r="E23" s="608"/>
      <c r="F23" s="608"/>
      <c r="G23" s="608"/>
      <c r="H23" s="608"/>
      <c r="I23" s="608"/>
      <c r="J23" s="608"/>
      <c r="K23" s="608"/>
      <c r="L23" s="608"/>
      <c r="M23" s="608"/>
      <c r="N23" s="608"/>
      <c r="O23" s="608"/>
      <c r="P23" s="608"/>
      <c r="Q23" s="609"/>
      <c r="R23" s="610">
        <v>292567</v>
      </c>
      <c r="S23" s="611"/>
      <c r="T23" s="611"/>
      <c r="U23" s="611"/>
      <c r="V23" s="611"/>
      <c r="W23" s="611"/>
      <c r="X23" s="611"/>
      <c r="Y23" s="612"/>
      <c r="Z23" s="613">
        <v>2</v>
      </c>
      <c r="AA23" s="613"/>
      <c r="AB23" s="613"/>
      <c r="AC23" s="613"/>
      <c r="AD23" s="614" t="s">
        <v>187</v>
      </c>
      <c r="AE23" s="614"/>
      <c r="AF23" s="614"/>
      <c r="AG23" s="614"/>
      <c r="AH23" s="614"/>
      <c r="AI23" s="614"/>
      <c r="AJ23" s="614"/>
      <c r="AK23" s="614"/>
      <c r="AL23" s="615" t="s">
        <v>187</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187</v>
      </c>
      <c r="BH23" s="611"/>
      <c r="BI23" s="611"/>
      <c r="BJ23" s="611"/>
      <c r="BK23" s="611"/>
      <c r="BL23" s="611"/>
      <c r="BM23" s="611"/>
      <c r="BN23" s="612"/>
      <c r="BO23" s="613" t="s">
        <v>246</v>
      </c>
      <c r="BP23" s="613"/>
      <c r="BQ23" s="613"/>
      <c r="BR23" s="613"/>
      <c r="BS23" s="614" t="s">
        <v>187</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2">
      <c r="B24" s="607" t="s">
        <v>291</v>
      </c>
      <c r="C24" s="608"/>
      <c r="D24" s="608"/>
      <c r="E24" s="608"/>
      <c r="F24" s="608"/>
      <c r="G24" s="608"/>
      <c r="H24" s="608"/>
      <c r="I24" s="608"/>
      <c r="J24" s="608"/>
      <c r="K24" s="608"/>
      <c r="L24" s="608"/>
      <c r="M24" s="608"/>
      <c r="N24" s="608"/>
      <c r="O24" s="608"/>
      <c r="P24" s="608"/>
      <c r="Q24" s="609"/>
      <c r="R24" s="610" t="s">
        <v>187</v>
      </c>
      <c r="S24" s="611"/>
      <c r="T24" s="611"/>
      <c r="U24" s="611"/>
      <c r="V24" s="611"/>
      <c r="W24" s="611"/>
      <c r="X24" s="611"/>
      <c r="Y24" s="612"/>
      <c r="Z24" s="613" t="s">
        <v>187</v>
      </c>
      <c r="AA24" s="613"/>
      <c r="AB24" s="613"/>
      <c r="AC24" s="613"/>
      <c r="AD24" s="614" t="s">
        <v>187</v>
      </c>
      <c r="AE24" s="614"/>
      <c r="AF24" s="614"/>
      <c r="AG24" s="614"/>
      <c r="AH24" s="614"/>
      <c r="AI24" s="614"/>
      <c r="AJ24" s="614"/>
      <c r="AK24" s="614"/>
      <c r="AL24" s="615" t="s">
        <v>187</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187</v>
      </c>
      <c r="BH24" s="611"/>
      <c r="BI24" s="611"/>
      <c r="BJ24" s="611"/>
      <c r="BK24" s="611"/>
      <c r="BL24" s="611"/>
      <c r="BM24" s="611"/>
      <c r="BN24" s="612"/>
      <c r="BO24" s="613" t="s">
        <v>177</v>
      </c>
      <c r="BP24" s="613"/>
      <c r="BQ24" s="613"/>
      <c r="BR24" s="613"/>
      <c r="BS24" s="614" t="s">
        <v>177</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4205325</v>
      </c>
      <c r="CS24" s="600"/>
      <c r="CT24" s="600"/>
      <c r="CU24" s="600"/>
      <c r="CV24" s="600"/>
      <c r="CW24" s="600"/>
      <c r="CX24" s="600"/>
      <c r="CY24" s="601"/>
      <c r="CZ24" s="604">
        <v>30.3</v>
      </c>
      <c r="DA24" s="605"/>
      <c r="DB24" s="605"/>
      <c r="DC24" s="621"/>
      <c r="DD24" s="645">
        <v>2369348</v>
      </c>
      <c r="DE24" s="600"/>
      <c r="DF24" s="600"/>
      <c r="DG24" s="600"/>
      <c r="DH24" s="600"/>
      <c r="DI24" s="600"/>
      <c r="DJ24" s="600"/>
      <c r="DK24" s="601"/>
      <c r="DL24" s="645">
        <v>2150018</v>
      </c>
      <c r="DM24" s="600"/>
      <c r="DN24" s="600"/>
      <c r="DO24" s="600"/>
      <c r="DP24" s="600"/>
      <c r="DQ24" s="600"/>
      <c r="DR24" s="600"/>
      <c r="DS24" s="600"/>
      <c r="DT24" s="600"/>
      <c r="DU24" s="600"/>
      <c r="DV24" s="601"/>
      <c r="DW24" s="604">
        <v>48</v>
      </c>
      <c r="DX24" s="605"/>
      <c r="DY24" s="605"/>
      <c r="DZ24" s="605"/>
      <c r="EA24" s="605"/>
      <c r="EB24" s="605"/>
      <c r="EC24" s="606"/>
    </row>
    <row r="25" spans="2:133" ht="11.25" customHeight="1" x14ac:dyDescent="0.2">
      <c r="B25" s="607" t="s">
        <v>294</v>
      </c>
      <c r="C25" s="608"/>
      <c r="D25" s="608"/>
      <c r="E25" s="608"/>
      <c r="F25" s="608"/>
      <c r="G25" s="608"/>
      <c r="H25" s="608"/>
      <c r="I25" s="608"/>
      <c r="J25" s="608"/>
      <c r="K25" s="608"/>
      <c r="L25" s="608"/>
      <c r="M25" s="608"/>
      <c r="N25" s="608"/>
      <c r="O25" s="608"/>
      <c r="P25" s="608"/>
      <c r="Q25" s="609"/>
      <c r="R25" s="610">
        <v>4548712</v>
      </c>
      <c r="S25" s="611"/>
      <c r="T25" s="611"/>
      <c r="U25" s="611"/>
      <c r="V25" s="611"/>
      <c r="W25" s="611"/>
      <c r="X25" s="611"/>
      <c r="Y25" s="612"/>
      <c r="Z25" s="613">
        <v>31.4</v>
      </c>
      <c r="AA25" s="613"/>
      <c r="AB25" s="613"/>
      <c r="AC25" s="613"/>
      <c r="AD25" s="614">
        <v>4256145</v>
      </c>
      <c r="AE25" s="614"/>
      <c r="AF25" s="614"/>
      <c r="AG25" s="614"/>
      <c r="AH25" s="614"/>
      <c r="AI25" s="614"/>
      <c r="AJ25" s="614"/>
      <c r="AK25" s="614"/>
      <c r="AL25" s="615">
        <v>96.3</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177</v>
      </c>
      <c r="BH25" s="611"/>
      <c r="BI25" s="611"/>
      <c r="BJ25" s="611"/>
      <c r="BK25" s="611"/>
      <c r="BL25" s="611"/>
      <c r="BM25" s="611"/>
      <c r="BN25" s="612"/>
      <c r="BO25" s="613" t="s">
        <v>187</v>
      </c>
      <c r="BP25" s="613"/>
      <c r="BQ25" s="613"/>
      <c r="BR25" s="613"/>
      <c r="BS25" s="614" t="s">
        <v>187</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1459308</v>
      </c>
      <c r="CS25" s="642"/>
      <c r="CT25" s="642"/>
      <c r="CU25" s="642"/>
      <c r="CV25" s="642"/>
      <c r="CW25" s="642"/>
      <c r="CX25" s="642"/>
      <c r="CY25" s="643"/>
      <c r="CZ25" s="615">
        <v>10.5</v>
      </c>
      <c r="DA25" s="640"/>
      <c r="DB25" s="640"/>
      <c r="DC25" s="644"/>
      <c r="DD25" s="619">
        <v>1257451</v>
      </c>
      <c r="DE25" s="642"/>
      <c r="DF25" s="642"/>
      <c r="DG25" s="642"/>
      <c r="DH25" s="642"/>
      <c r="DI25" s="642"/>
      <c r="DJ25" s="642"/>
      <c r="DK25" s="643"/>
      <c r="DL25" s="619">
        <v>1089899</v>
      </c>
      <c r="DM25" s="642"/>
      <c r="DN25" s="642"/>
      <c r="DO25" s="642"/>
      <c r="DP25" s="642"/>
      <c r="DQ25" s="642"/>
      <c r="DR25" s="642"/>
      <c r="DS25" s="642"/>
      <c r="DT25" s="642"/>
      <c r="DU25" s="642"/>
      <c r="DV25" s="643"/>
      <c r="DW25" s="615">
        <v>24.3</v>
      </c>
      <c r="DX25" s="640"/>
      <c r="DY25" s="640"/>
      <c r="DZ25" s="640"/>
      <c r="EA25" s="640"/>
      <c r="EB25" s="640"/>
      <c r="EC25" s="641"/>
    </row>
    <row r="26" spans="2:133" ht="11.25" customHeight="1" x14ac:dyDescent="0.2">
      <c r="B26" s="607" t="s">
        <v>297</v>
      </c>
      <c r="C26" s="608"/>
      <c r="D26" s="608"/>
      <c r="E26" s="608"/>
      <c r="F26" s="608"/>
      <c r="G26" s="608"/>
      <c r="H26" s="608"/>
      <c r="I26" s="608"/>
      <c r="J26" s="608"/>
      <c r="K26" s="608"/>
      <c r="L26" s="608"/>
      <c r="M26" s="608"/>
      <c r="N26" s="608"/>
      <c r="O26" s="608"/>
      <c r="P26" s="608"/>
      <c r="Q26" s="609"/>
      <c r="R26" s="610">
        <v>2523</v>
      </c>
      <c r="S26" s="611"/>
      <c r="T26" s="611"/>
      <c r="U26" s="611"/>
      <c r="V26" s="611"/>
      <c r="W26" s="611"/>
      <c r="X26" s="611"/>
      <c r="Y26" s="612"/>
      <c r="Z26" s="613">
        <v>0</v>
      </c>
      <c r="AA26" s="613"/>
      <c r="AB26" s="613"/>
      <c r="AC26" s="613"/>
      <c r="AD26" s="614">
        <v>2523</v>
      </c>
      <c r="AE26" s="614"/>
      <c r="AF26" s="614"/>
      <c r="AG26" s="614"/>
      <c r="AH26" s="614"/>
      <c r="AI26" s="614"/>
      <c r="AJ26" s="614"/>
      <c r="AK26" s="614"/>
      <c r="AL26" s="615">
        <v>0.1</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187</v>
      </c>
      <c r="BH26" s="611"/>
      <c r="BI26" s="611"/>
      <c r="BJ26" s="611"/>
      <c r="BK26" s="611"/>
      <c r="BL26" s="611"/>
      <c r="BM26" s="611"/>
      <c r="BN26" s="612"/>
      <c r="BO26" s="613" t="s">
        <v>187</v>
      </c>
      <c r="BP26" s="613"/>
      <c r="BQ26" s="613"/>
      <c r="BR26" s="613"/>
      <c r="BS26" s="614" t="s">
        <v>187</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796889</v>
      </c>
      <c r="CS26" s="611"/>
      <c r="CT26" s="611"/>
      <c r="CU26" s="611"/>
      <c r="CV26" s="611"/>
      <c r="CW26" s="611"/>
      <c r="CX26" s="611"/>
      <c r="CY26" s="612"/>
      <c r="CZ26" s="615">
        <v>5.7</v>
      </c>
      <c r="DA26" s="640"/>
      <c r="DB26" s="640"/>
      <c r="DC26" s="644"/>
      <c r="DD26" s="619">
        <v>709532</v>
      </c>
      <c r="DE26" s="611"/>
      <c r="DF26" s="611"/>
      <c r="DG26" s="611"/>
      <c r="DH26" s="611"/>
      <c r="DI26" s="611"/>
      <c r="DJ26" s="611"/>
      <c r="DK26" s="612"/>
      <c r="DL26" s="619" t="s">
        <v>187</v>
      </c>
      <c r="DM26" s="611"/>
      <c r="DN26" s="611"/>
      <c r="DO26" s="611"/>
      <c r="DP26" s="611"/>
      <c r="DQ26" s="611"/>
      <c r="DR26" s="611"/>
      <c r="DS26" s="611"/>
      <c r="DT26" s="611"/>
      <c r="DU26" s="611"/>
      <c r="DV26" s="612"/>
      <c r="DW26" s="615" t="s">
        <v>187</v>
      </c>
      <c r="DX26" s="640"/>
      <c r="DY26" s="640"/>
      <c r="DZ26" s="640"/>
      <c r="EA26" s="640"/>
      <c r="EB26" s="640"/>
      <c r="EC26" s="641"/>
    </row>
    <row r="27" spans="2:133" ht="11.25" customHeight="1" x14ac:dyDescent="0.2">
      <c r="B27" s="607" t="s">
        <v>300</v>
      </c>
      <c r="C27" s="608"/>
      <c r="D27" s="608"/>
      <c r="E27" s="608"/>
      <c r="F27" s="608"/>
      <c r="G27" s="608"/>
      <c r="H27" s="608"/>
      <c r="I27" s="608"/>
      <c r="J27" s="608"/>
      <c r="K27" s="608"/>
      <c r="L27" s="608"/>
      <c r="M27" s="608"/>
      <c r="N27" s="608"/>
      <c r="O27" s="608"/>
      <c r="P27" s="608"/>
      <c r="Q27" s="609"/>
      <c r="R27" s="610">
        <v>71643</v>
      </c>
      <c r="S27" s="611"/>
      <c r="T27" s="611"/>
      <c r="U27" s="611"/>
      <c r="V27" s="611"/>
      <c r="W27" s="611"/>
      <c r="X27" s="611"/>
      <c r="Y27" s="612"/>
      <c r="Z27" s="613">
        <v>0.5</v>
      </c>
      <c r="AA27" s="613"/>
      <c r="AB27" s="613"/>
      <c r="AC27" s="613"/>
      <c r="AD27" s="614" t="s">
        <v>187</v>
      </c>
      <c r="AE27" s="614"/>
      <c r="AF27" s="614"/>
      <c r="AG27" s="614"/>
      <c r="AH27" s="614"/>
      <c r="AI27" s="614"/>
      <c r="AJ27" s="614"/>
      <c r="AK27" s="614"/>
      <c r="AL27" s="615" t="s">
        <v>187</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1649836</v>
      </c>
      <c r="BH27" s="611"/>
      <c r="BI27" s="611"/>
      <c r="BJ27" s="611"/>
      <c r="BK27" s="611"/>
      <c r="BL27" s="611"/>
      <c r="BM27" s="611"/>
      <c r="BN27" s="612"/>
      <c r="BO27" s="613">
        <v>100</v>
      </c>
      <c r="BP27" s="613"/>
      <c r="BQ27" s="613"/>
      <c r="BR27" s="613"/>
      <c r="BS27" s="614">
        <v>9639</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2131460</v>
      </c>
      <c r="CS27" s="642"/>
      <c r="CT27" s="642"/>
      <c r="CU27" s="642"/>
      <c r="CV27" s="642"/>
      <c r="CW27" s="642"/>
      <c r="CX27" s="642"/>
      <c r="CY27" s="643"/>
      <c r="CZ27" s="615">
        <v>15.3</v>
      </c>
      <c r="DA27" s="640"/>
      <c r="DB27" s="640"/>
      <c r="DC27" s="644"/>
      <c r="DD27" s="619">
        <v>519992</v>
      </c>
      <c r="DE27" s="642"/>
      <c r="DF27" s="642"/>
      <c r="DG27" s="642"/>
      <c r="DH27" s="642"/>
      <c r="DI27" s="642"/>
      <c r="DJ27" s="642"/>
      <c r="DK27" s="643"/>
      <c r="DL27" s="619">
        <v>468214</v>
      </c>
      <c r="DM27" s="642"/>
      <c r="DN27" s="642"/>
      <c r="DO27" s="642"/>
      <c r="DP27" s="642"/>
      <c r="DQ27" s="642"/>
      <c r="DR27" s="642"/>
      <c r="DS27" s="642"/>
      <c r="DT27" s="642"/>
      <c r="DU27" s="642"/>
      <c r="DV27" s="643"/>
      <c r="DW27" s="615">
        <v>10.4</v>
      </c>
      <c r="DX27" s="640"/>
      <c r="DY27" s="640"/>
      <c r="DZ27" s="640"/>
      <c r="EA27" s="640"/>
      <c r="EB27" s="640"/>
      <c r="EC27" s="641"/>
    </row>
    <row r="28" spans="2:133" ht="11.25" customHeight="1" x14ac:dyDescent="0.2">
      <c r="B28" s="607" t="s">
        <v>303</v>
      </c>
      <c r="C28" s="608"/>
      <c r="D28" s="608"/>
      <c r="E28" s="608"/>
      <c r="F28" s="608"/>
      <c r="G28" s="608"/>
      <c r="H28" s="608"/>
      <c r="I28" s="608"/>
      <c r="J28" s="608"/>
      <c r="K28" s="608"/>
      <c r="L28" s="608"/>
      <c r="M28" s="608"/>
      <c r="N28" s="608"/>
      <c r="O28" s="608"/>
      <c r="P28" s="608"/>
      <c r="Q28" s="609"/>
      <c r="R28" s="610">
        <v>79175</v>
      </c>
      <c r="S28" s="611"/>
      <c r="T28" s="611"/>
      <c r="U28" s="611"/>
      <c r="V28" s="611"/>
      <c r="W28" s="611"/>
      <c r="X28" s="611"/>
      <c r="Y28" s="612"/>
      <c r="Z28" s="613">
        <v>0.5</v>
      </c>
      <c r="AA28" s="613"/>
      <c r="AB28" s="613"/>
      <c r="AC28" s="613"/>
      <c r="AD28" s="614">
        <v>5825</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614557</v>
      </c>
      <c r="CS28" s="611"/>
      <c r="CT28" s="611"/>
      <c r="CU28" s="611"/>
      <c r="CV28" s="611"/>
      <c r="CW28" s="611"/>
      <c r="CX28" s="611"/>
      <c r="CY28" s="612"/>
      <c r="CZ28" s="615">
        <v>4.4000000000000004</v>
      </c>
      <c r="DA28" s="640"/>
      <c r="DB28" s="640"/>
      <c r="DC28" s="644"/>
      <c r="DD28" s="619">
        <v>591905</v>
      </c>
      <c r="DE28" s="611"/>
      <c r="DF28" s="611"/>
      <c r="DG28" s="611"/>
      <c r="DH28" s="611"/>
      <c r="DI28" s="611"/>
      <c r="DJ28" s="611"/>
      <c r="DK28" s="612"/>
      <c r="DL28" s="619">
        <v>591905</v>
      </c>
      <c r="DM28" s="611"/>
      <c r="DN28" s="611"/>
      <c r="DO28" s="611"/>
      <c r="DP28" s="611"/>
      <c r="DQ28" s="611"/>
      <c r="DR28" s="611"/>
      <c r="DS28" s="611"/>
      <c r="DT28" s="611"/>
      <c r="DU28" s="611"/>
      <c r="DV28" s="612"/>
      <c r="DW28" s="615">
        <v>13.2</v>
      </c>
      <c r="DX28" s="640"/>
      <c r="DY28" s="640"/>
      <c r="DZ28" s="640"/>
      <c r="EA28" s="640"/>
      <c r="EB28" s="640"/>
      <c r="EC28" s="641"/>
    </row>
    <row r="29" spans="2:133" ht="11.25" customHeight="1" x14ac:dyDescent="0.2">
      <c r="B29" s="607" t="s">
        <v>305</v>
      </c>
      <c r="C29" s="608"/>
      <c r="D29" s="608"/>
      <c r="E29" s="608"/>
      <c r="F29" s="608"/>
      <c r="G29" s="608"/>
      <c r="H29" s="608"/>
      <c r="I29" s="608"/>
      <c r="J29" s="608"/>
      <c r="K29" s="608"/>
      <c r="L29" s="608"/>
      <c r="M29" s="608"/>
      <c r="N29" s="608"/>
      <c r="O29" s="608"/>
      <c r="P29" s="608"/>
      <c r="Q29" s="609"/>
      <c r="R29" s="610">
        <v>43628</v>
      </c>
      <c r="S29" s="611"/>
      <c r="T29" s="611"/>
      <c r="U29" s="611"/>
      <c r="V29" s="611"/>
      <c r="W29" s="611"/>
      <c r="X29" s="611"/>
      <c r="Y29" s="612"/>
      <c r="Z29" s="613">
        <v>0.3</v>
      </c>
      <c r="AA29" s="613"/>
      <c r="AB29" s="613"/>
      <c r="AC29" s="613"/>
      <c r="AD29" s="614" t="s">
        <v>187</v>
      </c>
      <c r="AE29" s="614"/>
      <c r="AF29" s="614"/>
      <c r="AG29" s="614"/>
      <c r="AH29" s="614"/>
      <c r="AI29" s="614"/>
      <c r="AJ29" s="614"/>
      <c r="AK29" s="614"/>
      <c r="AL29" s="615" t="s">
        <v>246</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306</v>
      </c>
      <c r="CE29" s="647"/>
      <c r="CF29" s="607" t="s">
        <v>72</v>
      </c>
      <c r="CG29" s="608"/>
      <c r="CH29" s="608"/>
      <c r="CI29" s="608"/>
      <c r="CJ29" s="608"/>
      <c r="CK29" s="608"/>
      <c r="CL29" s="608"/>
      <c r="CM29" s="608"/>
      <c r="CN29" s="608"/>
      <c r="CO29" s="608"/>
      <c r="CP29" s="608"/>
      <c r="CQ29" s="609"/>
      <c r="CR29" s="610">
        <v>614557</v>
      </c>
      <c r="CS29" s="642"/>
      <c r="CT29" s="642"/>
      <c r="CU29" s="642"/>
      <c r="CV29" s="642"/>
      <c r="CW29" s="642"/>
      <c r="CX29" s="642"/>
      <c r="CY29" s="643"/>
      <c r="CZ29" s="615">
        <v>4.4000000000000004</v>
      </c>
      <c r="DA29" s="640"/>
      <c r="DB29" s="640"/>
      <c r="DC29" s="644"/>
      <c r="DD29" s="619">
        <v>591905</v>
      </c>
      <c r="DE29" s="642"/>
      <c r="DF29" s="642"/>
      <c r="DG29" s="642"/>
      <c r="DH29" s="642"/>
      <c r="DI29" s="642"/>
      <c r="DJ29" s="642"/>
      <c r="DK29" s="643"/>
      <c r="DL29" s="619">
        <v>591905</v>
      </c>
      <c r="DM29" s="642"/>
      <c r="DN29" s="642"/>
      <c r="DO29" s="642"/>
      <c r="DP29" s="642"/>
      <c r="DQ29" s="642"/>
      <c r="DR29" s="642"/>
      <c r="DS29" s="642"/>
      <c r="DT29" s="642"/>
      <c r="DU29" s="642"/>
      <c r="DV29" s="643"/>
      <c r="DW29" s="615">
        <v>13.2</v>
      </c>
      <c r="DX29" s="640"/>
      <c r="DY29" s="640"/>
      <c r="DZ29" s="640"/>
      <c r="EA29" s="640"/>
      <c r="EB29" s="640"/>
      <c r="EC29" s="641"/>
    </row>
    <row r="30" spans="2:133" ht="11.25" customHeight="1" x14ac:dyDescent="0.2">
      <c r="B30" s="607" t="s">
        <v>307</v>
      </c>
      <c r="C30" s="608"/>
      <c r="D30" s="608"/>
      <c r="E30" s="608"/>
      <c r="F30" s="608"/>
      <c r="G30" s="608"/>
      <c r="H30" s="608"/>
      <c r="I30" s="608"/>
      <c r="J30" s="608"/>
      <c r="K30" s="608"/>
      <c r="L30" s="608"/>
      <c r="M30" s="608"/>
      <c r="N30" s="608"/>
      <c r="O30" s="608"/>
      <c r="P30" s="608"/>
      <c r="Q30" s="609"/>
      <c r="R30" s="610">
        <v>3143627</v>
      </c>
      <c r="S30" s="611"/>
      <c r="T30" s="611"/>
      <c r="U30" s="611"/>
      <c r="V30" s="611"/>
      <c r="W30" s="611"/>
      <c r="X30" s="611"/>
      <c r="Y30" s="612"/>
      <c r="Z30" s="613">
        <v>21.7</v>
      </c>
      <c r="AA30" s="613"/>
      <c r="AB30" s="613"/>
      <c r="AC30" s="613"/>
      <c r="AD30" s="614" t="s">
        <v>187</v>
      </c>
      <c r="AE30" s="614"/>
      <c r="AF30" s="614"/>
      <c r="AG30" s="614"/>
      <c r="AH30" s="614"/>
      <c r="AI30" s="614"/>
      <c r="AJ30" s="614"/>
      <c r="AK30" s="614"/>
      <c r="AL30" s="615" t="s">
        <v>187</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308</v>
      </c>
      <c r="BH30" s="652"/>
      <c r="BI30" s="652"/>
      <c r="BJ30" s="652"/>
      <c r="BK30" s="652"/>
      <c r="BL30" s="652"/>
      <c r="BM30" s="652"/>
      <c r="BN30" s="652"/>
      <c r="BO30" s="652"/>
      <c r="BP30" s="652"/>
      <c r="BQ30" s="653"/>
      <c r="BR30" s="592" t="s">
        <v>309</v>
      </c>
      <c r="BS30" s="652"/>
      <c r="BT30" s="652"/>
      <c r="BU30" s="652"/>
      <c r="BV30" s="652"/>
      <c r="BW30" s="652"/>
      <c r="BX30" s="652"/>
      <c r="BY30" s="652"/>
      <c r="BZ30" s="652"/>
      <c r="CA30" s="652"/>
      <c r="CB30" s="653"/>
      <c r="CD30" s="648"/>
      <c r="CE30" s="649"/>
      <c r="CF30" s="607" t="s">
        <v>310</v>
      </c>
      <c r="CG30" s="608"/>
      <c r="CH30" s="608"/>
      <c r="CI30" s="608"/>
      <c r="CJ30" s="608"/>
      <c r="CK30" s="608"/>
      <c r="CL30" s="608"/>
      <c r="CM30" s="608"/>
      <c r="CN30" s="608"/>
      <c r="CO30" s="608"/>
      <c r="CP30" s="608"/>
      <c r="CQ30" s="609"/>
      <c r="CR30" s="610">
        <v>588289</v>
      </c>
      <c r="CS30" s="611"/>
      <c r="CT30" s="611"/>
      <c r="CU30" s="611"/>
      <c r="CV30" s="611"/>
      <c r="CW30" s="611"/>
      <c r="CX30" s="611"/>
      <c r="CY30" s="612"/>
      <c r="CZ30" s="615">
        <v>4.2</v>
      </c>
      <c r="DA30" s="640"/>
      <c r="DB30" s="640"/>
      <c r="DC30" s="644"/>
      <c r="DD30" s="619">
        <v>566801</v>
      </c>
      <c r="DE30" s="611"/>
      <c r="DF30" s="611"/>
      <c r="DG30" s="611"/>
      <c r="DH30" s="611"/>
      <c r="DI30" s="611"/>
      <c r="DJ30" s="611"/>
      <c r="DK30" s="612"/>
      <c r="DL30" s="619">
        <v>566801</v>
      </c>
      <c r="DM30" s="611"/>
      <c r="DN30" s="611"/>
      <c r="DO30" s="611"/>
      <c r="DP30" s="611"/>
      <c r="DQ30" s="611"/>
      <c r="DR30" s="611"/>
      <c r="DS30" s="611"/>
      <c r="DT30" s="611"/>
      <c r="DU30" s="611"/>
      <c r="DV30" s="612"/>
      <c r="DW30" s="615">
        <v>12.6</v>
      </c>
      <c r="DX30" s="640"/>
      <c r="DY30" s="640"/>
      <c r="DZ30" s="640"/>
      <c r="EA30" s="640"/>
      <c r="EB30" s="640"/>
      <c r="EC30" s="641"/>
    </row>
    <row r="31" spans="2:133" ht="11.25" customHeight="1" x14ac:dyDescent="0.2">
      <c r="B31" s="623" t="s">
        <v>311</v>
      </c>
      <c r="C31" s="624"/>
      <c r="D31" s="624"/>
      <c r="E31" s="624"/>
      <c r="F31" s="624"/>
      <c r="G31" s="624"/>
      <c r="H31" s="624"/>
      <c r="I31" s="624"/>
      <c r="J31" s="624"/>
      <c r="K31" s="624"/>
      <c r="L31" s="624"/>
      <c r="M31" s="624"/>
      <c r="N31" s="624"/>
      <c r="O31" s="624"/>
      <c r="P31" s="624"/>
      <c r="Q31" s="625"/>
      <c r="R31" s="610">
        <v>154528</v>
      </c>
      <c r="S31" s="611"/>
      <c r="T31" s="611"/>
      <c r="U31" s="611"/>
      <c r="V31" s="611"/>
      <c r="W31" s="611"/>
      <c r="X31" s="611"/>
      <c r="Y31" s="612"/>
      <c r="Z31" s="613">
        <v>1.1000000000000001</v>
      </c>
      <c r="AA31" s="613"/>
      <c r="AB31" s="613"/>
      <c r="AC31" s="613"/>
      <c r="AD31" s="614">
        <v>154528</v>
      </c>
      <c r="AE31" s="614"/>
      <c r="AF31" s="614"/>
      <c r="AG31" s="614"/>
      <c r="AH31" s="614"/>
      <c r="AI31" s="614"/>
      <c r="AJ31" s="614"/>
      <c r="AK31" s="614"/>
      <c r="AL31" s="615">
        <v>3.5</v>
      </c>
      <c r="AM31" s="616"/>
      <c r="AN31" s="616"/>
      <c r="AO31" s="617"/>
      <c r="AP31" s="656" t="s">
        <v>312</v>
      </c>
      <c r="AQ31" s="657"/>
      <c r="AR31" s="657"/>
      <c r="AS31" s="657"/>
      <c r="AT31" s="662" t="s">
        <v>313</v>
      </c>
      <c r="AU31" s="212"/>
      <c r="AV31" s="212"/>
      <c r="AW31" s="212"/>
      <c r="AX31" s="596" t="s">
        <v>190</v>
      </c>
      <c r="AY31" s="597"/>
      <c r="AZ31" s="597"/>
      <c r="BA31" s="597"/>
      <c r="BB31" s="597"/>
      <c r="BC31" s="597"/>
      <c r="BD31" s="597"/>
      <c r="BE31" s="597"/>
      <c r="BF31" s="598"/>
      <c r="BG31" s="666">
        <v>99</v>
      </c>
      <c r="BH31" s="654"/>
      <c r="BI31" s="654"/>
      <c r="BJ31" s="654"/>
      <c r="BK31" s="654"/>
      <c r="BL31" s="654"/>
      <c r="BM31" s="605">
        <v>97.4</v>
      </c>
      <c r="BN31" s="654"/>
      <c r="BO31" s="654"/>
      <c r="BP31" s="654"/>
      <c r="BQ31" s="655"/>
      <c r="BR31" s="666">
        <v>98.9</v>
      </c>
      <c r="BS31" s="654"/>
      <c r="BT31" s="654"/>
      <c r="BU31" s="654"/>
      <c r="BV31" s="654"/>
      <c r="BW31" s="654"/>
      <c r="BX31" s="605">
        <v>96.8</v>
      </c>
      <c r="BY31" s="654"/>
      <c r="BZ31" s="654"/>
      <c r="CA31" s="654"/>
      <c r="CB31" s="655"/>
      <c r="CD31" s="648"/>
      <c r="CE31" s="649"/>
      <c r="CF31" s="607" t="s">
        <v>314</v>
      </c>
      <c r="CG31" s="608"/>
      <c r="CH31" s="608"/>
      <c r="CI31" s="608"/>
      <c r="CJ31" s="608"/>
      <c r="CK31" s="608"/>
      <c r="CL31" s="608"/>
      <c r="CM31" s="608"/>
      <c r="CN31" s="608"/>
      <c r="CO31" s="608"/>
      <c r="CP31" s="608"/>
      <c r="CQ31" s="609"/>
      <c r="CR31" s="610">
        <v>26268</v>
      </c>
      <c r="CS31" s="642"/>
      <c r="CT31" s="642"/>
      <c r="CU31" s="642"/>
      <c r="CV31" s="642"/>
      <c r="CW31" s="642"/>
      <c r="CX31" s="642"/>
      <c r="CY31" s="643"/>
      <c r="CZ31" s="615">
        <v>0.2</v>
      </c>
      <c r="DA31" s="640"/>
      <c r="DB31" s="640"/>
      <c r="DC31" s="644"/>
      <c r="DD31" s="619">
        <v>25104</v>
      </c>
      <c r="DE31" s="642"/>
      <c r="DF31" s="642"/>
      <c r="DG31" s="642"/>
      <c r="DH31" s="642"/>
      <c r="DI31" s="642"/>
      <c r="DJ31" s="642"/>
      <c r="DK31" s="643"/>
      <c r="DL31" s="619">
        <v>25104</v>
      </c>
      <c r="DM31" s="642"/>
      <c r="DN31" s="642"/>
      <c r="DO31" s="642"/>
      <c r="DP31" s="642"/>
      <c r="DQ31" s="642"/>
      <c r="DR31" s="642"/>
      <c r="DS31" s="642"/>
      <c r="DT31" s="642"/>
      <c r="DU31" s="642"/>
      <c r="DV31" s="643"/>
      <c r="DW31" s="615">
        <v>0.6</v>
      </c>
      <c r="DX31" s="640"/>
      <c r="DY31" s="640"/>
      <c r="DZ31" s="640"/>
      <c r="EA31" s="640"/>
      <c r="EB31" s="640"/>
      <c r="EC31" s="641"/>
    </row>
    <row r="32" spans="2:133" ht="11.25" customHeight="1" x14ac:dyDescent="0.2">
      <c r="B32" s="607" t="s">
        <v>315</v>
      </c>
      <c r="C32" s="608"/>
      <c r="D32" s="608"/>
      <c r="E32" s="608"/>
      <c r="F32" s="608"/>
      <c r="G32" s="608"/>
      <c r="H32" s="608"/>
      <c r="I32" s="608"/>
      <c r="J32" s="608"/>
      <c r="K32" s="608"/>
      <c r="L32" s="608"/>
      <c r="M32" s="608"/>
      <c r="N32" s="608"/>
      <c r="O32" s="608"/>
      <c r="P32" s="608"/>
      <c r="Q32" s="609"/>
      <c r="R32" s="610">
        <v>1017453</v>
      </c>
      <c r="S32" s="611"/>
      <c r="T32" s="611"/>
      <c r="U32" s="611"/>
      <c r="V32" s="611"/>
      <c r="W32" s="611"/>
      <c r="X32" s="611"/>
      <c r="Y32" s="612"/>
      <c r="Z32" s="613">
        <v>7</v>
      </c>
      <c r="AA32" s="613"/>
      <c r="AB32" s="613"/>
      <c r="AC32" s="613"/>
      <c r="AD32" s="614" t="s">
        <v>187</v>
      </c>
      <c r="AE32" s="614"/>
      <c r="AF32" s="614"/>
      <c r="AG32" s="614"/>
      <c r="AH32" s="614"/>
      <c r="AI32" s="614"/>
      <c r="AJ32" s="614"/>
      <c r="AK32" s="614"/>
      <c r="AL32" s="615" t="s">
        <v>187</v>
      </c>
      <c r="AM32" s="616"/>
      <c r="AN32" s="616"/>
      <c r="AO32" s="617"/>
      <c r="AP32" s="658"/>
      <c r="AQ32" s="659"/>
      <c r="AR32" s="659"/>
      <c r="AS32" s="659"/>
      <c r="AT32" s="663"/>
      <c r="AU32" s="208" t="s">
        <v>316</v>
      </c>
      <c r="AX32" s="607" t="s">
        <v>317</v>
      </c>
      <c r="AY32" s="608"/>
      <c r="AZ32" s="608"/>
      <c r="BA32" s="608"/>
      <c r="BB32" s="608"/>
      <c r="BC32" s="608"/>
      <c r="BD32" s="608"/>
      <c r="BE32" s="608"/>
      <c r="BF32" s="609"/>
      <c r="BG32" s="667">
        <v>99.1</v>
      </c>
      <c r="BH32" s="642"/>
      <c r="BI32" s="642"/>
      <c r="BJ32" s="642"/>
      <c r="BK32" s="642"/>
      <c r="BL32" s="642"/>
      <c r="BM32" s="616">
        <v>97.6</v>
      </c>
      <c r="BN32" s="642"/>
      <c r="BO32" s="642"/>
      <c r="BP32" s="642"/>
      <c r="BQ32" s="665"/>
      <c r="BR32" s="667">
        <v>99.1</v>
      </c>
      <c r="BS32" s="642"/>
      <c r="BT32" s="642"/>
      <c r="BU32" s="642"/>
      <c r="BV32" s="642"/>
      <c r="BW32" s="642"/>
      <c r="BX32" s="616">
        <v>97.3</v>
      </c>
      <c r="BY32" s="642"/>
      <c r="BZ32" s="642"/>
      <c r="CA32" s="642"/>
      <c r="CB32" s="665"/>
      <c r="CD32" s="650"/>
      <c r="CE32" s="651"/>
      <c r="CF32" s="607" t="s">
        <v>318</v>
      </c>
      <c r="CG32" s="608"/>
      <c r="CH32" s="608"/>
      <c r="CI32" s="608"/>
      <c r="CJ32" s="608"/>
      <c r="CK32" s="608"/>
      <c r="CL32" s="608"/>
      <c r="CM32" s="608"/>
      <c r="CN32" s="608"/>
      <c r="CO32" s="608"/>
      <c r="CP32" s="608"/>
      <c r="CQ32" s="609"/>
      <c r="CR32" s="610" t="s">
        <v>187</v>
      </c>
      <c r="CS32" s="611"/>
      <c r="CT32" s="611"/>
      <c r="CU32" s="611"/>
      <c r="CV32" s="611"/>
      <c r="CW32" s="611"/>
      <c r="CX32" s="611"/>
      <c r="CY32" s="612"/>
      <c r="CZ32" s="615" t="s">
        <v>246</v>
      </c>
      <c r="DA32" s="640"/>
      <c r="DB32" s="640"/>
      <c r="DC32" s="644"/>
      <c r="DD32" s="619" t="s">
        <v>246</v>
      </c>
      <c r="DE32" s="611"/>
      <c r="DF32" s="611"/>
      <c r="DG32" s="611"/>
      <c r="DH32" s="611"/>
      <c r="DI32" s="611"/>
      <c r="DJ32" s="611"/>
      <c r="DK32" s="612"/>
      <c r="DL32" s="619" t="s">
        <v>187</v>
      </c>
      <c r="DM32" s="611"/>
      <c r="DN32" s="611"/>
      <c r="DO32" s="611"/>
      <c r="DP32" s="611"/>
      <c r="DQ32" s="611"/>
      <c r="DR32" s="611"/>
      <c r="DS32" s="611"/>
      <c r="DT32" s="611"/>
      <c r="DU32" s="611"/>
      <c r="DV32" s="612"/>
      <c r="DW32" s="615" t="s">
        <v>246</v>
      </c>
      <c r="DX32" s="640"/>
      <c r="DY32" s="640"/>
      <c r="DZ32" s="640"/>
      <c r="EA32" s="640"/>
      <c r="EB32" s="640"/>
      <c r="EC32" s="641"/>
    </row>
    <row r="33" spans="2:133" ht="11.25" customHeight="1" x14ac:dyDescent="0.2">
      <c r="B33" s="607" t="s">
        <v>319</v>
      </c>
      <c r="C33" s="608"/>
      <c r="D33" s="608"/>
      <c r="E33" s="608"/>
      <c r="F33" s="608"/>
      <c r="G33" s="608"/>
      <c r="H33" s="608"/>
      <c r="I33" s="608"/>
      <c r="J33" s="608"/>
      <c r="K33" s="608"/>
      <c r="L33" s="608"/>
      <c r="M33" s="608"/>
      <c r="N33" s="608"/>
      <c r="O33" s="608"/>
      <c r="P33" s="608"/>
      <c r="Q33" s="609"/>
      <c r="R33" s="610">
        <v>287672</v>
      </c>
      <c r="S33" s="611"/>
      <c r="T33" s="611"/>
      <c r="U33" s="611"/>
      <c r="V33" s="611"/>
      <c r="W33" s="611"/>
      <c r="X33" s="611"/>
      <c r="Y33" s="612"/>
      <c r="Z33" s="613">
        <v>2</v>
      </c>
      <c r="AA33" s="613"/>
      <c r="AB33" s="613"/>
      <c r="AC33" s="613"/>
      <c r="AD33" s="614">
        <v>1631</v>
      </c>
      <c r="AE33" s="614"/>
      <c r="AF33" s="614"/>
      <c r="AG33" s="614"/>
      <c r="AH33" s="614"/>
      <c r="AI33" s="614"/>
      <c r="AJ33" s="614"/>
      <c r="AK33" s="614"/>
      <c r="AL33" s="615">
        <v>0</v>
      </c>
      <c r="AM33" s="616"/>
      <c r="AN33" s="616"/>
      <c r="AO33" s="617"/>
      <c r="AP33" s="660"/>
      <c r="AQ33" s="661"/>
      <c r="AR33" s="661"/>
      <c r="AS33" s="661"/>
      <c r="AT33" s="664"/>
      <c r="AU33" s="213"/>
      <c r="AV33" s="213"/>
      <c r="AW33" s="213"/>
      <c r="AX33" s="631" t="s">
        <v>320</v>
      </c>
      <c r="AY33" s="632"/>
      <c r="AZ33" s="632"/>
      <c r="BA33" s="632"/>
      <c r="BB33" s="632"/>
      <c r="BC33" s="632"/>
      <c r="BD33" s="632"/>
      <c r="BE33" s="632"/>
      <c r="BF33" s="633"/>
      <c r="BG33" s="668">
        <v>98.9</v>
      </c>
      <c r="BH33" s="669"/>
      <c r="BI33" s="669"/>
      <c r="BJ33" s="669"/>
      <c r="BK33" s="669"/>
      <c r="BL33" s="669"/>
      <c r="BM33" s="670">
        <v>96.9</v>
      </c>
      <c r="BN33" s="669"/>
      <c r="BO33" s="669"/>
      <c r="BP33" s="669"/>
      <c r="BQ33" s="671"/>
      <c r="BR33" s="668">
        <v>98.5</v>
      </c>
      <c r="BS33" s="669"/>
      <c r="BT33" s="669"/>
      <c r="BU33" s="669"/>
      <c r="BV33" s="669"/>
      <c r="BW33" s="669"/>
      <c r="BX33" s="670">
        <v>95.9</v>
      </c>
      <c r="BY33" s="669"/>
      <c r="BZ33" s="669"/>
      <c r="CA33" s="669"/>
      <c r="CB33" s="671"/>
      <c r="CD33" s="607" t="s">
        <v>321</v>
      </c>
      <c r="CE33" s="608"/>
      <c r="CF33" s="608"/>
      <c r="CG33" s="608"/>
      <c r="CH33" s="608"/>
      <c r="CI33" s="608"/>
      <c r="CJ33" s="608"/>
      <c r="CK33" s="608"/>
      <c r="CL33" s="608"/>
      <c r="CM33" s="608"/>
      <c r="CN33" s="608"/>
      <c r="CO33" s="608"/>
      <c r="CP33" s="608"/>
      <c r="CQ33" s="609"/>
      <c r="CR33" s="610">
        <v>7005318</v>
      </c>
      <c r="CS33" s="642"/>
      <c r="CT33" s="642"/>
      <c r="CU33" s="642"/>
      <c r="CV33" s="642"/>
      <c r="CW33" s="642"/>
      <c r="CX33" s="642"/>
      <c r="CY33" s="643"/>
      <c r="CZ33" s="615">
        <v>50.4</v>
      </c>
      <c r="DA33" s="640"/>
      <c r="DB33" s="640"/>
      <c r="DC33" s="644"/>
      <c r="DD33" s="619">
        <v>2497201</v>
      </c>
      <c r="DE33" s="642"/>
      <c r="DF33" s="642"/>
      <c r="DG33" s="642"/>
      <c r="DH33" s="642"/>
      <c r="DI33" s="642"/>
      <c r="DJ33" s="642"/>
      <c r="DK33" s="643"/>
      <c r="DL33" s="619">
        <v>1544442</v>
      </c>
      <c r="DM33" s="642"/>
      <c r="DN33" s="642"/>
      <c r="DO33" s="642"/>
      <c r="DP33" s="642"/>
      <c r="DQ33" s="642"/>
      <c r="DR33" s="642"/>
      <c r="DS33" s="642"/>
      <c r="DT33" s="642"/>
      <c r="DU33" s="642"/>
      <c r="DV33" s="643"/>
      <c r="DW33" s="615">
        <v>34.5</v>
      </c>
      <c r="DX33" s="640"/>
      <c r="DY33" s="640"/>
      <c r="DZ33" s="640"/>
      <c r="EA33" s="640"/>
      <c r="EB33" s="640"/>
      <c r="EC33" s="641"/>
    </row>
    <row r="34" spans="2:133" ht="11.25" customHeight="1" x14ac:dyDescent="0.2">
      <c r="B34" s="607" t="s">
        <v>322</v>
      </c>
      <c r="C34" s="608"/>
      <c r="D34" s="608"/>
      <c r="E34" s="608"/>
      <c r="F34" s="608"/>
      <c r="G34" s="608"/>
      <c r="H34" s="608"/>
      <c r="I34" s="608"/>
      <c r="J34" s="608"/>
      <c r="K34" s="608"/>
      <c r="L34" s="608"/>
      <c r="M34" s="608"/>
      <c r="N34" s="608"/>
      <c r="O34" s="608"/>
      <c r="P34" s="608"/>
      <c r="Q34" s="609"/>
      <c r="R34" s="610">
        <v>2125140</v>
      </c>
      <c r="S34" s="611"/>
      <c r="T34" s="611"/>
      <c r="U34" s="611"/>
      <c r="V34" s="611"/>
      <c r="W34" s="611"/>
      <c r="X34" s="611"/>
      <c r="Y34" s="612"/>
      <c r="Z34" s="613">
        <v>14.7</v>
      </c>
      <c r="AA34" s="613"/>
      <c r="AB34" s="613"/>
      <c r="AC34" s="613"/>
      <c r="AD34" s="614" t="s">
        <v>187</v>
      </c>
      <c r="AE34" s="614"/>
      <c r="AF34" s="614"/>
      <c r="AG34" s="614"/>
      <c r="AH34" s="614"/>
      <c r="AI34" s="614"/>
      <c r="AJ34" s="614"/>
      <c r="AK34" s="614"/>
      <c r="AL34" s="615" t="s">
        <v>187</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323</v>
      </c>
      <c r="CE34" s="608"/>
      <c r="CF34" s="608"/>
      <c r="CG34" s="608"/>
      <c r="CH34" s="608"/>
      <c r="CI34" s="608"/>
      <c r="CJ34" s="608"/>
      <c r="CK34" s="608"/>
      <c r="CL34" s="608"/>
      <c r="CM34" s="608"/>
      <c r="CN34" s="608"/>
      <c r="CO34" s="608"/>
      <c r="CP34" s="608"/>
      <c r="CQ34" s="609"/>
      <c r="CR34" s="610">
        <v>1606195</v>
      </c>
      <c r="CS34" s="611"/>
      <c r="CT34" s="611"/>
      <c r="CU34" s="611"/>
      <c r="CV34" s="611"/>
      <c r="CW34" s="611"/>
      <c r="CX34" s="611"/>
      <c r="CY34" s="612"/>
      <c r="CZ34" s="615">
        <v>11.6</v>
      </c>
      <c r="DA34" s="640"/>
      <c r="DB34" s="640"/>
      <c r="DC34" s="644"/>
      <c r="DD34" s="619">
        <v>760653</v>
      </c>
      <c r="DE34" s="611"/>
      <c r="DF34" s="611"/>
      <c r="DG34" s="611"/>
      <c r="DH34" s="611"/>
      <c r="DI34" s="611"/>
      <c r="DJ34" s="611"/>
      <c r="DK34" s="612"/>
      <c r="DL34" s="619">
        <v>493348</v>
      </c>
      <c r="DM34" s="611"/>
      <c r="DN34" s="611"/>
      <c r="DO34" s="611"/>
      <c r="DP34" s="611"/>
      <c r="DQ34" s="611"/>
      <c r="DR34" s="611"/>
      <c r="DS34" s="611"/>
      <c r="DT34" s="611"/>
      <c r="DU34" s="611"/>
      <c r="DV34" s="612"/>
      <c r="DW34" s="615">
        <v>11</v>
      </c>
      <c r="DX34" s="640"/>
      <c r="DY34" s="640"/>
      <c r="DZ34" s="640"/>
      <c r="EA34" s="640"/>
      <c r="EB34" s="640"/>
      <c r="EC34" s="641"/>
    </row>
    <row r="35" spans="2:133" ht="11.25" customHeight="1" x14ac:dyDescent="0.2">
      <c r="B35" s="607" t="s">
        <v>324</v>
      </c>
      <c r="C35" s="608"/>
      <c r="D35" s="608"/>
      <c r="E35" s="608"/>
      <c r="F35" s="608"/>
      <c r="G35" s="608"/>
      <c r="H35" s="608"/>
      <c r="I35" s="608"/>
      <c r="J35" s="608"/>
      <c r="K35" s="608"/>
      <c r="L35" s="608"/>
      <c r="M35" s="608"/>
      <c r="N35" s="608"/>
      <c r="O35" s="608"/>
      <c r="P35" s="608"/>
      <c r="Q35" s="609"/>
      <c r="R35" s="610">
        <v>2281721</v>
      </c>
      <c r="S35" s="611"/>
      <c r="T35" s="611"/>
      <c r="U35" s="611"/>
      <c r="V35" s="611"/>
      <c r="W35" s="611"/>
      <c r="X35" s="611"/>
      <c r="Y35" s="612"/>
      <c r="Z35" s="613">
        <v>15.8</v>
      </c>
      <c r="AA35" s="613"/>
      <c r="AB35" s="613"/>
      <c r="AC35" s="613"/>
      <c r="AD35" s="614" t="s">
        <v>187</v>
      </c>
      <c r="AE35" s="614"/>
      <c r="AF35" s="614"/>
      <c r="AG35" s="614"/>
      <c r="AH35" s="614"/>
      <c r="AI35" s="614"/>
      <c r="AJ35" s="614"/>
      <c r="AK35" s="614"/>
      <c r="AL35" s="615" t="s">
        <v>187</v>
      </c>
      <c r="AM35" s="616"/>
      <c r="AN35" s="616"/>
      <c r="AO35" s="617"/>
      <c r="AP35" s="218"/>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25778</v>
      </c>
      <c r="CS35" s="642"/>
      <c r="CT35" s="642"/>
      <c r="CU35" s="642"/>
      <c r="CV35" s="642"/>
      <c r="CW35" s="642"/>
      <c r="CX35" s="642"/>
      <c r="CY35" s="643"/>
      <c r="CZ35" s="615">
        <v>0.2</v>
      </c>
      <c r="DA35" s="640"/>
      <c r="DB35" s="640"/>
      <c r="DC35" s="644"/>
      <c r="DD35" s="619">
        <v>18077</v>
      </c>
      <c r="DE35" s="642"/>
      <c r="DF35" s="642"/>
      <c r="DG35" s="642"/>
      <c r="DH35" s="642"/>
      <c r="DI35" s="642"/>
      <c r="DJ35" s="642"/>
      <c r="DK35" s="643"/>
      <c r="DL35" s="619">
        <v>18077</v>
      </c>
      <c r="DM35" s="642"/>
      <c r="DN35" s="642"/>
      <c r="DO35" s="642"/>
      <c r="DP35" s="642"/>
      <c r="DQ35" s="642"/>
      <c r="DR35" s="642"/>
      <c r="DS35" s="642"/>
      <c r="DT35" s="642"/>
      <c r="DU35" s="642"/>
      <c r="DV35" s="643"/>
      <c r="DW35" s="615">
        <v>0.4</v>
      </c>
      <c r="DX35" s="640"/>
      <c r="DY35" s="640"/>
      <c r="DZ35" s="640"/>
      <c r="EA35" s="640"/>
      <c r="EB35" s="640"/>
      <c r="EC35" s="641"/>
    </row>
    <row r="36" spans="2:133" ht="11.25" customHeight="1" x14ac:dyDescent="0.2">
      <c r="B36" s="607" t="s">
        <v>328</v>
      </c>
      <c r="C36" s="608"/>
      <c r="D36" s="608"/>
      <c r="E36" s="608"/>
      <c r="F36" s="608"/>
      <c r="G36" s="608"/>
      <c r="H36" s="608"/>
      <c r="I36" s="608"/>
      <c r="J36" s="608"/>
      <c r="K36" s="608"/>
      <c r="L36" s="608"/>
      <c r="M36" s="608"/>
      <c r="N36" s="608"/>
      <c r="O36" s="608"/>
      <c r="P36" s="608"/>
      <c r="Q36" s="609"/>
      <c r="R36" s="610">
        <v>368860</v>
      </c>
      <c r="S36" s="611"/>
      <c r="T36" s="611"/>
      <c r="U36" s="611"/>
      <c r="V36" s="611"/>
      <c r="W36" s="611"/>
      <c r="X36" s="611"/>
      <c r="Y36" s="612"/>
      <c r="Z36" s="613">
        <v>2.5</v>
      </c>
      <c r="AA36" s="613"/>
      <c r="AB36" s="613"/>
      <c r="AC36" s="613"/>
      <c r="AD36" s="614" t="s">
        <v>187</v>
      </c>
      <c r="AE36" s="614"/>
      <c r="AF36" s="614"/>
      <c r="AG36" s="614"/>
      <c r="AH36" s="614"/>
      <c r="AI36" s="614"/>
      <c r="AJ36" s="614"/>
      <c r="AK36" s="614"/>
      <c r="AL36" s="615" t="s">
        <v>187</v>
      </c>
      <c r="AM36" s="616"/>
      <c r="AN36" s="616"/>
      <c r="AO36" s="617"/>
      <c r="AP36" s="218"/>
      <c r="AQ36" s="676" t="s">
        <v>329</v>
      </c>
      <c r="AR36" s="677"/>
      <c r="AS36" s="677"/>
      <c r="AT36" s="677"/>
      <c r="AU36" s="677"/>
      <c r="AV36" s="677"/>
      <c r="AW36" s="677"/>
      <c r="AX36" s="677"/>
      <c r="AY36" s="678"/>
      <c r="AZ36" s="599">
        <v>730334</v>
      </c>
      <c r="BA36" s="600"/>
      <c r="BB36" s="600"/>
      <c r="BC36" s="600"/>
      <c r="BD36" s="600"/>
      <c r="BE36" s="600"/>
      <c r="BF36" s="672"/>
      <c r="BG36" s="596" t="s">
        <v>330</v>
      </c>
      <c r="BH36" s="597"/>
      <c r="BI36" s="597"/>
      <c r="BJ36" s="597"/>
      <c r="BK36" s="597"/>
      <c r="BL36" s="597"/>
      <c r="BM36" s="597"/>
      <c r="BN36" s="597"/>
      <c r="BO36" s="597"/>
      <c r="BP36" s="597"/>
      <c r="BQ36" s="597"/>
      <c r="BR36" s="597"/>
      <c r="BS36" s="597"/>
      <c r="BT36" s="597"/>
      <c r="BU36" s="598"/>
      <c r="BV36" s="599">
        <v>58344</v>
      </c>
      <c r="BW36" s="600"/>
      <c r="BX36" s="600"/>
      <c r="BY36" s="600"/>
      <c r="BZ36" s="600"/>
      <c r="CA36" s="600"/>
      <c r="CB36" s="672"/>
      <c r="CD36" s="607" t="s">
        <v>331</v>
      </c>
      <c r="CE36" s="608"/>
      <c r="CF36" s="608"/>
      <c r="CG36" s="608"/>
      <c r="CH36" s="608"/>
      <c r="CI36" s="608"/>
      <c r="CJ36" s="608"/>
      <c r="CK36" s="608"/>
      <c r="CL36" s="608"/>
      <c r="CM36" s="608"/>
      <c r="CN36" s="608"/>
      <c r="CO36" s="608"/>
      <c r="CP36" s="608"/>
      <c r="CQ36" s="609"/>
      <c r="CR36" s="610">
        <v>2522030</v>
      </c>
      <c r="CS36" s="611"/>
      <c r="CT36" s="611"/>
      <c r="CU36" s="611"/>
      <c r="CV36" s="611"/>
      <c r="CW36" s="611"/>
      <c r="CX36" s="611"/>
      <c r="CY36" s="612"/>
      <c r="CZ36" s="615">
        <v>18.2</v>
      </c>
      <c r="DA36" s="640"/>
      <c r="DB36" s="640"/>
      <c r="DC36" s="644"/>
      <c r="DD36" s="619">
        <v>860839</v>
      </c>
      <c r="DE36" s="611"/>
      <c r="DF36" s="611"/>
      <c r="DG36" s="611"/>
      <c r="DH36" s="611"/>
      <c r="DI36" s="611"/>
      <c r="DJ36" s="611"/>
      <c r="DK36" s="612"/>
      <c r="DL36" s="619">
        <v>524794</v>
      </c>
      <c r="DM36" s="611"/>
      <c r="DN36" s="611"/>
      <c r="DO36" s="611"/>
      <c r="DP36" s="611"/>
      <c r="DQ36" s="611"/>
      <c r="DR36" s="611"/>
      <c r="DS36" s="611"/>
      <c r="DT36" s="611"/>
      <c r="DU36" s="611"/>
      <c r="DV36" s="612"/>
      <c r="DW36" s="615">
        <v>11.7</v>
      </c>
      <c r="DX36" s="640"/>
      <c r="DY36" s="640"/>
      <c r="DZ36" s="640"/>
      <c r="EA36" s="640"/>
      <c r="EB36" s="640"/>
      <c r="EC36" s="641"/>
    </row>
    <row r="37" spans="2:133" ht="11.25" customHeight="1" x14ac:dyDescent="0.2">
      <c r="B37" s="607" t="s">
        <v>332</v>
      </c>
      <c r="C37" s="608"/>
      <c r="D37" s="608"/>
      <c r="E37" s="608"/>
      <c r="F37" s="608"/>
      <c r="G37" s="608"/>
      <c r="H37" s="608"/>
      <c r="I37" s="608"/>
      <c r="J37" s="608"/>
      <c r="K37" s="608"/>
      <c r="L37" s="608"/>
      <c r="M37" s="608"/>
      <c r="N37" s="608"/>
      <c r="O37" s="608"/>
      <c r="P37" s="608"/>
      <c r="Q37" s="609"/>
      <c r="R37" s="610">
        <v>144316</v>
      </c>
      <c r="S37" s="611"/>
      <c r="T37" s="611"/>
      <c r="U37" s="611"/>
      <c r="V37" s="611"/>
      <c r="W37" s="611"/>
      <c r="X37" s="611"/>
      <c r="Y37" s="612"/>
      <c r="Z37" s="613">
        <v>1</v>
      </c>
      <c r="AA37" s="613"/>
      <c r="AB37" s="613"/>
      <c r="AC37" s="613"/>
      <c r="AD37" s="614">
        <v>1140</v>
      </c>
      <c r="AE37" s="614"/>
      <c r="AF37" s="614"/>
      <c r="AG37" s="614"/>
      <c r="AH37" s="614"/>
      <c r="AI37" s="614"/>
      <c r="AJ37" s="614"/>
      <c r="AK37" s="614"/>
      <c r="AL37" s="615">
        <v>0</v>
      </c>
      <c r="AM37" s="616"/>
      <c r="AN37" s="616"/>
      <c r="AO37" s="617"/>
      <c r="AQ37" s="673" t="s">
        <v>333</v>
      </c>
      <c r="AR37" s="674"/>
      <c r="AS37" s="674"/>
      <c r="AT37" s="674"/>
      <c r="AU37" s="674"/>
      <c r="AV37" s="674"/>
      <c r="AW37" s="674"/>
      <c r="AX37" s="674"/>
      <c r="AY37" s="675"/>
      <c r="AZ37" s="610">
        <v>42859</v>
      </c>
      <c r="BA37" s="611"/>
      <c r="BB37" s="611"/>
      <c r="BC37" s="611"/>
      <c r="BD37" s="642"/>
      <c r="BE37" s="642"/>
      <c r="BF37" s="665"/>
      <c r="BG37" s="607" t="s">
        <v>334</v>
      </c>
      <c r="BH37" s="608"/>
      <c r="BI37" s="608"/>
      <c r="BJ37" s="608"/>
      <c r="BK37" s="608"/>
      <c r="BL37" s="608"/>
      <c r="BM37" s="608"/>
      <c r="BN37" s="608"/>
      <c r="BO37" s="608"/>
      <c r="BP37" s="608"/>
      <c r="BQ37" s="608"/>
      <c r="BR37" s="608"/>
      <c r="BS37" s="608"/>
      <c r="BT37" s="608"/>
      <c r="BU37" s="609"/>
      <c r="BV37" s="610">
        <v>35142</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395367</v>
      </c>
      <c r="CS37" s="642"/>
      <c r="CT37" s="642"/>
      <c r="CU37" s="642"/>
      <c r="CV37" s="642"/>
      <c r="CW37" s="642"/>
      <c r="CX37" s="642"/>
      <c r="CY37" s="643"/>
      <c r="CZ37" s="615">
        <v>2.8</v>
      </c>
      <c r="DA37" s="640"/>
      <c r="DB37" s="640"/>
      <c r="DC37" s="644"/>
      <c r="DD37" s="619">
        <v>395367</v>
      </c>
      <c r="DE37" s="642"/>
      <c r="DF37" s="642"/>
      <c r="DG37" s="642"/>
      <c r="DH37" s="642"/>
      <c r="DI37" s="642"/>
      <c r="DJ37" s="642"/>
      <c r="DK37" s="643"/>
      <c r="DL37" s="619">
        <v>395093</v>
      </c>
      <c r="DM37" s="642"/>
      <c r="DN37" s="642"/>
      <c r="DO37" s="642"/>
      <c r="DP37" s="642"/>
      <c r="DQ37" s="642"/>
      <c r="DR37" s="642"/>
      <c r="DS37" s="642"/>
      <c r="DT37" s="642"/>
      <c r="DU37" s="642"/>
      <c r="DV37" s="643"/>
      <c r="DW37" s="615">
        <v>8.8000000000000007</v>
      </c>
      <c r="DX37" s="640"/>
      <c r="DY37" s="640"/>
      <c r="DZ37" s="640"/>
      <c r="EA37" s="640"/>
      <c r="EB37" s="640"/>
      <c r="EC37" s="641"/>
    </row>
    <row r="38" spans="2:133" ht="11.25" customHeight="1" x14ac:dyDescent="0.2">
      <c r="B38" s="607" t="s">
        <v>336</v>
      </c>
      <c r="C38" s="608"/>
      <c r="D38" s="608"/>
      <c r="E38" s="608"/>
      <c r="F38" s="608"/>
      <c r="G38" s="608"/>
      <c r="H38" s="608"/>
      <c r="I38" s="608"/>
      <c r="J38" s="608"/>
      <c r="K38" s="608"/>
      <c r="L38" s="608"/>
      <c r="M38" s="608"/>
      <c r="N38" s="608"/>
      <c r="O38" s="608"/>
      <c r="P38" s="608"/>
      <c r="Q38" s="609"/>
      <c r="R38" s="610">
        <v>215609</v>
      </c>
      <c r="S38" s="611"/>
      <c r="T38" s="611"/>
      <c r="U38" s="611"/>
      <c r="V38" s="611"/>
      <c r="W38" s="611"/>
      <c r="X38" s="611"/>
      <c r="Y38" s="612"/>
      <c r="Z38" s="613">
        <v>1.5</v>
      </c>
      <c r="AA38" s="613"/>
      <c r="AB38" s="613"/>
      <c r="AC38" s="613"/>
      <c r="AD38" s="614" t="s">
        <v>246</v>
      </c>
      <c r="AE38" s="614"/>
      <c r="AF38" s="614"/>
      <c r="AG38" s="614"/>
      <c r="AH38" s="614"/>
      <c r="AI38" s="614"/>
      <c r="AJ38" s="614"/>
      <c r="AK38" s="614"/>
      <c r="AL38" s="615" t="s">
        <v>187</v>
      </c>
      <c r="AM38" s="616"/>
      <c r="AN38" s="616"/>
      <c r="AO38" s="617"/>
      <c r="AQ38" s="673" t="s">
        <v>337</v>
      </c>
      <c r="AR38" s="674"/>
      <c r="AS38" s="674"/>
      <c r="AT38" s="674"/>
      <c r="AU38" s="674"/>
      <c r="AV38" s="674"/>
      <c r="AW38" s="674"/>
      <c r="AX38" s="674"/>
      <c r="AY38" s="675"/>
      <c r="AZ38" s="610" t="s">
        <v>246</v>
      </c>
      <c r="BA38" s="611"/>
      <c r="BB38" s="611"/>
      <c r="BC38" s="611"/>
      <c r="BD38" s="642"/>
      <c r="BE38" s="642"/>
      <c r="BF38" s="665"/>
      <c r="BG38" s="607" t="s">
        <v>338</v>
      </c>
      <c r="BH38" s="608"/>
      <c r="BI38" s="608"/>
      <c r="BJ38" s="608"/>
      <c r="BK38" s="608"/>
      <c r="BL38" s="608"/>
      <c r="BM38" s="608"/>
      <c r="BN38" s="608"/>
      <c r="BO38" s="608"/>
      <c r="BP38" s="608"/>
      <c r="BQ38" s="608"/>
      <c r="BR38" s="608"/>
      <c r="BS38" s="608"/>
      <c r="BT38" s="608"/>
      <c r="BU38" s="609"/>
      <c r="BV38" s="610">
        <v>2363</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687475</v>
      </c>
      <c r="CS38" s="611"/>
      <c r="CT38" s="611"/>
      <c r="CU38" s="611"/>
      <c r="CV38" s="611"/>
      <c r="CW38" s="611"/>
      <c r="CX38" s="611"/>
      <c r="CY38" s="612"/>
      <c r="CZ38" s="615">
        <v>4.9000000000000004</v>
      </c>
      <c r="DA38" s="640"/>
      <c r="DB38" s="640"/>
      <c r="DC38" s="644"/>
      <c r="DD38" s="619">
        <v>538885</v>
      </c>
      <c r="DE38" s="611"/>
      <c r="DF38" s="611"/>
      <c r="DG38" s="611"/>
      <c r="DH38" s="611"/>
      <c r="DI38" s="611"/>
      <c r="DJ38" s="611"/>
      <c r="DK38" s="612"/>
      <c r="DL38" s="619">
        <v>508223</v>
      </c>
      <c r="DM38" s="611"/>
      <c r="DN38" s="611"/>
      <c r="DO38" s="611"/>
      <c r="DP38" s="611"/>
      <c r="DQ38" s="611"/>
      <c r="DR38" s="611"/>
      <c r="DS38" s="611"/>
      <c r="DT38" s="611"/>
      <c r="DU38" s="611"/>
      <c r="DV38" s="612"/>
      <c r="DW38" s="615">
        <v>11.3</v>
      </c>
      <c r="DX38" s="640"/>
      <c r="DY38" s="640"/>
      <c r="DZ38" s="640"/>
      <c r="EA38" s="640"/>
      <c r="EB38" s="640"/>
      <c r="EC38" s="641"/>
    </row>
    <row r="39" spans="2:133" ht="11.25" customHeight="1" x14ac:dyDescent="0.2">
      <c r="B39" s="607" t="s">
        <v>340</v>
      </c>
      <c r="C39" s="608"/>
      <c r="D39" s="608"/>
      <c r="E39" s="608"/>
      <c r="F39" s="608"/>
      <c r="G39" s="608"/>
      <c r="H39" s="608"/>
      <c r="I39" s="608"/>
      <c r="J39" s="608"/>
      <c r="K39" s="608"/>
      <c r="L39" s="608"/>
      <c r="M39" s="608"/>
      <c r="N39" s="608"/>
      <c r="O39" s="608"/>
      <c r="P39" s="608"/>
      <c r="Q39" s="609"/>
      <c r="R39" s="610" t="s">
        <v>177</v>
      </c>
      <c r="S39" s="611"/>
      <c r="T39" s="611"/>
      <c r="U39" s="611"/>
      <c r="V39" s="611"/>
      <c r="W39" s="611"/>
      <c r="X39" s="611"/>
      <c r="Y39" s="612"/>
      <c r="Z39" s="613" t="s">
        <v>187</v>
      </c>
      <c r="AA39" s="613"/>
      <c r="AB39" s="613"/>
      <c r="AC39" s="613"/>
      <c r="AD39" s="614" t="s">
        <v>246</v>
      </c>
      <c r="AE39" s="614"/>
      <c r="AF39" s="614"/>
      <c r="AG39" s="614"/>
      <c r="AH39" s="614"/>
      <c r="AI39" s="614"/>
      <c r="AJ39" s="614"/>
      <c r="AK39" s="614"/>
      <c r="AL39" s="615" t="s">
        <v>187</v>
      </c>
      <c r="AM39" s="616"/>
      <c r="AN39" s="616"/>
      <c r="AO39" s="617"/>
      <c r="AQ39" s="673" t="s">
        <v>341</v>
      </c>
      <c r="AR39" s="674"/>
      <c r="AS39" s="674"/>
      <c r="AT39" s="674"/>
      <c r="AU39" s="674"/>
      <c r="AV39" s="674"/>
      <c r="AW39" s="674"/>
      <c r="AX39" s="674"/>
      <c r="AY39" s="675"/>
      <c r="AZ39" s="610" t="s">
        <v>187</v>
      </c>
      <c r="BA39" s="611"/>
      <c r="BB39" s="611"/>
      <c r="BC39" s="611"/>
      <c r="BD39" s="642"/>
      <c r="BE39" s="642"/>
      <c r="BF39" s="665"/>
      <c r="BG39" s="607" t="s">
        <v>342</v>
      </c>
      <c r="BH39" s="608"/>
      <c r="BI39" s="608"/>
      <c r="BJ39" s="608"/>
      <c r="BK39" s="608"/>
      <c r="BL39" s="608"/>
      <c r="BM39" s="608"/>
      <c r="BN39" s="608"/>
      <c r="BO39" s="608"/>
      <c r="BP39" s="608"/>
      <c r="BQ39" s="608"/>
      <c r="BR39" s="608"/>
      <c r="BS39" s="608"/>
      <c r="BT39" s="608"/>
      <c r="BU39" s="609"/>
      <c r="BV39" s="610">
        <v>3974</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2125960</v>
      </c>
      <c r="CS39" s="642"/>
      <c r="CT39" s="642"/>
      <c r="CU39" s="642"/>
      <c r="CV39" s="642"/>
      <c r="CW39" s="642"/>
      <c r="CX39" s="642"/>
      <c r="CY39" s="643"/>
      <c r="CZ39" s="615">
        <v>15.3</v>
      </c>
      <c r="DA39" s="640"/>
      <c r="DB39" s="640"/>
      <c r="DC39" s="644"/>
      <c r="DD39" s="619">
        <v>318747</v>
      </c>
      <c r="DE39" s="642"/>
      <c r="DF39" s="642"/>
      <c r="DG39" s="642"/>
      <c r="DH39" s="642"/>
      <c r="DI39" s="642"/>
      <c r="DJ39" s="642"/>
      <c r="DK39" s="643"/>
      <c r="DL39" s="619" t="s">
        <v>187</v>
      </c>
      <c r="DM39" s="642"/>
      <c r="DN39" s="642"/>
      <c r="DO39" s="642"/>
      <c r="DP39" s="642"/>
      <c r="DQ39" s="642"/>
      <c r="DR39" s="642"/>
      <c r="DS39" s="642"/>
      <c r="DT39" s="642"/>
      <c r="DU39" s="642"/>
      <c r="DV39" s="643"/>
      <c r="DW39" s="615" t="s">
        <v>187</v>
      </c>
      <c r="DX39" s="640"/>
      <c r="DY39" s="640"/>
      <c r="DZ39" s="640"/>
      <c r="EA39" s="640"/>
      <c r="EB39" s="640"/>
      <c r="EC39" s="641"/>
    </row>
    <row r="40" spans="2:133" ht="11.25" customHeight="1" x14ac:dyDescent="0.2">
      <c r="B40" s="607" t="s">
        <v>344</v>
      </c>
      <c r="C40" s="608"/>
      <c r="D40" s="608"/>
      <c r="E40" s="608"/>
      <c r="F40" s="608"/>
      <c r="G40" s="608"/>
      <c r="H40" s="608"/>
      <c r="I40" s="608"/>
      <c r="J40" s="608"/>
      <c r="K40" s="608"/>
      <c r="L40" s="608"/>
      <c r="M40" s="608"/>
      <c r="N40" s="608"/>
      <c r="O40" s="608"/>
      <c r="P40" s="608"/>
      <c r="Q40" s="609"/>
      <c r="R40" s="610">
        <v>59309</v>
      </c>
      <c r="S40" s="611"/>
      <c r="T40" s="611"/>
      <c r="U40" s="611"/>
      <c r="V40" s="611"/>
      <c r="W40" s="611"/>
      <c r="X40" s="611"/>
      <c r="Y40" s="612"/>
      <c r="Z40" s="613">
        <v>0.4</v>
      </c>
      <c r="AA40" s="613"/>
      <c r="AB40" s="613"/>
      <c r="AC40" s="613"/>
      <c r="AD40" s="614" t="s">
        <v>187</v>
      </c>
      <c r="AE40" s="614"/>
      <c r="AF40" s="614"/>
      <c r="AG40" s="614"/>
      <c r="AH40" s="614"/>
      <c r="AI40" s="614"/>
      <c r="AJ40" s="614"/>
      <c r="AK40" s="614"/>
      <c r="AL40" s="615" t="s">
        <v>187</v>
      </c>
      <c r="AM40" s="616"/>
      <c r="AN40" s="616"/>
      <c r="AO40" s="617"/>
      <c r="AQ40" s="673" t="s">
        <v>345</v>
      </c>
      <c r="AR40" s="674"/>
      <c r="AS40" s="674"/>
      <c r="AT40" s="674"/>
      <c r="AU40" s="674"/>
      <c r="AV40" s="674"/>
      <c r="AW40" s="674"/>
      <c r="AX40" s="674"/>
      <c r="AY40" s="675"/>
      <c r="AZ40" s="610" t="s">
        <v>187</v>
      </c>
      <c r="BA40" s="611"/>
      <c r="BB40" s="611"/>
      <c r="BC40" s="611"/>
      <c r="BD40" s="642"/>
      <c r="BE40" s="642"/>
      <c r="BF40" s="665"/>
      <c r="BG40" s="658" t="s">
        <v>346</v>
      </c>
      <c r="BH40" s="659"/>
      <c r="BI40" s="659"/>
      <c r="BJ40" s="659"/>
      <c r="BK40" s="659"/>
      <c r="BL40" s="214"/>
      <c r="BM40" s="608" t="s">
        <v>347</v>
      </c>
      <c r="BN40" s="608"/>
      <c r="BO40" s="608"/>
      <c r="BP40" s="608"/>
      <c r="BQ40" s="608"/>
      <c r="BR40" s="608"/>
      <c r="BS40" s="608"/>
      <c r="BT40" s="608"/>
      <c r="BU40" s="609"/>
      <c r="BV40" s="610">
        <v>107</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37880</v>
      </c>
      <c r="CS40" s="611"/>
      <c r="CT40" s="611"/>
      <c r="CU40" s="611"/>
      <c r="CV40" s="611"/>
      <c r="CW40" s="611"/>
      <c r="CX40" s="611"/>
      <c r="CY40" s="612"/>
      <c r="CZ40" s="615">
        <v>0.3</v>
      </c>
      <c r="DA40" s="640"/>
      <c r="DB40" s="640"/>
      <c r="DC40" s="644"/>
      <c r="DD40" s="619" t="s">
        <v>187</v>
      </c>
      <c r="DE40" s="611"/>
      <c r="DF40" s="611"/>
      <c r="DG40" s="611"/>
      <c r="DH40" s="611"/>
      <c r="DI40" s="611"/>
      <c r="DJ40" s="611"/>
      <c r="DK40" s="612"/>
      <c r="DL40" s="619" t="s">
        <v>187</v>
      </c>
      <c r="DM40" s="611"/>
      <c r="DN40" s="611"/>
      <c r="DO40" s="611"/>
      <c r="DP40" s="611"/>
      <c r="DQ40" s="611"/>
      <c r="DR40" s="611"/>
      <c r="DS40" s="611"/>
      <c r="DT40" s="611"/>
      <c r="DU40" s="611"/>
      <c r="DV40" s="612"/>
      <c r="DW40" s="615" t="s">
        <v>177</v>
      </c>
      <c r="DX40" s="640"/>
      <c r="DY40" s="640"/>
      <c r="DZ40" s="640"/>
      <c r="EA40" s="640"/>
      <c r="EB40" s="640"/>
      <c r="EC40" s="641"/>
    </row>
    <row r="41" spans="2:133" ht="11.25" customHeight="1" x14ac:dyDescent="0.2">
      <c r="B41" s="631" t="s">
        <v>349</v>
      </c>
      <c r="C41" s="632"/>
      <c r="D41" s="632"/>
      <c r="E41" s="632"/>
      <c r="F41" s="632"/>
      <c r="G41" s="632"/>
      <c r="H41" s="632"/>
      <c r="I41" s="632"/>
      <c r="J41" s="632"/>
      <c r="K41" s="632"/>
      <c r="L41" s="632"/>
      <c r="M41" s="632"/>
      <c r="N41" s="632"/>
      <c r="O41" s="632"/>
      <c r="P41" s="632"/>
      <c r="Q41" s="633"/>
      <c r="R41" s="682">
        <v>14484607</v>
      </c>
      <c r="S41" s="683"/>
      <c r="T41" s="683"/>
      <c r="U41" s="683"/>
      <c r="V41" s="683"/>
      <c r="W41" s="683"/>
      <c r="X41" s="683"/>
      <c r="Y41" s="687"/>
      <c r="Z41" s="688">
        <v>100</v>
      </c>
      <c r="AA41" s="688"/>
      <c r="AB41" s="688"/>
      <c r="AC41" s="688"/>
      <c r="AD41" s="689">
        <v>4421792</v>
      </c>
      <c r="AE41" s="689"/>
      <c r="AF41" s="689"/>
      <c r="AG41" s="689"/>
      <c r="AH41" s="689"/>
      <c r="AI41" s="689"/>
      <c r="AJ41" s="689"/>
      <c r="AK41" s="689"/>
      <c r="AL41" s="690">
        <v>100</v>
      </c>
      <c r="AM41" s="670"/>
      <c r="AN41" s="670"/>
      <c r="AO41" s="691"/>
      <c r="AQ41" s="673" t="s">
        <v>350</v>
      </c>
      <c r="AR41" s="674"/>
      <c r="AS41" s="674"/>
      <c r="AT41" s="674"/>
      <c r="AU41" s="674"/>
      <c r="AV41" s="674"/>
      <c r="AW41" s="674"/>
      <c r="AX41" s="674"/>
      <c r="AY41" s="675"/>
      <c r="AZ41" s="610">
        <v>187089</v>
      </c>
      <c r="BA41" s="611"/>
      <c r="BB41" s="611"/>
      <c r="BC41" s="611"/>
      <c r="BD41" s="642"/>
      <c r="BE41" s="642"/>
      <c r="BF41" s="665"/>
      <c r="BG41" s="658"/>
      <c r="BH41" s="659"/>
      <c r="BI41" s="659"/>
      <c r="BJ41" s="659"/>
      <c r="BK41" s="659"/>
      <c r="BL41" s="214"/>
      <c r="BM41" s="608" t="s">
        <v>351</v>
      </c>
      <c r="BN41" s="608"/>
      <c r="BO41" s="608"/>
      <c r="BP41" s="608"/>
      <c r="BQ41" s="608"/>
      <c r="BR41" s="608"/>
      <c r="BS41" s="608"/>
      <c r="BT41" s="608"/>
      <c r="BU41" s="609"/>
      <c r="BV41" s="610" t="s">
        <v>177</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177</v>
      </c>
      <c r="CS41" s="642"/>
      <c r="CT41" s="642"/>
      <c r="CU41" s="642"/>
      <c r="CV41" s="642"/>
      <c r="CW41" s="642"/>
      <c r="CX41" s="642"/>
      <c r="CY41" s="643"/>
      <c r="CZ41" s="615" t="s">
        <v>177</v>
      </c>
      <c r="DA41" s="640"/>
      <c r="DB41" s="640"/>
      <c r="DC41" s="644"/>
      <c r="DD41" s="619" t="s">
        <v>177</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353</v>
      </c>
      <c r="AR42" s="680"/>
      <c r="AS42" s="680"/>
      <c r="AT42" s="680"/>
      <c r="AU42" s="680"/>
      <c r="AV42" s="680"/>
      <c r="AW42" s="680"/>
      <c r="AX42" s="680"/>
      <c r="AY42" s="681"/>
      <c r="AZ42" s="682">
        <v>500386</v>
      </c>
      <c r="BA42" s="683"/>
      <c r="BB42" s="683"/>
      <c r="BC42" s="683"/>
      <c r="BD42" s="669"/>
      <c r="BE42" s="669"/>
      <c r="BF42" s="671"/>
      <c r="BG42" s="660"/>
      <c r="BH42" s="661"/>
      <c r="BI42" s="661"/>
      <c r="BJ42" s="661"/>
      <c r="BK42" s="661"/>
      <c r="BL42" s="215"/>
      <c r="BM42" s="632" t="s">
        <v>354</v>
      </c>
      <c r="BN42" s="632"/>
      <c r="BO42" s="632"/>
      <c r="BP42" s="632"/>
      <c r="BQ42" s="632"/>
      <c r="BR42" s="632"/>
      <c r="BS42" s="632"/>
      <c r="BT42" s="632"/>
      <c r="BU42" s="633"/>
      <c r="BV42" s="682">
        <v>359</v>
      </c>
      <c r="BW42" s="683"/>
      <c r="BX42" s="683"/>
      <c r="BY42" s="683"/>
      <c r="BZ42" s="683"/>
      <c r="CA42" s="683"/>
      <c r="CB42" s="692"/>
      <c r="CD42" s="607" t="s">
        <v>355</v>
      </c>
      <c r="CE42" s="608"/>
      <c r="CF42" s="608"/>
      <c r="CG42" s="608"/>
      <c r="CH42" s="608"/>
      <c r="CI42" s="608"/>
      <c r="CJ42" s="608"/>
      <c r="CK42" s="608"/>
      <c r="CL42" s="608"/>
      <c r="CM42" s="608"/>
      <c r="CN42" s="608"/>
      <c r="CO42" s="608"/>
      <c r="CP42" s="608"/>
      <c r="CQ42" s="609"/>
      <c r="CR42" s="610">
        <v>2680940</v>
      </c>
      <c r="CS42" s="642"/>
      <c r="CT42" s="642"/>
      <c r="CU42" s="642"/>
      <c r="CV42" s="642"/>
      <c r="CW42" s="642"/>
      <c r="CX42" s="642"/>
      <c r="CY42" s="643"/>
      <c r="CZ42" s="615">
        <v>19.3</v>
      </c>
      <c r="DA42" s="640"/>
      <c r="DB42" s="640"/>
      <c r="DC42" s="644"/>
      <c r="DD42" s="619">
        <v>962411</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356</v>
      </c>
      <c r="CD43" s="607" t="s">
        <v>357</v>
      </c>
      <c r="CE43" s="608"/>
      <c r="CF43" s="608"/>
      <c r="CG43" s="608"/>
      <c r="CH43" s="608"/>
      <c r="CI43" s="608"/>
      <c r="CJ43" s="608"/>
      <c r="CK43" s="608"/>
      <c r="CL43" s="608"/>
      <c r="CM43" s="608"/>
      <c r="CN43" s="608"/>
      <c r="CO43" s="608"/>
      <c r="CP43" s="608"/>
      <c r="CQ43" s="609"/>
      <c r="CR43" s="610">
        <v>51523</v>
      </c>
      <c r="CS43" s="642"/>
      <c r="CT43" s="642"/>
      <c r="CU43" s="642"/>
      <c r="CV43" s="642"/>
      <c r="CW43" s="642"/>
      <c r="CX43" s="642"/>
      <c r="CY43" s="643"/>
      <c r="CZ43" s="615">
        <v>0.4</v>
      </c>
      <c r="DA43" s="640"/>
      <c r="DB43" s="640"/>
      <c r="DC43" s="644"/>
      <c r="DD43" s="619">
        <v>48633</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306</v>
      </c>
      <c r="CE44" s="647"/>
      <c r="CF44" s="607" t="s">
        <v>359</v>
      </c>
      <c r="CG44" s="608"/>
      <c r="CH44" s="608"/>
      <c r="CI44" s="608"/>
      <c r="CJ44" s="608"/>
      <c r="CK44" s="608"/>
      <c r="CL44" s="608"/>
      <c r="CM44" s="608"/>
      <c r="CN44" s="608"/>
      <c r="CO44" s="608"/>
      <c r="CP44" s="608"/>
      <c r="CQ44" s="609"/>
      <c r="CR44" s="610">
        <v>2651434</v>
      </c>
      <c r="CS44" s="611"/>
      <c r="CT44" s="611"/>
      <c r="CU44" s="611"/>
      <c r="CV44" s="611"/>
      <c r="CW44" s="611"/>
      <c r="CX44" s="611"/>
      <c r="CY44" s="612"/>
      <c r="CZ44" s="615">
        <v>19.100000000000001</v>
      </c>
      <c r="DA44" s="616"/>
      <c r="DB44" s="616"/>
      <c r="DC44" s="622"/>
      <c r="DD44" s="619">
        <v>948565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361</v>
      </c>
      <c r="CG45" s="608"/>
      <c r="CH45" s="608"/>
      <c r="CI45" s="608"/>
      <c r="CJ45" s="608"/>
      <c r="CK45" s="608"/>
      <c r="CL45" s="608"/>
      <c r="CM45" s="608"/>
      <c r="CN45" s="608"/>
      <c r="CO45" s="608"/>
      <c r="CP45" s="608"/>
      <c r="CQ45" s="609"/>
      <c r="CR45" s="610">
        <v>1480623</v>
      </c>
      <c r="CS45" s="642"/>
      <c r="CT45" s="642"/>
      <c r="CU45" s="642"/>
      <c r="CV45" s="642"/>
      <c r="CW45" s="642"/>
      <c r="CX45" s="642"/>
      <c r="CY45" s="643"/>
      <c r="CZ45" s="615">
        <v>10.7</v>
      </c>
      <c r="DA45" s="640"/>
      <c r="DB45" s="640"/>
      <c r="DC45" s="644"/>
      <c r="DD45" s="619">
        <v>364670</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362</v>
      </c>
      <c r="CG46" s="608"/>
      <c r="CH46" s="608"/>
      <c r="CI46" s="608"/>
      <c r="CJ46" s="608"/>
      <c r="CK46" s="608"/>
      <c r="CL46" s="608"/>
      <c r="CM46" s="608"/>
      <c r="CN46" s="608"/>
      <c r="CO46" s="608"/>
      <c r="CP46" s="608"/>
      <c r="CQ46" s="609"/>
      <c r="CR46" s="610">
        <v>1110322</v>
      </c>
      <c r="CS46" s="611"/>
      <c r="CT46" s="611"/>
      <c r="CU46" s="611"/>
      <c r="CV46" s="611"/>
      <c r="CW46" s="611"/>
      <c r="CX46" s="611"/>
      <c r="CY46" s="612"/>
      <c r="CZ46" s="615">
        <v>8</v>
      </c>
      <c r="DA46" s="616"/>
      <c r="DB46" s="616"/>
      <c r="DC46" s="622"/>
      <c r="DD46" s="619">
        <v>563703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363</v>
      </c>
      <c r="CG47" s="608"/>
      <c r="CH47" s="608"/>
      <c r="CI47" s="608"/>
      <c r="CJ47" s="608"/>
      <c r="CK47" s="608"/>
      <c r="CL47" s="608"/>
      <c r="CM47" s="608"/>
      <c r="CN47" s="608"/>
      <c r="CO47" s="608"/>
      <c r="CP47" s="608"/>
      <c r="CQ47" s="609"/>
      <c r="CR47" s="610">
        <v>29506</v>
      </c>
      <c r="CS47" s="642"/>
      <c r="CT47" s="642"/>
      <c r="CU47" s="642"/>
      <c r="CV47" s="642"/>
      <c r="CW47" s="642"/>
      <c r="CX47" s="642"/>
      <c r="CY47" s="643"/>
      <c r="CZ47" s="615">
        <v>0.2</v>
      </c>
      <c r="DA47" s="640"/>
      <c r="DB47" s="640"/>
      <c r="DC47" s="644"/>
      <c r="DD47" s="619">
        <v>13846</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364</v>
      </c>
      <c r="CG48" s="608"/>
      <c r="CH48" s="608"/>
      <c r="CI48" s="608"/>
      <c r="CJ48" s="608"/>
      <c r="CK48" s="608"/>
      <c r="CL48" s="608"/>
      <c r="CM48" s="608"/>
      <c r="CN48" s="608"/>
      <c r="CO48" s="608"/>
      <c r="CP48" s="608"/>
      <c r="CQ48" s="609"/>
      <c r="CR48" s="610" t="s">
        <v>246</v>
      </c>
      <c r="CS48" s="611"/>
      <c r="CT48" s="611"/>
      <c r="CU48" s="611"/>
      <c r="CV48" s="611"/>
      <c r="CW48" s="611"/>
      <c r="CX48" s="611"/>
      <c r="CY48" s="612"/>
      <c r="CZ48" s="615" t="s">
        <v>187</v>
      </c>
      <c r="DA48" s="616"/>
      <c r="DB48" s="616"/>
      <c r="DC48" s="622"/>
      <c r="DD48" s="619" t="s">
        <v>246</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365</v>
      </c>
      <c r="CE49" s="632"/>
      <c r="CF49" s="632"/>
      <c r="CG49" s="632"/>
      <c r="CH49" s="632"/>
      <c r="CI49" s="632"/>
      <c r="CJ49" s="632"/>
      <c r="CK49" s="632"/>
      <c r="CL49" s="632"/>
      <c r="CM49" s="632"/>
      <c r="CN49" s="632"/>
      <c r="CO49" s="632"/>
      <c r="CP49" s="632"/>
      <c r="CQ49" s="633"/>
      <c r="CR49" s="682">
        <v>13891583</v>
      </c>
      <c r="CS49" s="669"/>
      <c r="CT49" s="669"/>
      <c r="CU49" s="669"/>
      <c r="CV49" s="669"/>
      <c r="CW49" s="669"/>
      <c r="CX49" s="669"/>
      <c r="CY49" s="698"/>
      <c r="CZ49" s="690">
        <v>100</v>
      </c>
      <c r="DA49" s="699"/>
      <c r="DB49" s="699"/>
      <c r="DC49" s="700"/>
      <c r="DD49" s="701">
        <v>5828960</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bUz2qLe5avsjkM8+c11ns6nI/BQrM7YZnXuXNZaE4EaZXblVeQa9z1j0v+afntesNq8woeNe+1py6VNXv6mi4Q==" saltValue="uYUXKy17e6k1CuXbHI34l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388</v>
      </c>
      <c r="C7" s="737"/>
      <c r="D7" s="737"/>
      <c r="E7" s="737"/>
      <c r="F7" s="737"/>
      <c r="G7" s="737"/>
      <c r="H7" s="737"/>
      <c r="I7" s="737"/>
      <c r="J7" s="737"/>
      <c r="K7" s="737"/>
      <c r="L7" s="737"/>
      <c r="M7" s="737"/>
      <c r="N7" s="737"/>
      <c r="O7" s="737"/>
      <c r="P7" s="738"/>
      <c r="Q7" s="739">
        <v>14519</v>
      </c>
      <c r="R7" s="740"/>
      <c r="S7" s="740"/>
      <c r="T7" s="740"/>
      <c r="U7" s="740"/>
      <c r="V7" s="740">
        <v>13926</v>
      </c>
      <c r="W7" s="740"/>
      <c r="X7" s="740"/>
      <c r="Y7" s="740"/>
      <c r="Z7" s="740"/>
      <c r="AA7" s="740">
        <f>Q7-V7</f>
        <v>593</v>
      </c>
      <c r="AB7" s="740"/>
      <c r="AC7" s="740"/>
      <c r="AD7" s="740"/>
      <c r="AE7" s="741"/>
      <c r="AF7" s="742">
        <v>396</v>
      </c>
      <c r="AG7" s="743"/>
      <c r="AH7" s="743"/>
      <c r="AI7" s="743"/>
      <c r="AJ7" s="744"/>
      <c r="AK7" s="745">
        <v>2282</v>
      </c>
      <c r="AL7" s="746"/>
      <c r="AM7" s="746"/>
      <c r="AN7" s="746"/>
      <c r="AO7" s="746"/>
      <c r="AP7" s="746">
        <v>5591</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602</v>
      </c>
      <c r="BT7" s="734"/>
      <c r="BU7" s="734"/>
      <c r="BV7" s="734"/>
      <c r="BW7" s="734"/>
      <c r="BX7" s="734"/>
      <c r="BY7" s="734"/>
      <c r="BZ7" s="734"/>
      <c r="CA7" s="734"/>
      <c r="CB7" s="734"/>
      <c r="CC7" s="734"/>
      <c r="CD7" s="734"/>
      <c r="CE7" s="734"/>
      <c r="CF7" s="734"/>
      <c r="CG7" s="749"/>
      <c r="CH7" s="730">
        <v>17</v>
      </c>
      <c r="CI7" s="731"/>
      <c r="CJ7" s="731"/>
      <c r="CK7" s="731"/>
      <c r="CL7" s="732"/>
      <c r="CM7" s="730">
        <v>103</v>
      </c>
      <c r="CN7" s="731"/>
      <c r="CO7" s="731"/>
      <c r="CP7" s="731"/>
      <c r="CQ7" s="732"/>
      <c r="CR7" s="730">
        <v>3</v>
      </c>
      <c r="CS7" s="731"/>
      <c r="CT7" s="731"/>
      <c r="CU7" s="731"/>
      <c r="CV7" s="732"/>
      <c r="CW7" s="730">
        <v>1150</v>
      </c>
      <c r="CX7" s="731"/>
      <c r="CY7" s="731"/>
      <c r="CZ7" s="731"/>
      <c r="DA7" s="732"/>
      <c r="DB7" s="730" t="s">
        <v>603</v>
      </c>
      <c r="DC7" s="731"/>
      <c r="DD7" s="731"/>
      <c r="DE7" s="731"/>
      <c r="DF7" s="732"/>
      <c r="DG7" s="730" t="s">
        <v>604</v>
      </c>
      <c r="DH7" s="731"/>
      <c r="DI7" s="731"/>
      <c r="DJ7" s="731"/>
      <c r="DK7" s="732"/>
      <c r="DL7" s="730" t="s">
        <v>604</v>
      </c>
      <c r="DM7" s="731"/>
      <c r="DN7" s="731"/>
      <c r="DO7" s="731"/>
      <c r="DP7" s="732"/>
      <c r="DQ7" s="730" t="s">
        <v>604</v>
      </c>
      <c r="DR7" s="731"/>
      <c r="DS7" s="731"/>
      <c r="DT7" s="731"/>
      <c r="DU7" s="732"/>
      <c r="DV7" s="733"/>
      <c r="DW7" s="734"/>
      <c r="DX7" s="734"/>
      <c r="DY7" s="734"/>
      <c r="DZ7" s="735"/>
      <c r="EA7" s="229"/>
    </row>
    <row r="8" spans="1:131" s="230" customFormat="1" ht="26.25" customHeight="1" x14ac:dyDescent="0.2">
      <c r="A8" s="233">
        <v>2</v>
      </c>
      <c r="B8" s="767" t="s">
        <v>389</v>
      </c>
      <c r="C8" s="768"/>
      <c r="D8" s="768"/>
      <c r="E8" s="768"/>
      <c r="F8" s="768"/>
      <c r="G8" s="768"/>
      <c r="H8" s="768"/>
      <c r="I8" s="768"/>
      <c r="J8" s="768"/>
      <c r="K8" s="768"/>
      <c r="L8" s="768"/>
      <c r="M8" s="768"/>
      <c r="N8" s="768"/>
      <c r="O8" s="768"/>
      <c r="P8" s="769"/>
      <c r="Q8" s="770">
        <v>0</v>
      </c>
      <c r="R8" s="771"/>
      <c r="S8" s="771"/>
      <c r="T8" s="771"/>
      <c r="U8" s="771"/>
      <c r="V8" s="771">
        <v>0</v>
      </c>
      <c r="W8" s="771"/>
      <c r="X8" s="771"/>
      <c r="Y8" s="771"/>
      <c r="Z8" s="771"/>
      <c r="AA8" s="771">
        <f>Q8-V8</f>
        <v>0</v>
      </c>
      <c r="AB8" s="771"/>
      <c r="AC8" s="771"/>
      <c r="AD8" s="771"/>
      <c r="AE8" s="772"/>
      <c r="AF8" s="773">
        <v>0</v>
      </c>
      <c r="AG8" s="774"/>
      <c r="AH8" s="774"/>
      <c r="AI8" s="774"/>
      <c r="AJ8" s="775"/>
      <c r="AK8" s="756">
        <v>0</v>
      </c>
      <c r="AL8" s="757"/>
      <c r="AM8" s="757"/>
      <c r="AN8" s="757"/>
      <c r="AO8" s="757"/>
      <c r="AP8" s="757" t="s">
        <v>592</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2">
      <c r="A9" s="233">
        <v>3</v>
      </c>
      <c r="B9" s="767" t="s">
        <v>390</v>
      </c>
      <c r="C9" s="768"/>
      <c r="D9" s="768"/>
      <c r="E9" s="768"/>
      <c r="F9" s="768"/>
      <c r="G9" s="768"/>
      <c r="H9" s="768"/>
      <c r="I9" s="768"/>
      <c r="J9" s="768"/>
      <c r="K9" s="768"/>
      <c r="L9" s="768"/>
      <c r="M9" s="768"/>
      <c r="N9" s="768"/>
      <c r="O9" s="768"/>
      <c r="P9" s="769"/>
      <c r="Q9" s="770">
        <v>10</v>
      </c>
      <c r="R9" s="771"/>
      <c r="S9" s="771"/>
      <c r="T9" s="771"/>
      <c r="U9" s="771"/>
      <c r="V9" s="771">
        <v>10</v>
      </c>
      <c r="W9" s="771"/>
      <c r="X9" s="771"/>
      <c r="Y9" s="771"/>
      <c r="Z9" s="771"/>
      <c r="AA9" s="771">
        <f>Q9-V9</f>
        <v>0</v>
      </c>
      <c r="AB9" s="771"/>
      <c r="AC9" s="771"/>
      <c r="AD9" s="771"/>
      <c r="AE9" s="772"/>
      <c r="AF9" s="773">
        <v>0</v>
      </c>
      <c r="AG9" s="774"/>
      <c r="AH9" s="774"/>
      <c r="AI9" s="774"/>
      <c r="AJ9" s="775"/>
      <c r="AK9" s="756">
        <v>1</v>
      </c>
      <c r="AL9" s="757"/>
      <c r="AM9" s="757"/>
      <c r="AN9" s="757"/>
      <c r="AO9" s="757"/>
      <c r="AP9" s="757" t="s">
        <v>592</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391</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392</v>
      </c>
      <c r="B23" s="776" t="s">
        <v>393</v>
      </c>
      <c r="C23" s="777"/>
      <c r="D23" s="777"/>
      <c r="E23" s="777"/>
      <c r="F23" s="777"/>
      <c r="G23" s="777"/>
      <c r="H23" s="777"/>
      <c r="I23" s="777"/>
      <c r="J23" s="777"/>
      <c r="K23" s="777"/>
      <c r="L23" s="777"/>
      <c r="M23" s="777"/>
      <c r="N23" s="777"/>
      <c r="O23" s="777"/>
      <c r="P23" s="778"/>
      <c r="Q23" s="779">
        <v>14485</v>
      </c>
      <c r="R23" s="780"/>
      <c r="S23" s="780"/>
      <c r="T23" s="780"/>
      <c r="U23" s="780"/>
      <c r="V23" s="780">
        <v>13892</v>
      </c>
      <c r="W23" s="780"/>
      <c r="X23" s="780"/>
      <c r="Y23" s="780"/>
      <c r="Z23" s="780"/>
      <c r="AA23" s="780">
        <v>593</v>
      </c>
      <c r="AB23" s="780"/>
      <c r="AC23" s="780"/>
      <c r="AD23" s="780"/>
      <c r="AE23" s="781"/>
      <c r="AF23" s="782">
        <v>397</v>
      </c>
      <c r="AG23" s="780"/>
      <c r="AH23" s="780"/>
      <c r="AI23" s="780"/>
      <c r="AJ23" s="783"/>
      <c r="AK23" s="784"/>
      <c r="AL23" s="785"/>
      <c r="AM23" s="785"/>
      <c r="AN23" s="785"/>
      <c r="AO23" s="785"/>
      <c r="AP23" s="780">
        <f>AP7</f>
        <v>5591</v>
      </c>
      <c r="AQ23" s="780"/>
      <c r="AR23" s="780"/>
      <c r="AS23" s="780"/>
      <c r="AT23" s="780"/>
      <c r="AU23" s="796"/>
      <c r="AV23" s="796"/>
      <c r="AW23" s="796"/>
      <c r="AX23" s="796"/>
      <c r="AY23" s="797"/>
      <c r="AZ23" s="798" t="s">
        <v>394</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371</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1" t="s">
        <v>400</v>
      </c>
      <c r="AG26" s="802"/>
      <c r="AH26" s="802"/>
      <c r="AI26" s="802"/>
      <c r="AJ26" s="803"/>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378</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405</v>
      </c>
      <c r="C28" s="737"/>
      <c r="D28" s="737"/>
      <c r="E28" s="737"/>
      <c r="F28" s="737"/>
      <c r="G28" s="737"/>
      <c r="H28" s="737"/>
      <c r="I28" s="737"/>
      <c r="J28" s="737"/>
      <c r="K28" s="737"/>
      <c r="L28" s="737"/>
      <c r="M28" s="737"/>
      <c r="N28" s="737"/>
      <c r="O28" s="737"/>
      <c r="P28" s="738"/>
      <c r="Q28" s="809">
        <v>2193</v>
      </c>
      <c r="R28" s="810"/>
      <c r="S28" s="810"/>
      <c r="T28" s="810"/>
      <c r="U28" s="810"/>
      <c r="V28" s="810">
        <v>2135</v>
      </c>
      <c r="W28" s="810"/>
      <c r="X28" s="810"/>
      <c r="Y28" s="810"/>
      <c r="Z28" s="810"/>
      <c r="AA28" s="810">
        <v>58</v>
      </c>
      <c r="AB28" s="810"/>
      <c r="AC28" s="810"/>
      <c r="AD28" s="810"/>
      <c r="AE28" s="811"/>
      <c r="AF28" s="812">
        <v>58</v>
      </c>
      <c r="AG28" s="810"/>
      <c r="AH28" s="810"/>
      <c r="AI28" s="810"/>
      <c r="AJ28" s="813"/>
      <c r="AK28" s="814">
        <v>246</v>
      </c>
      <c r="AL28" s="815"/>
      <c r="AM28" s="815"/>
      <c r="AN28" s="815"/>
      <c r="AO28" s="815"/>
      <c r="AP28" s="815" t="s">
        <v>592</v>
      </c>
      <c r="AQ28" s="815"/>
      <c r="AR28" s="815"/>
      <c r="AS28" s="815"/>
      <c r="AT28" s="815"/>
      <c r="AU28" s="815" t="s">
        <v>592</v>
      </c>
      <c r="AV28" s="815"/>
      <c r="AW28" s="815"/>
      <c r="AX28" s="815"/>
      <c r="AY28" s="815"/>
      <c r="AZ28" s="816" t="s">
        <v>592</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406</v>
      </c>
      <c r="C29" s="768"/>
      <c r="D29" s="768"/>
      <c r="E29" s="768"/>
      <c r="F29" s="768"/>
      <c r="G29" s="768"/>
      <c r="H29" s="768"/>
      <c r="I29" s="768"/>
      <c r="J29" s="768"/>
      <c r="K29" s="768"/>
      <c r="L29" s="768"/>
      <c r="M29" s="768"/>
      <c r="N29" s="768"/>
      <c r="O29" s="768"/>
      <c r="P29" s="769"/>
      <c r="Q29" s="770">
        <v>1610</v>
      </c>
      <c r="R29" s="771"/>
      <c r="S29" s="771"/>
      <c r="T29" s="771"/>
      <c r="U29" s="771"/>
      <c r="V29" s="771">
        <v>1596</v>
      </c>
      <c r="W29" s="771"/>
      <c r="X29" s="771"/>
      <c r="Y29" s="771"/>
      <c r="Z29" s="771"/>
      <c r="AA29" s="771">
        <v>14</v>
      </c>
      <c r="AB29" s="771"/>
      <c r="AC29" s="771"/>
      <c r="AD29" s="771"/>
      <c r="AE29" s="772"/>
      <c r="AF29" s="773">
        <v>14</v>
      </c>
      <c r="AG29" s="774"/>
      <c r="AH29" s="774"/>
      <c r="AI29" s="774"/>
      <c r="AJ29" s="775"/>
      <c r="AK29" s="821">
        <v>222</v>
      </c>
      <c r="AL29" s="817"/>
      <c r="AM29" s="817"/>
      <c r="AN29" s="817"/>
      <c r="AO29" s="817"/>
      <c r="AP29" s="817" t="s">
        <v>592</v>
      </c>
      <c r="AQ29" s="817"/>
      <c r="AR29" s="817"/>
      <c r="AS29" s="817"/>
      <c r="AT29" s="817"/>
      <c r="AU29" s="817" t="s">
        <v>592</v>
      </c>
      <c r="AV29" s="817"/>
      <c r="AW29" s="817"/>
      <c r="AX29" s="817"/>
      <c r="AY29" s="817"/>
      <c r="AZ29" s="818" t="s">
        <v>592</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407</v>
      </c>
      <c r="C30" s="768"/>
      <c r="D30" s="768"/>
      <c r="E30" s="768"/>
      <c r="F30" s="768"/>
      <c r="G30" s="768"/>
      <c r="H30" s="768"/>
      <c r="I30" s="768"/>
      <c r="J30" s="768"/>
      <c r="K30" s="768"/>
      <c r="L30" s="768"/>
      <c r="M30" s="768"/>
      <c r="N30" s="768"/>
      <c r="O30" s="768"/>
      <c r="P30" s="769"/>
      <c r="Q30" s="770">
        <v>463</v>
      </c>
      <c r="R30" s="771"/>
      <c r="S30" s="771"/>
      <c r="T30" s="771"/>
      <c r="U30" s="771"/>
      <c r="V30" s="771">
        <v>461</v>
      </c>
      <c r="W30" s="771"/>
      <c r="X30" s="771"/>
      <c r="Y30" s="771"/>
      <c r="Z30" s="771"/>
      <c r="AA30" s="771">
        <v>1</v>
      </c>
      <c r="AB30" s="771"/>
      <c r="AC30" s="771"/>
      <c r="AD30" s="771"/>
      <c r="AE30" s="772"/>
      <c r="AF30" s="773">
        <v>1</v>
      </c>
      <c r="AG30" s="774"/>
      <c r="AH30" s="774"/>
      <c r="AI30" s="774"/>
      <c r="AJ30" s="775"/>
      <c r="AK30" s="821">
        <v>275</v>
      </c>
      <c r="AL30" s="817"/>
      <c r="AM30" s="817"/>
      <c r="AN30" s="817"/>
      <c r="AO30" s="817"/>
      <c r="AP30" s="817" t="s">
        <v>592</v>
      </c>
      <c r="AQ30" s="817"/>
      <c r="AR30" s="817"/>
      <c r="AS30" s="817"/>
      <c r="AT30" s="817"/>
      <c r="AU30" s="817" t="s">
        <v>592</v>
      </c>
      <c r="AV30" s="817"/>
      <c r="AW30" s="817"/>
      <c r="AX30" s="817"/>
      <c r="AY30" s="817"/>
      <c r="AZ30" s="818" t="s">
        <v>592</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408</v>
      </c>
      <c r="C31" s="768"/>
      <c r="D31" s="768"/>
      <c r="E31" s="768"/>
      <c r="F31" s="768"/>
      <c r="G31" s="768"/>
      <c r="H31" s="768"/>
      <c r="I31" s="768"/>
      <c r="J31" s="768"/>
      <c r="K31" s="768"/>
      <c r="L31" s="768"/>
      <c r="M31" s="768"/>
      <c r="N31" s="768"/>
      <c r="O31" s="768"/>
      <c r="P31" s="769"/>
      <c r="Q31" s="770">
        <v>7</v>
      </c>
      <c r="R31" s="771"/>
      <c r="S31" s="771"/>
      <c r="T31" s="771"/>
      <c r="U31" s="771"/>
      <c r="V31" s="771">
        <v>2</v>
      </c>
      <c r="W31" s="771"/>
      <c r="X31" s="771"/>
      <c r="Y31" s="771"/>
      <c r="Z31" s="771"/>
      <c r="AA31" s="771">
        <v>5</v>
      </c>
      <c r="AB31" s="771"/>
      <c r="AC31" s="771"/>
      <c r="AD31" s="771"/>
      <c r="AE31" s="772"/>
      <c r="AF31" s="773">
        <v>5</v>
      </c>
      <c r="AG31" s="774"/>
      <c r="AH31" s="774"/>
      <c r="AI31" s="774"/>
      <c r="AJ31" s="775"/>
      <c r="AK31" s="821" t="s">
        <v>601</v>
      </c>
      <c r="AL31" s="817"/>
      <c r="AM31" s="817"/>
      <c r="AN31" s="817"/>
      <c r="AO31" s="817"/>
      <c r="AP31" s="817" t="s">
        <v>592</v>
      </c>
      <c r="AQ31" s="817"/>
      <c r="AR31" s="817"/>
      <c r="AS31" s="817"/>
      <c r="AT31" s="817"/>
      <c r="AU31" s="817" t="s">
        <v>592</v>
      </c>
      <c r="AV31" s="817"/>
      <c r="AW31" s="817"/>
      <c r="AX31" s="817"/>
      <c r="AY31" s="817"/>
      <c r="AZ31" s="818" t="s">
        <v>592</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409</v>
      </c>
      <c r="C32" s="768"/>
      <c r="D32" s="768"/>
      <c r="E32" s="768"/>
      <c r="F32" s="768"/>
      <c r="G32" s="768"/>
      <c r="H32" s="768"/>
      <c r="I32" s="768"/>
      <c r="J32" s="768"/>
      <c r="K32" s="768"/>
      <c r="L32" s="768"/>
      <c r="M32" s="768"/>
      <c r="N32" s="768"/>
      <c r="O32" s="768"/>
      <c r="P32" s="769"/>
      <c r="Q32" s="770">
        <v>323</v>
      </c>
      <c r="R32" s="771"/>
      <c r="S32" s="771"/>
      <c r="T32" s="771"/>
      <c r="U32" s="771"/>
      <c r="V32" s="771">
        <v>334</v>
      </c>
      <c r="W32" s="771"/>
      <c r="X32" s="771"/>
      <c r="Y32" s="771"/>
      <c r="Z32" s="771"/>
      <c r="AA32" s="771">
        <v>-11</v>
      </c>
      <c r="AB32" s="771"/>
      <c r="AC32" s="771"/>
      <c r="AD32" s="771"/>
      <c r="AE32" s="772"/>
      <c r="AF32" s="773">
        <v>697</v>
      </c>
      <c r="AG32" s="774"/>
      <c r="AH32" s="774"/>
      <c r="AI32" s="774"/>
      <c r="AJ32" s="775"/>
      <c r="AK32" s="821">
        <v>32</v>
      </c>
      <c r="AL32" s="817"/>
      <c r="AM32" s="817"/>
      <c r="AN32" s="817"/>
      <c r="AO32" s="817"/>
      <c r="AP32" s="817">
        <v>370</v>
      </c>
      <c r="AQ32" s="817"/>
      <c r="AR32" s="817"/>
      <c r="AS32" s="817"/>
      <c r="AT32" s="817"/>
      <c r="AU32" s="817">
        <v>65</v>
      </c>
      <c r="AV32" s="817"/>
      <c r="AW32" s="817"/>
      <c r="AX32" s="817"/>
      <c r="AY32" s="817"/>
      <c r="AZ32" s="818" t="s">
        <v>601</v>
      </c>
      <c r="BA32" s="818"/>
      <c r="BB32" s="818"/>
      <c r="BC32" s="818"/>
      <c r="BD32" s="818"/>
      <c r="BE32" s="819" t="s">
        <v>410</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411</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392</v>
      </c>
      <c r="B63" s="776" t="s">
        <v>412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775</v>
      </c>
      <c r="AG63" s="831"/>
      <c r="AH63" s="831"/>
      <c r="AI63" s="831"/>
      <c r="AJ63" s="832"/>
      <c r="AK63" s="833"/>
      <c r="AL63" s="828"/>
      <c r="AM63" s="828"/>
      <c r="AN63" s="828"/>
      <c r="AO63" s="828"/>
      <c r="AP63" s="831">
        <f>SUM(AP28:AT32)</f>
        <v>370</v>
      </c>
      <c r="AQ63" s="831"/>
      <c r="AR63" s="831"/>
      <c r="AS63" s="831"/>
      <c r="AT63" s="831"/>
      <c r="AU63" s="831">
        <f>SUM(AU28:AY32)</f>
        <v>65</v>
      </c>
      <c r="AV63" s="831"/>
      <c r="AW63" s="831"/>
      <c r="AX63" s="831"/>
      <c r="AY63" s="831"/>
      <c r="AZ63" s="835"/>
      <c r="BA63" s="835"/>
      <c r="BB63" s="835"/>
      <c r="BC63" s="835"/>
      <c r="BD63" s="835"/>
      <c r="BE63" s="836"/>
      <c r="BF63" s="836"/>
      <c r="BG63" s="836"/>
      <c r="BH63" s="836"/>
      <c r="BI63" s="837"/>
      <c r="BJ63" s="838" t="s">
        <v>413</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415</v>
      </c>
      <c r="B66" s="715"/>
      <c r="C66" s="715"/>
      <c r="D66" s="715"/>
      <c r="E66" s="715"/>
      <c r="F66" s="715"/>
      <c r="G66" s="715"/>
      <c r="H66" s="715"/>
      <c r="I66" s="715"/>
      <c r="J66" s="715"/>
      <c r="K66" s="715"/>
      <c r="L66" s="715"/>
      <c r="M66" s="715"/>
      <c r="N66" s="715"/>
      <c r="O66" s="715"/>
      <c r="P66" s="716"/>
      <c r="Q66" s="720" t="s">
        <v>416</v>
      </c>
      <c r="R66" s="721"/>
      <c r="S66" s="721"/>
      <c r="T66" s="721"/>
      <c r="U66" s="722"/>
      <c r="V66" s="720" t="s">
        <v>417</v>
      </c>
      <c r="W66" s="721"/>
      <c r="X66" s="721"/>
      <c r="Y66" s="721"/>
      <c r="Z66" s="722"/>
      <c r="AA66" s="720" t="s">
        <v>399</v>
      </c>
      <c r="AB66" s="721"/>
      <c r="AC66" s="721"/>
      <c r="AD66" s="721"/>
      <c r="AE66" s="722"/>
      <c r="AF66" s="841" t="s">
        <v>418</v>
      </c>
      <c r="AG66" s="802"/>
      <c r="AH66" s="802"/>
      <c r="AI66" s="802"/>
      <c r="AJ66" s="842"/>
      <c r="AK66" s="720" t="s">
        <v>419</v>
      </c>
      <c r="AL66" s="715"/>
      <c r="AM66" s="715"/>
      <c r="AN66" s="715"/>
      <c r="AO66" s="716"/>
      <c r="AP66" s="720" t="s">
        <v>420</v>
      </c>
      <c r="AQ66" s="721"/>
      <c r="AR66" s="721"/>
      <c r="AS66" s="721"/>
      <c r="AT66" s="722"/>
      <c r="AU66" s="720" t="s">
        <v>421</v>
      </c>
      <c r="AV66" s="721"/>
      <c r="AW66" s="721"/>
      <c r="AX66" s="721"/>
      <c r="AY66" s="722"/>
      <c r="AZ66" s="720" t="s">
        <v>378</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593</v>
      </c>
      <c r="C68" s="857"/>
      <c r="D68" s="857"/>
      <c r="E68" s="857"/>
      <c r="F68" s="857"/>
      <c r="G68" s="857"/>
      <c r="H68" s="857"/>
      <c r="I68" s="857"/>
      <c r="J68" s="857"/>
      <c r="K68" s="857"/>
      <c r="L68" s="857"/>
      <c r="M68" s="857"/>
      <c r="N68" s="857"/>
      <c r="O68" s="857"/>
      <c r="P68" s="858"/>
      <c r="Q68" s="859">
        <v>1070</v>
      </c>
      <c r="R68" s="853"/>
      <c r="S68" s="853"/>
      <c r="T68" s="853"/>
      <c r="U68" s="853"/>
      <c r="V68" s="853">
        <v>1054</v>
      </c>
      <c r="W68" s="853"/>
      <c r="X68" s="853"/>
      <c r="Y68" s="853"/>
      <c r="Z68" s="853"/>
      <c r="AA68" s="853">
        <v>15</v>
      </c>
      <c r="AB68" s="853"/>
      <c r="AC68" s="853"/>
      <c r="AD68" s="853"/>
      <c r="AE68" s="853"/>
      <c r="AF68" s="853">
        <v>15</v>
      </c>
      <c r="AG68" s="853"/>
      <c r="AH68" s="853"/>
      <c r="AI68" s="853"/>
      <c r="AJ68" s="853"/>
      <c r="AK68" s="853">
        <v>19</v>
      </c>
      <c r="AL68" s="853"/>
      <c r="AM68" s="853"/>
      <c r="AN68" s="853"/>
      <c r="AO68" s="853"/>
      <c r="AP68" s="853">
        <v>711</v>
      </c>
      <c r="AQ68" s="853"/>
      <c r="AR68" s="853"/>
      <c r="AS68" s="853"/>
      <c r="AT68" s="853"/>
      <c r="AU68" s="853">
        <v>163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594</v>
      </c>
      <c r="C69" s="861"/>
      <c r="D69" s="861"/>
      <c r="E69" s="861"/>
      <c r="F69" s="861"/>
      <c r="G69" s="861"/>
      <c r="H69" s="861"/>
      <c r="I69" s="861"/>
      <c r="J69" s="861"/>
      <c r="K69" s="861"/>
      <c r="L69" s="861"/>
      <c r="M69" s="861"/>
      <c r="N69" s="861"/>
      <c r="O69" s="861"/>
      <c r="P69" s="862"/>
      <c r="Q69" s="863">
        <v>1076</v>
      </c>
      <c r="R69" s="817"/>
      <c r="S69" s="817"/>
      <c r="T69" s="817"/>
      <c r="U69" s="817"/>
      <c r="V69" s="817">
        <v>975</v>
      </c>
      <c r="W69" s="817"/>
      <c r="X69" s="817"/>
      <c r="Y69" s="817"/>
      <c r="Z69" s="817"/>
      <c r="AA69" s="817">
        <v>101</v>
      </c>
      <c r="AB69" s="817"/>
      <c r="AC69" s="817"/>
      <c r="AD69" s="817"/>
      <c r="AE69" s="817"/>
      <c r="AF69" s="817">
        <v>101</v>
      </c>
      <c r="AG69" s="817"/>
      <c r="AH69" s="817"/>
      <c r="AI69" s="817"/>
      <c r="AJ69" s="817"/>
      <c r="AK69" s="817">
        <v>8</v>
      </c>
      <c r="AL69" s="817"/>
      <c r="AM69" s="817"/>
      <c r="AN69" s="817"/>
      <c r="AO69" s="817"/>
      <c r="AP69" s="817">
        <v>145</v>
      </c>
      <c r="AQ69" s="817"/>
      <c r="AR69" s="817"/>
      <c r="AS69" s="817"/>
      <c r="AT69" s="817"/>
      <c r="AU69" s="817">
        <v>25</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595</v>
      </c>
      <c r="C70" s="861"/>
      <c r="D70" s="861"/>
      <c r="E70" s="861"/>
      <c r="F70" s="861"/>
      <c r="G70" s="861"/>
      <c r="H70" s="861"/>
      <c r="I70" s="861"/>
      <c r="J70" s="861"/>
      <c r="K70" s="861"/>
      <c r="L70" s="861"/>
      <c r="M70" s="861"/>
      <c r="N70" s="861"/>
      <c r="O70" s="861"/>
      <c r="P70" s="862"/>
      <c r="Q70" s="863">
        <v>112</v>
      </c>
      <c r="R70" s="817"/>
      <c r="S70" s="817"/>
      <c r="T70" s="817"/>
      <c r="U70" s="817"/>
      <c r="V70" s="817">
        <v>107</v>
      </c>
      <c r="W70" s="817"/>
      <c r="X70" s="817"/>
      <c r="Y70" s="817"/>
      <c r="Z70" s="817"/>
      <c r="AA70" s="817">
        <v>5</v>
      </c>
      <c r="AB70" s="817"/>
      <c r="AC70" s="817"/>
      <c r="AD70" s="817"/>
      <c r="AE70" s="817"/>
      <c r="AF70" s="817">
        <v>5</v>
      </c>
      <c r="AG70" s="817"/>
      <c r="AH70" s="817"/>
      <c r="AI70" s="817"/>
      <c r="AJ70" s="817"/>
      <c r="AK70" s="817">
        <v>6</v>
      </c>
      <c r="AL70" s="817"/>
      <c r="AM70" s="817"/>
      <c r="AN70" s="817"/>
      <c r="AO70" s="817"/>
      <c r="AP70" s="817" t="s">
        <v>601</v>
      </c>
      <c r="AQ70" s="817"/>
      <c r="AR70" s="817"/>
      <c r="AS70" s="817"/>
      <c r="AT70" s="817"/>
      <c r="AU70" s="817" t="s">
        <v>601</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596</v>
      </c>
      <c r="C71" s="861"/>
      <c r="D71" s="861"/>
      <c r="E71" s="861"/>
      <c r="F71" s="861"/>
      <c r="G71" s="861"/>
      <c r="H71" s="861"/>
      <c r="I71" s="861"/>
      <c r="J71" s="861"/>
      <c r="K71" s="861"/>
      <c r="L71" s="861"/>
      <c r="M71" s="861"/>
      <c r="N71" s="861"/>
      <c r="O71" s="861"/>
      <c r="P71" s="862"/>
      <c r="Q71" s="863">
        <v>165450</v>
      </c>
      <c r="R71" s="817"/>
      <c r="S71" s="817"/>
      <c r="T71" s="817"/>
      <c r="U71" s="817"/>
      <c r="V71" s="817">
        <v>160836</v>
      </c>
      <c r="W71" s="817"/>
      <c r="X71" s="817"/>
      <c r="Y71" s="817"/>
      <c r="Z71" s="817"/>
      <c r="AA71" s="817">
        <v>4614</v>
      </c>
      <c r="AB71" s="817"/>
      <c r="AC71" s="817"/>
      <c r="AD71" s="817"/>
      <c r="AE71" s="817"/>
      <c r="AF71" s="817">
        <v>4614</v>
      </c>
      <c r="AG71" s="817"/>
      <c r="AH71" s="817"/>
      <c r="AI71" s="817"/>
      <c r="AJ71" s="817"/>
      <c r="AK71" s="817">
        <v>1067</v>
      </c>
      <c r="AL71" s="817"/>
      <c r="AM71" s="817"/>
      <c r="AN71" s="817"/>
      <c r="AO71" s="817"/>
      <c r="AP71" s="817" t="s">
        <v>601</v>
      </c>
      <c r="AQ71" s="817"/>
      <c r="AR71" s="817"/>
      <c r="AS71" s="817"/>
      <c r="AT71" s="817"/>
      <c r="AU71" s="817" t="s">
        <v>601</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597</v>
      </c>
      <c r="C72" s="861"/>
      <c r="D72" s="861"/>
      <c r="E72" s="861"/>
      <c r="F72" s="861"/>
      <c r="G72" s="861"/>
      <c r="H72" s="861"/>
      <c r="I72" s="861"/>
      <c r="J72" s="861"/>
      <c r="K72" s="861"/>
      <c r="L72" s="861"/>
      <c r="M72" s="861"/>
      <c r="N72" s="861"/>
      <c r="O72" s="861"/>
      <c r="P72" s="862"/>
      <c r="Q72" s="863">
        <v>1996</v>
      </c>
      <c r="R72" s="817"/>
      <c r="S72" s="817"/>
      <c r="T72" s="817"/>
      <c r="U72" s="817"/>
      <c r="V72" s="817">
        <v>1779</v>
      </c>
      <c r="W72" s="817"/>
      <c r="X72" s="817"/>
      <c r="Y72" s="817"/>
      <c r="Z72" s="817"/>
      <c r="AA72" s="817">
        <v>217</v>
      </c>
      <c r="AB72" s="817"/>
      <c r="AC72" s="817"/>
      <c r="AD72" s="817"/>
      <c r="AE72" s="817"/>
      <c r="AF72" s="817">
        <v>217</v>
      </c>
      <c r="AG72" s="817"/>
      <c r="AH72" s="817"/>
      <c r="AI72" s="817"/>
      <c r="AJ72" s="817"/>
      <c r="AK72" s="817">
        <v>58</v>
      </c>
      <c r="AL72" s="817"/>
      <c r="AM72" s="817"/>
      <c r="AN72" s="817"/>
      <c r="AO72" s="817"/>
      <c r="AP72" s="817" t="s">
        <v>601</v>
      </c>
      <c r="AQ72" s="817"/>
      <c r="AR72" s="817"/>
      <c r="AS72" s="817"/>
      <c r="AT72" s="817"/>
      <c r="AU72" s="817" t="s">
        <v>601</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598</v>
      </c>
      <c r="C73" s="861"/>
      <c r="D73" s="861"/>
      <c r="E73" s="861"/>
      <c r="F73" s="861"/>
      <c r="G73" s="861"/>
      <c r="H73" s="861"/>
      <c r="I73" s="861"/>
      <c r="J73" s="861"/>
      <c r="K73" s="861"/>
      <c r="L73" s="861"/>
      <c r="M73" s="861"/>
      <c r="N73" s="861"/>
      <c r="O73" s="861"/>
      <c r="P73" s="862"/>
      <c r="Q73" s="863">
        <v>45</v>
      </c>
      <c r="R73" s="817"/>
      <c r="S73" s="817"/>
      <c r="T73" s="817"/>
      <c r="U73" s="817"/>
      <c r="V73" s="817">
        <v>40</v>
      </c>
      <c r="W73" s="817"/>
      <c r="X73" s="817"/>
      <c r="Y73" s="817"/>
      <c r="Z73" s="817"/>
      <c r="AA73" s="817">
        <v>5</v>
      </c>
      <c r="AB73" s="817"/>
      <c r="AC73" s="817"/>
      <c r="AD73" s="817"/>
      <c r="AE73" s="817"/>
      <c r="AF73" s="817">
        <v>5</v>
      </c>
      <c r="AG73" s="817"/>
      <c r="AH73" s="817"/>
      <c r="AI73" s="817"/>
      <c r="AJ73" s="817"/>
      <c r="AK73" s="817">
        <v>28</v>
      </c>
      <c r="AL73" s="817"/>
      <c r="AM73" s="817"/>
      <c r="AN73" s="817"/>
      <c r="AO73" s="817"/>
      <c r="AP73" s="817" t="s">
        <v>601</v>
      </c>
      <c r="AQ73" s="817"/>
      <c r="AR73" s="817"/>
      <c r="AS73" s="817"/>
      <c r="AT73" s="817"/>
      <c r="AU73" s="817" t="s">
        <v>601</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599</v>
      </c>
      <c r="C74" s="861"/>
      <c r="D74" s="861"/>
      <c r="E74" s="861"/>
      <c r="F74" s="861"/>
      <c r="G74" s="861"/>
      <c r="H74" s="861"/>
      <c r="I74" s="861"/>
      <c r="J74" s="861"/>
      <c r="K74" s="861"/>
      <c r="L74" s="861"/>
      <c r="M74" s="861"/>
      <c r="N74" s="861"/>
      <c r="O74" s="861"/>
      <c r="P74" s="862"/>
      <c r="Q74" s="863">
        <v>22</v>
      </c>
      <c r="R74" s="817"/>
      <c r="S74" s="817"/>
      <c r="T74" s="817"/>
      <c r="U74" s="817"/>
      <c r="V74" s="817">
        <v>18</v>
      </c>
      <c r="W74" s="817"/>
      <c r="X74" s="817"/>
      <c r="Y74" s="817"/>
      <c r="Z74" s="817"/>
      <c r="AA74" s="817">
        <v>3</v>
      </c>
      <c r="AB74" s="817"/>
      <c r="AC74" s="817"/>
      <c r="AD74" s="817"/>
      <c r="AE74" s="817"/>
      <c r="AF74" s="817">
        <v>3</v>
      </c>
      <c r="AG74" s="817"/>
      <c r="AH74" s="817"/>
      <c r="AI74" s="817"/>
      <c r="AJ74" s="817"/>
      <c r="AK74" s="817" t="s">
        <v>601</v>
      </c>
      <c r="AL74" s="817"/>
      <c r="AM74" s="817"/>
      <c r="AN74" s="817"/>
      <c r="AO74" s="817"/>
      <c r="AP74" s="817" t="s">
        <v>601</v>
      </c>
      <c r="AQ74" s="817"/>
      <c r="AR74" s="817"/>
      <c r="AS74" s="817"/>
      <c r="AT74" s="817"/>
      <c r="AU74" s="817" t="s">
        <v>601</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t="s">
        <v>600</v>
      </c>
      <c r="C75" s="861"/>
      <c r="D75" s="861"/>
      <c r="E75" s="861"/>
      <c r="F75" s="861"/>
      <c r="G75" s="861"/>
      <c r="H75" s="861"/>
      <c r="I75" s="861"/>
      <c r="J75" s="861"/>
      <c r="K75" s="861"/>
      <c r="L75" s="861"/>
      <c r="M75" s="861"/>
      <c r="N75" s="861"/>
      <c r="O75" s="861"/>
      <c r="P75" s="862"/>
      <c r="Q75" s="864">
        <v>309</v>
      </c>
      <c r="R75" s="865"/>
      <c r="S75" s="865"/>
      <c r="T75" s="865"/>
      <c r="U75" s="821"/>
      <c r="V75" s="866">
        <v>303</v>
      </c>
      <c r="W75" s="865"/>
      <c r="X75" s="865"/>
      <c r="Y75" s="865"/>
      <c r="Z75" s="821"/>
      <c r="AA75" s="866">
        <v>7</v>
      </c>
      <c r="AB75" s="865"/>
      <c r="AC75" s="865"/>
      <c r="AD75" s="865"/>
      <c r="AE75" s="821"/>
      <c r="AF75" s="866">
        <v>487</v>
      </c>
      <c r="AG75" s="865"/>
      <c r="AH75" s="865"/>
      <c r="AI75" s="865"/>
      <c r="AJ75" s="821"/>
      <c r="AK75" s="866">
        <v>16</v>
      </c>
      <c r="AL75" s="865"/>
      <c r="AM75" s="865"/>
      <c r="AN75" s="865"/>
      <c r="AO75" s="821"/>
      <c r="AP75" s="866">
        <v>333</v>
      </c>
      <c r="AQ75" s="865"/>
      <c r="AR75" s="865"/>
      <c r="AS75" s="865"/>
      <c r="AT75" s="821"/>
      <c r="AU75" s="866">
        <v>29</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392</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SUM(AF68:AJ75)</f>
        <v>5447</v>
      </c>
      <c r="AG88" s="831"/>
      <c r="AH88" s="831"/>
      <c r="AI88" s="831"/>
      <c r="AJ88" s="831"/>
      <c r="AK88" s="828"/>
      <c r="AL88" s="828"/>
      <c r="AM88" s="828"/>
      <c r="AN88" s="828"/>
      <c r="AO88" s="828"/>
      <c r="AP88" s="831">
        <f>SUM(AP68:AT75)</f>
        <v>1189</v>
      </c>
      <c r="AQ88" s="831"/>
      <c r="AR88" s="831"/>
      <c r="AS88" s="831"/>
      <c r="AT88" s="831"/>
      <c r="AU88" s="831">
        <f>SUM(AU68:AY75)</f>
        <v>217</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f>SUM(CR7)</f>
        <v>3</v>
      </c>
      <c r="CS102" s="839"/>
      <c r="CT102" s="839"/>
      <c r="CU102" s="839"/>
      <c r="CV102" s="878"/>
      <c r="CW102" s="877">
        <f t="shared" ref="CW102" si="0">SUM(CW7)</f>
        <v>1150</v>
      </c>
      <c r="CX102" s="839"/>
      <c r="CY102" s="839"/>
      <c r="CZ102" s="839"/>
      <c r="DA102" s="878"/>
      <c r="DB102" s="877" t="s">
        <v>612</v>
      </c>
      <c r="DC102" s="839"/>
      <c r="DD102" s="839"/>
      <c r="DE102" s="839"/>
      <c r="DF102" s="878"/>
      <c r="DG102" s="877" t="s">
        <v>612</v>
      </c>
      <c r="DH102" s="839"/>
      <c r="DI102" s="839"/>
      <c r="DJ102" s="839"/>
      <c r="DK102" s="878"/>
      <c r="DL102" s="877" t="s">
        <v>612</v>
      </c>
      <c r="DM102" s="839"/>
      <c r="DN102" s="839"/>
      <c r="DO102" s="839"/>
      <c r="DP102" s="878"/>
      <c r="DQ102" s="877" t="s">
        <v>612</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308</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308</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308</v>
      </c>
      <c r="DR109" s="880"/>
      <c r="DS109" s="880"/>
      <c r="DT109" s="880"/>
      <c r="DU109" s="881"/>
      <c r="DV109" s="879" t="s">
        <v>433</v>
      </c>
      <c r="DW109" s="880"/>
      <c r="DX109" s="880"/>
      <c r="DY109" s="880"/>
      <c r="DZ109" s="882"/>
    </row>
    <row r="110" spans="1:131" s="224" customFormat="1" ht="26.25" customHeight="1" x14ac:dyDescent="0.2">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579718</v>
      </c>
      <c r="AB110" s="887"/>
      <c r="AC110" s="887"/>
      <c r="AD110" s="887"/>
      <c r="AE110" s="888"/>
      <c r="AF110" s="889">
        <v>607982</v>
      </c>
      <c r="AG110" s="887"/>
      <c r="AH110" s="887"/>
      <c r="AI110" s="887"/>
      <c r="AJ110" s="888"/>
      <c r="AK110" s="889">
        <v>614557</v>
      </c>
      <c r="AL110" s="887"/>
      <c r="AM110" s="887"/>
      <c r="AN110" s="887"/>
      <c r="AO110" s="888"/>
      <c r="AP110" s="890">
        <v>15.6</v>
      </c>
      <c r="AQ110" s="891"/>
      <c r="AR110" s="891"/>
      <c r="AS110" s="891"/>
      <c r="AT110" s="892"/>
      <c r="AU110" s="893" t="s">
        <v>75</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5866114</v>
      </c>
      <c r="BR110" s="918"/>
      <c r="BS110" s="918"/>
      <c r="BT110" s="918"/>
      <c r="BU110" s="918"/>
      <c r="BV110" s="918">
        <v>5963910</v>
      </c>
      <c r="BW110" s="918"/>
      <c r="BX110" s="918"/>
      <c r="BY110" s="918"/>
      <c r="BZ110" s="918"/>
      <c r="CA110" s="918">
        <v>5591230</v>
      </c>
      <c r="CB110" s="918"/>
      <c r="CC110" s="918"/>
      <c r="CD110" s="918"/>
      <c r="CE110" s="918"/>
      <c r="CF110" s="931">
        <v>141.80000000000001</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439</v>
      </c>
      <c r="DH110" s="918"/>
      <c r="DI110" s="918"/>
      <c r="DJ110" s="918"/>
      <c r="DK110" s="918"/>
      <c r="DL110" s="918" t="s">
        <v>440</v>
      </c>
      <c r="DM110" s="918"/>
      <c r="DN110" s="918"/>
      <c r="DO110" s="918"/>
      <c r="DP110" s="918"/>
      <c r="DQ110" s="918" t="s">
        <v>394</v>
      </c>
      <c r="DR110" s="918"/>
      <c r="DS110" s="918"/>
      <c r="DT110" s="918"/>
      <c r="DU110" s="918"/>
      <c r="DV110" s="919" t="s">
        <v>413</v>
      </c>
      <c r="DW110" s="919"/>
      <c r="DX110" s="919"/>
      <c r="DY110" s="919"/>
      <c r="DZ110" s="920"/>
    </row>
    <row r="111" spans="1:131" s="224" customFormat="1" ht="26.25" customHeight="1" x14ac:dyDescent="0.2">
      <c r="A111" s="921" t="s">
        <v>441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442</v>
      </c>
      <c r="AB111" s="925"/>
      <c r="AC111" s="925"/>
      <c r="AD111" s="925"/>
      <c r="AE111" s="926"/>
      <c r="AF111" s="927" t="s">
        <v>443</v>
      </c>
      <c r="AG111" s="925"/>
      <c r="AH111" s="925"/>
      <c r="AI111" s="925"/>
      <c r="AJ111" s="926"/>
      <c r="AK111" s="927" t="s">
        <v>442</v>
      </c>
      <c r="AL111" s="925"/>
      <c r="AM111" s="925"/>
      <c r="AN111" s="925"/>
      <c r="AO111" s="926"/>
      <c r="AP111" s="928" t="s">
        <v>413</v>
      </c>
      <c r="AQ111" s="929"/>
      <c r="AR111" s="929"/>
      <c r="AS111" s="929"/>
      <c r="AT111" s="930"/>
      <c r="AU111" s="895"/>
      <c r="AV111" s="896"/>
      <c r="AW111" s="896"/>
      <c r="AX111" s="896"/>
      <c r="AY111" s="896"/>
      <c r="AZ111" s="909" t="s">
        <v>444</v>
      </c>
      <c r="BA111" s="910"/>
      <c r="BB111" s="910"/>
      <c r="BC111" s="910"/>
      <c r="BD111" s="910"/>
      <c r="BE111" s="910"/>
      <c r="BF111" s="910"/>
      <c r="BG111" s="910"/>
      <c r="BH111" s="910"/>
      <c r="BI111" s="910"/>
      <c r="BJ111" s="910"/>
      <c r="BK111" s="910"/>
      <c r="BL111" s="910"/>
      <c r="BM111" s="910"/>
      <c r="BN111" s="910"/>
      <c r="BO111" s="910"/>
      <c r="BP111" s="911"/>
      <c r="BQ111" s="912" t="s">
        <v>394</v>
      </c>
      <c r="BR111" s="913"/>
      <c r="BS111" s="913"/>
      <c r="BT111" s="913"/>
      <c r="BU111" s="913"/>
      <c r="BV111" s="913" t="s">
        <v>394</v>
      </c>
      <c r="BW111" s="913"/>
      <c r="BX111" s="913"/>
      <c r="BY111" s="913"/>
      <c r="BZ111" s="913"/>
      <c r="CA111" s="913" t="s">
        <v>413</v>
      </c>
      <c r="CB111" s="913"/>
      <c r="CC111" s="913"/>
      <c r="CD111" s="913"/>
      <c r="CE111" s="913"/>
      <c r="CF111" s="907" t="s">
        <v>439</v>
      </c>
      <c r="CG111" s="908"/>
      <c r="CH111" s="908"/>
      <c r="CI111" s="908"/>
      <c r="CJ111" s="908"/>
      <c r="CK111" s="935"/>
      <c r="CL111" s="936"/>
      <c r="CM111" s="909" t="s">
        <v>445</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446</v>
      </c>
      <c r="DH111" s="913"/>
      <c r="DI111" s="913"/>
      <c r="DJ111" s="913"/>
      <c r="DK111" s="913"/>
      <c r="DL111" s="913" t="s">
        <v>447</v>
      </c>
      <c r="DM111" s="913"/>
      <c r="DN111" s="913"/>
      <c r="DO111" s="913"/>
      <c r="DP111" s="913"/>
      <c r="DQ111" s="913" t="s">
        <v>439</v>
      </c>
      <c r="DR111" s="913"/>
      <c r="DS111" s="913"/>
      <c r="DT111" s="913"/>
      <c r="DU111" s="913"/>
      <c r="DV111" s="914" t="s">
        <v>394</v>
      </c>
      <c r="DW111" s="914"/>
      <c r="DX111" s="914"/>
      <c r="DY111" s="914"/>
      <c r="DZ111" s="915"/>
    </row>
    <row r="112" spans="1:131" s="224" customFormat="1" ht="26.25" customHeight="1" x14ac:dyDescent="0.2">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413</v>
      </c>
      <c r="AB112" s="946"/>
      <c r="AC112" s="946"/>
      <c r="AD112" s="946"/>
      <c r="AE112" s="947"/>
      <c r="AF112" s="948" t="s">
        <v>440</v>
      </c>
      <c r="AG112" s="946"/>
      <c r="AH112" s="946"/>
      <c r="AI112" s="946"/>
      <c r="AJ112" s="947"/>
      <c r="AK112" s="948" t="s">
        <v>439</v>
      </c>
      <c r="AL112" s="946"/>
      <c r="AM112" s="946"/>
      <c r="AN112" s="946"/>
      <c r="AO112" s="947"/>
      <c r="AP112" s="949" t="s">
        <v>394</v>
      </c>
      <c r="AQ112" s="950"/>
      <c r="AR112" s="950"/>
      <c r="AS112" s="950"/>
      <c r="AT112" s="951"/>
      <c r="AU112" s="895"/>
      <c r="AV112" s="896"/>
      <c r="AW112" s="896"/>
      <c r="AX112" s="896"/>
      <c r="AY112" s="896"/>
      <c r="AZ112" s="909" t="s">
        <v>450</v>
      </c>
      <c r="BA112" s="910"/>
      <c r="BB112" s="910"/>
      <c r="BC112" s="910"/>
      <c r="BD112" s="910"/>
      <c r="BE112" s="910"/>
      <c r="BF112" s="910"/>
      <c r="BG112" s="910"/>
      <c r="BH112" s="910"/>
      <c r="BI112" s="910"/>
      <c r="BJ112" s="910"/>
      <c r="BK112" s="910"/>
      <c r="BL112" s="910"/>
      <c r="BM112" s="910"/>
      <c r="BN112" s="910"/>
      <c r="BO112" s="910"/>
      <c r="BP112" s="911"/>
      <c r="BQ112" s="912">
        <v>13114</v>
      </c>
      <c r="BR112" s="913"/>
      <c r="BS112" s="913"/>
      <c r="BT112" s="913"/>
      <c r="BU112" s="913"/>
      <c r="BV112" s="913">
        <v>54021</v>
      </c>
      <c r="BW112" s="913"/>
      <c r="BX112" s="913"/>
      <c r="BY112" s="913"/>
      <c r="BZ112" s="913"/>
      <c r="CA112" s="913">
        <v>64813</v>
      </c>
      <c r="CB112" s="913"/>
      <c r="CC112" s="913"/>
      <c r="CD112" s="913"/>
      <c r="CE112" s="913"/>
      <c r="CF112" s="907">
        <v>1.6</v>
      </c>
      <c r="CG112" s="908"/>
      <c r="CH112" s="908"/>
      <c r="CI112" s="908"/>
      <c r="CJ112" s="908"/>
      <c r="CK112" s="935"/>
      <c r="CL112" s="93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446</v>
      </c>
      <c r="DH112" s="913"/>
      <c r="DI112" s="913"/>
      <c r="DJ112" s="913"/>
      <c r="DK112" s="913"/>
      <c r="DL112" s="913" t="s">
        <v>440</v>
      </c>
      <c r="DM112" s="913"/>
      <c r="DN112" s="913"/>
      <c r="DO112" s="913"/>
      <c r="DP112" s="913"/>
      <c r="DQ112" s="913" t="s">
        <v>413</v>
      </c>
      <c r="DR112" s="913"/>
      <c r="DS112" s="913"/>
      <c r="DT112" s="913"/>
      <c r="DU112" s="913"/>
      <c r="DV112" s="914" t="s">
        <v>447</v>
      </c>
      <c r="DW112" s="914"/>
      <c r="DX112" s="914"/>
      <c r="DY112" s="914"/>
      <c r="DZ112" s="915"/>
    </row>
    <row r="113" spans="1:130" s="224" customFormat="1" ht="26.25" customHeight="1" x14ac:dyDescent="0.2">
      <c r="A113" s="941"/>
      <c r="B113" s="942"/>
      <c r="C113" s="910" t="s">
        <v>452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1663</v>
      </c>
      <c r="AB113" s="925"/>
      <c r="AC113" s="925"/>
      <c r="AD113" s="925"/>
      <c r="AE113" s="926"/>
      <c r="AF113" s="927">
        <v>14822</v>
      </c>
      <c r="AG113" s="925"/>
      <c r="AH113" s="925"/>
      <c r="AI113" s="925"/>
      <c r="AJ113" s="926"/>
      <c r="AK113" s="927">
        <v>5597</v>
      </c>
      <c r="AL113" s="925"/>
      <c r="AM113" s="925"/>
      <c r="AN113" s="925"/>
      <c r="AO113" s="926"/>
      <c r="AP113" s="928">
        <v>0.1</v>
      </c>
      <c r="AQ113" s="929"/>
      <c r="AR113" s="929"/>
      <c r="AS113" s="929"/>
      <c r="AT113" s="930"/>
      <c r="AU113" s="895"/>
      <c r="AV113" s="896"/>
      <c r="AW113" s="896"/>
      <c r="AX113" s="896"/>
      <c r="AY113" s="896"/>
      <c r="AZ113" s="909" t="s">
        <v>453</v>
      </c>
      <c r="BA113" s="910"/>
      <c r="BB113" s="910"/>
      <c r="BC113" s="910"/>
      <c r="BD113" s="910"/>
      <c r="BE113" s="910"/>
      <c r="BF113" s="910"/>
      <c r="BG113" s="910"/>
      <c r="BH113" s="910"/>
      <c r="BI113" s="910"/>
      <c r="BJ113" s="910"/>
      <c r="BK113" s="910"/>
      <c r="BL113" s="910"/>
      <c r="BM113" s="910"/>
      <c r="BN113" s="910"/>
      <c r="BO113" s="910"/>
      <c r="BP113" s="911"/>
      <c r="BQ113" s="912">
        <v>318171</v>
      </c>
      <c r="BR113" s="913"/>
      <c r="BS113" s="913"/>
      <c r="BT113" s="913"/>
      <c r="BU113" s="913"/>
      <c r="BV113" s="913">
        <v>274883</v>
      </c>
      <c r="BW113" s="913"/>
      <c r="BX113" s="913"/>
      <c r="BY113" s="913"/>
      <c r="BZ113" s="913"/>
      <c r="CA113" s="913">
        <v>216370</v>
      </c>
      <c r="CB113" s="913"/>
      <c r="CC113" s="913"/>
      <c r="CD113" s="913"/>
      <c r="CE113" s="913"/>
      <c r="CF113" s="907">
        <v>5.5</v>
      </c>
      <c r="CG113" s="908"/>
      <c r="CH113" s="908"/>
      <c r="CI113" s="908"/>
      <c r="CJ113" s="908"/>
      <c r="CK113" s="935"/>
      <c r="CL113" s="936"/>
      <c r="CM113" s="909" t="s">
        <v>454</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413</v>
      </c>
      <c r="DH113" s="946"/>
      <c r="DI113" s="946"/>
      <c r="DJ113" s="946"/>
      <c r="DK113" s="947"/>
      <c r="DL113" s="948" t="s">
        <v>394</v>
      </c>
      <c r="DM113" s="946"/>
      <c r="DN113" s="946"/>
      <c r="DO113" s="946"/>
      <c r="DP113" s="947"/>
      <c r="DQ113" s="948" t="s">
        <v>413</v>
      </c>
      <c r="DR113" s="946"/>
      <c r="DS113" s="946"/>
      <c r="DT113" s="946"/>
      <c r="DU113" s="947"/>
      <c r="DV113" s="949" t="s">
        <v>394</v>
      </c>
      <c r="DW113" s="950"/>
      <c r="DX113" s="950"/>
      <c r="DY113" s="950"/>
      <c r="DZ113" s="951"/>
    </row>
    <row r="114" spans="1:130" s="224" customFormat="1" ht="26.25" customHeight="1" x14ac:dyDescent="0.2">
      <c r="A114" s="941"/>
      <c r="B114" s="942"/>
      <c r="C114" s="910" t="s">
        <v>455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50142</v>
      </c>
      <c r="AB114" s="946"/>
      <c r="AC114" s="946"/>
      <c r="AD114" s="946"/>
      <c r="AE114" s="947"/>
      <c r="AF114" s="948">
        <v>47673</v>
      </c>
      <c r="AG114" s="946"/>
      <c r="AH114" s="946"/>
      <c r="AI114" s="946"/>
      <c r="AJ114" s="947"/>
      <c r="AK114" s="948">
        <v>51285</v>
      </c>
      <c r="AL114" s="946"/>
      <c r="AM114" s="946"/>
      <c r="AN114" s="946"/>
      <c r="AO114" s="947"/>
      <c r="AP114" s="949">
        <v>1.3</v>
      </c>
      <c r="AQ114" s="950"/>
      <c r="AR114" s="950"/>
      <c r="AS114" s="950"/>
      <c r="AT114" s="951"/>
      <c r="AU114" s="895"/>
      <c r="AV114" s="896"/>
      <c r="AW114" s="896"/>
      <c r="AX114" s="896"/>
      <c r="AY114" s="896"/>
      <c r="AZ114" s="909" t="s">
        <v>456</v>
      </c>
      <c r="BA114" s="910"/>
      <c r="BB114" s="910"/>
      <c r="BC114" s="910"/>
      <c r="BD114" s="910"/>
      <c r="BE114" s="910"/>
      <c r="BF114" s="910"/>
      <c r="BG114" s="910"/>
      <c r="BH114" s="910"/>
      <c r="BI114" s="910"/>
      <c r="BJ114" s="910"/>
      <c r="BK114" s="910"/>
      <c r="BL114" s="910"/>
      <c r="BM114" s="910"/>
      <c r="BN114" s="910"/>
      <c r="BO114" s="910"/>
      <c r="BP114" s="911"/>
      <c r="BQ114" s="912">
        <v>1232832</v>
      </c>
      <c r="BR114" s="913"/>
      <c r="BS114" s="913"/>
      <c r="BT114" s="913"/>
      <c r="BU114" s="913"/>
      <c r="BV114" s="913">
        <v>1249497</v>
      </c>
      <c r="BW114" s="913"/>
      <c r="BX114" s="913"/>
      <c r="BY114" s="913"/>
      <c r="BZ114" s="913"/>
      <c r="CA114" s="913">
        <v>1328475</v>
      </c>
      <c r="CB114" s="913"/>
      <c r="CC114" s="913"/>
      <c r="CD114" s="913"/>
      <c r="CE114" s="913"/>
      <c r="CF114" s="907">
        <v>33.700000000000003</v>
      </c>
      <c r="CG114" s="908"/>
      <c r="CH114" s="908"/>
      <c r="CI114" s="908"/>
      <c r="CJ114" s="908"/>
      <c r="CK114" s="935"/>
      <c r="CL114" s="936"/>
      <c r="CM114" s="909" t="s">
        <v>457</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394</v>
      </c>
      <c r="DH114" s="946"/>
      <c r="DI114" s="946"/>
      <c r="DJ114" s="946"/>
      <c r="DK114" s="947"/>
      <c r="DL114" s="948" t="s">
        <v>439</v>
      </c>
      <c r="DM114" s="946"/>
      <c r="DN114" s="946"/>
      <c r="DO114" s="946"/>
      <c r="DP114" s="947"/>
      <c r="DQ114" s="948" t="s">
        <v>394</v>
      </c>
      <c r="DR114" s="946"/>
      <c r="DS114" s="946"/>
      <c r="DT114" s="946"/>
      <c r="DU114" s="947"/>
      <c r="DV114" s="949" t="s">
        <v>439</v>
      </c>
      <c r="DW114" s="950"/>
      <c r="DX114" s="950"/>
      <c r="DY114" s="950"/>
      <c r="DZ114" s="951"/>
    </row>
    <row r="115" spans="1:130" s="224" customFormat="1" ht="26.25" customHeight="1" x14ac:dyDescent="0.2">
      <c r="A115" s="941"/>
      <c r="B115" s="942"/>
      <c r="C115" s="910" t="s">
        <v>458</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343</v>
      </c>
      <c r="AB115" s="925"/>
      <c r="AC115" s="925"/>
      <c r="AD115" s="925"/>
      <c r="AE115" s="926"/>
      <c r="AF115" s="927" t="s">
        <v>447</v>
      </c>
      <c r="AG115" s="925"/>
      <c r="AH115" s="925"/>
      <c r="AI115" s="925"/>
      <c r="AJ115" s="926"/>
      <c r="AK115" s="927" t="s">
        <v>446</v>
      </c>
      <c r="AL115" s="925"/>
      <c r="AM115" s="925"/>
      <c r="AN115" s="925"/>
      <c r="AO115" s="926"/>
      <c r="AP115" s="928" t="s">
        <v>439</v>
      </c>
      <c r="AQ115" s="929"/>
      <c r="AR115" s="929"/>
      <c r="AS115" s="929"/>
      <c r="AT115" s="930"/>
      <c r="AU115" s="895"/>
      <c r="AV115" s="896"/>
      <c r="AW115" s="896"/>
      <c r="AX115" s="896"/>
      <c r="AY115" s="896"/>
      <c r="AZ115" s="909" t="s">
        <v>459</v>
      </c>
      <c r="BA115" s="910"/>
      <c r="BB115" s="910"/>
      <c r="BC115" s="910"/>
      <c r="BD115" s="910"/>
      <c r="BE115" s="910"/>
      <c r="BF115" s="910"/>
      <c r="BG115" s="910"/>
      <c r="BH115" s="910"/>
      <c r="BI115" s="910"/>
      <c r="BJ115" s="910"/>
      <c r="BK115" s="910"/>
      <c r="BL115" s="910"/>
      <c r="BM115" s="910"/>
      <c r="BN115" s="910"/>
      <c r="BO115" s="910"/>
      <c r="BP115" s="911"/>
      <c r="BQ115" s="912" t="s">
        <v>446</v>
      </c>
      <c r="BR115" s="913"/>
      <c r="BS115" s="913"/>
      <c r="BT115" s="913"/>
      <c r="BU115" s="913"/>
      <c r="BV115" s="913" t="s">
        <v>440</v>
      </c>
      <c r="BW115" s="913"/>
      <c r="BX115" s="913"/>
      <c r="BY115" s="913"/>
      <c r="BZ115" s="913"/>
      <c r="CA115" s="913" t="s">
        <v>440</v>
      </c>
      <c r="CB115" s="913"/>
      <c r="CC115" s="913"/>
      <c r="CD115" s="913"/>
      <c r="CE115" s="913"/>
      <c r="CF115" s="907" t="s">
        <v>439</v>
      </c>
      <c r="CG115" s="908"/>
      <c r="CH115" s="908"/>
      <c r="CI115" s="908"/>
      <c r="CJ115" s="908"/>
      <c r="CK115" s="935"/>
      <c r="CL115" s="936"/>
      <c r="CM115" s="909" t="s">
        <v>460</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446</v>
      </c>
      <c r="DH115" s="946"/>
      <c r="DI115" s="946"/>
      <c r="DJ115" s="946"/>
      <c r="DK115" s="947"/>
      <c r="DL115" s="948" t="s">
        <v>394</v>
      </c>
      <c r="DM115" s="946"/>
      <c r="DN115" s="946"/>
      <c r="DO115" s="946"/>
      <c r="DP115" s="947"/>
      <c r="DQ115" s="948" t="s">
        <v>446</v>
      </c>
      <c r="DR115" s="946"/>
      <c r="DS115" s="946"/>
      <c r="DT115" s="946"/>
      <c r="DU115" s="947"/>
      <c r="DV115" s="949" t="s">
        <v>439</v>
      </c>
      <c r="DW115" s="950"/>
      <c r="DX115" s="950"/>
      <c r="DY115" s="950"/>
      <c r="DZ115" s="951"/>
    </row>
    <row r="116" spans="1:130" s="224" customFormat="1" ht="26.25" customHeight="1" x14ac:dyDescent="0.2">
      <c r="A116" s="943"/>
      <c r="B116" s="944"/>
      <c r="C116" s="952" t="s">
        <v>461</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413</v>
      </c>
      <c r="AB116" s="946"/>
      <c r="AC116" s="946"/>
      <c r="AD116" s="946"/>
      <c r="AE116" s="947"/>
      <c r="AF116" s="948" t="s">
        <v>394</v>
      </c>
      <c r="AG116" s="946"/>
      <c r="AH116" s="946"/>
      <c r="AI116" s="946"/>
      <c r="AJ116" s="947"/>
      <c r="AK116" s="948" t="s">
        <v>394</v>
      </c>
      <c r="AL116" s="946"/>
      <c r="AM116" s="946"/>
      <c r="AN116" s="946"/>
      <c r="AO116" s="947"/>
      <c r="AP116" s="949" t="s">
        <v>439</v>
      </c>
      <c r="AQ116" s="950"/>
      <c r="AR116" s="950"/>
      <c r="AS116" s="950"/>
      <c r="AT116" s="951"/>
      <c r="AU116" s="895"/>
      <c r="AV116" s="896"/>
      <c r="AW116" s="896"/>
      <c r="AX116" s="896"/>
      <c r="AY116" s="896"/>
      <c r="AZ116" s="954" t="s">
        <v>462</v>
      </c>
      <c r="BA116" s="955"/>
      <c r="BB116" s="955"/>
      <c r="BC116" s="955"/>
      <c r="BD116" s="955"/>
      <c r="BE116" s="955"/>
      <c r="BF116" s="955"/>
      <c r="BG116" s="955"/>
      <c r="BH116" s="955"/>
      <c r="BI116" s="955"/>
      <c r="BJ116" s="955"/>
      <c r="BK116" s="955"/>
      <c r="BL116" s="955"/>
      <c r="BM116" s="955"/>
      <c r="BN116" s="955"/>
      <c r="BO116" s="955"/>
      <c r="BP116" s="956"/>
      <c r="BQ116" s="912" t="s">
        <v>394</v>
      </c>
      <c r="BR116" s="913"/>
      <c r="BS116" s="913"/>
      <c r="BT116" s="913"/>
      <c r="BU116" s="913"/>
      <c r="BV116" s="913" t="s">
        <v>413</v>
      </c>
      <c r="BW116" s="913"/>
      <c r="BX116" s="913"/>
      <c r="BY116" s="913"/>
      <c r="BZ116" s="913"/>
      <c r="CA116" s="913" t="s">
        <v>439</v>
      </c>
      <c r="CB116" s="913"/>
      <c r="CC116" s="913"/>
      <c r="CD116" s="913"/>
      <c r="CE116" s="913"/>
      <c r="CF116" s="907" t="s">
        <v>439</v>
      </c>
      <c r="CG116" s="908"/>
      <c r="CH116" s="908"/>
      <c r="CI116" s="908"/>
      <c r="CJ116" s="908"/>
      <c r="CK116" s="935"/>
      <c r="CL116" s="936"/>
      <c r="CM116" s="909" t="s">
        <v>463</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440</v>
      </c>
      <c r="DH116" s="946"/>
      <c r="DI116" s="946"/>
      <c r="DJ116" s="946"/>
      <c r="DK116" s="947"/>
      <c r="DL116" s="948" t="s">
        <v>446</v>
      </c>
      <c r="DM116" s="946"/>
      <c r="DN116" s="946"/>
      <c r="DO116" s="946"/>
      <c r="DP116" s="947"/>
      <c r="DQ116" s="948" t="s">
        <v>439</v>
      </c>
      <c r="DR116" s="946"/>
      <c r="DS116" s="946"/>
      <c r="DT116" s="946"/>
      <c r="DU116" s="947"/>
      <c r="DV116" s="949" t="s">
        <v>394</v>
      </c>
      <c r="DW116" s="950"/>
      <c r="DX116" s="950"/>
      <c r="DY116" s="950"/>
      <c r="DZ116" s="951"/>
    </row>
    <row r="117" spans="1:130" s="224" customFormat="1" ht="26.25" customHeight="1" x14ac:dyDescent="0.2">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464</v>
      </c>
      <c r="Z117" s="881"/>
      <c r="AA117" s="965">
        <v>631866</v>
      </c>
      <c r="AB117" s="966"/>
      <c r="AC117" s="966"/>
      <c r="AD117" s="966"/>
      <c r="AE117" s="967"/>
      <c r="AF117" s="968">
        <v>670477</v>
      </c>
      <c r="AG117" s="966"/>
      <c r="AH117" s="966"/>
      <c r="AI117" s="966"/>
      <c r="AJ117" s="967"/>
      <c r="AK117" s="968">
        <v>671439</v>
      </c>
      <c r="AL117" s="966"/>
      <c r="AM117" s="966"/>
      <c r="AN117" s="966"/>
      <c r="AO117" s="967"/>
      <c r="AP117" s="969"/>
      <c r="AQ117" s="970"/>
      <c r="AR117" s="970"/>
      <c r="AS117" s="970"/>
      <c r="AT117" s="971"/>
      <c r="AU117" s="895"/>
      <c r="AV117" s="896"/>
      <c r="AW117" s="896"/>
      <c r="AX117" s="896"/>
      <c r="AY117" s="896"/>
      <c r="AZ117" s="961" t="s">
        <v>465</v>
      </c>
      <c r="BA117" s="962"/>
      <c r="BB117" s="962"/>
      <c r="BC117" s="962"/>
      <c r="BD117" s="962"/>
      <c r="BE117" s="962"/>
      <c r="BF117" s="962"/>
      <c r="BG117" s="962"/>
      <c r="BH117" s="962"/>
      <c r="BI117" s="962"/>
      <c r="BJ117" s="962"/>
      <c r="BK117" s="962"/>
      <c r="BL117" s="962"/>
      <c r="BM117" s="962"/>
      <c r="BN117" s="962"/>
      <c r="BO117" s="962"/>
      <c r="BP117" s="963"/>
      <c r="BQ117" s="912" t="s">
        <v>394</v>
      </c>
      <c r="BR117" s="913"/>
      <c r="BS117" s="913"/>
      <c r="BT117" s="913"/>
      <c r="BU117" s="913"/>
      <c r="BV117" s="913" t="s">
        <v>394</v>
      </c>
      <c r="BW117" s="913"/>
      <c r="BX117" s="913"/>
      <c r="BY117" s="913"/>
      <c r="BZ117" s="913"/>
      <c r="CA117" s="913" t="s">
        <v>394</v>
      </c>
      <c r="CB117" s="913"/>
      <c r="CC117" s="913"/>
      <c r="CD117" s="913"/>
      <c r="CE117" s="913"/>
      <c r="CF117" s="907" t="s">
        <v>394</v>
      </c>
      <c r="CG117" s="908"/>
      <c r="CH117" s="908"/>
      <c r="CI117" s="908"/>
      <c r="CJ117" s="908"/>
      <c r="CK117" s="935"/>
      <c r="CL117" s="936"/>
      <c r="CM117" s="909" t="s">
        <v>466</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394</v>
      </c>
      <c r="DH117" s="946"/>
      <c r="DI117" s="946"/>
      <c r="DJ117" s="946"/>
      <c r="DK117" s="947"/>
      <c r="DL117" s="948" t="s">
        <v>440</v>
      </c>
      <c r="DM117" s="946"/>
      <c r="DN117" s="946"/>
      <c r="DO117" s="946"/>
      <c r="DP117" s="947"/>
      <c r="DQ117" s="948" t="s">
        <v>394</v>
      </c>
      <c r="DR117" s="946"/>
      <c r="DS117" s="946"/>
      <c r="DT117" s="946"/>
      <c r="DU117" s="947"/>
      <c r="DV117" s="949" t="s">
        <v>394</v>
      </c>
      <c r="DW117" s="950"/>
      <c r="DX117" s="950"/>
      <c r="DY117" s="950"/>
      <c r="DZ117" s="951"/>
    </row>
    <row r="118" spans="1:130" s="224" customFormat="1" ht="26.25" customHeight="1" x14ac:dyDescent="0.2">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308</v>
      </c>
      <c r="AL118" s="880"/>
      <c r="AM118" s="880"/>
      <c r="AN118" s="880"/>
      <c r="AO118" s="881"/>
      <c r="AP118" s="957" t="s">
        <v>433</v>
      </c>
      <c r="AQ118" s="958"/>
      <c r="AR118" s="958"/>
      <c r="AS118" s="958"/>
      <c r="AT118" s="959"/>
      <c r="AU118" s="895"/>
      <c r="AV118" s="896"/>
      <c r="AW118" s="896"/>
      <c r="AX118" s="896"/>
      <c r="AY118" s="896"/>
      <c r="AZ118" s="960" t="s">
        <v>467</v>
      </c>
      <c r="BA118" s="952"/>
      <c r="BB118" s="952"/>
      <c r="BC118" s="952"/>
      <c r="BD118" s="952"/>
      <c r="BE118" s="952"/>
      <c r="BF118" s="952"/>
      <c r="BG118" s="952"/>
      <c r="BH118" s="952"/>
      <c r="BI118" s="952"/>
      <c r="BJ118" s="952"/>
      <c r="BK118" s="952"/>
      <c r="BL118" s="952"/>
      <c r="BM118" s="952"/>
      <c r="BN118" s="952"/>
      <c r="BO118" s="952"/>
      <c r="BP118" s="953"/>
      <c r="BQ118" s="986" t="s">
        <v>446</v>
      </c>
      <c r="BR118" s="987"/>
      <c r="BS118" s="987"/>
      <c r="BT118" s="987"/>
      <c r="BU118" s="987"/>
      <c r="BV118" s="987" t="s">
        <v>394</v>
      </c>
      <c r="BW118" s="987"/>
      <c r="BX118" s="987"/>
      <c r="BY118" s="987"/>
      <c r="BZ118" s="987"/>
      <c r="CA118" s="987" t="s">
        <v>394</v>
      </c>
      <c r="CB118" s="987"/>
      <c r="CC118" s="987"/>
      <c r="CD118" s="987"/>
      <c r="CE118" s="987"/>
      <c r="CF118" s="907" t="s">
        <v>394</v>
      </c>
      <c r="CG118" s="908"/>
      <c r="CH118" s="908"/>
      <c r="CI118" s="908"/>
      <c r="CJ118" s="908"/>
      <c r="CK118" s="935"/>
      <c r="CL118" s="936"/>
      <c r="CM118" s="909" t="s">
        <v>468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394</v>
      </c>
      <c r="DH118" s="946"/>
      <c r="DI118" s="946"/>
      <c r="DJ118" s="946"/>
      <c r="DK118" s="947"/>
      <c r="DL118" s="948" t="s">
        <v>394</v>
      </c>
      <c r="DM118" s="946"/>
      <c r="DN118" s="946"/>
      <c r="DO118" s="946"/>
      <c r="DP118" s="947"/>
      <c r="DQ118" s="948" t="s">
        <v>394</v>
      </c>
      <c r="DR118" s="946"/>
      <c r="DS118" s="946"/>
      <c r="DT118" s="946"/>
      <c r="DU118" s="947"/>
      <c r="DV118" s="949" t="s">
        <v>446</v>
      </c>
      <c r="DW118" s="950"/>
      <c r="DX118" s="950"/>
      <c r="DY118" s="950"/>
      <c r="DZ118" s="951"/>
    </row>
    <row r="119" spans="1:130" s="224" customFormat="1" ht="26.25" customHeight="1" x14ac:dyDescent="0.2">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394</v>
      </c>
      <c r="AB119" s="887"/>
      <c r="AC119" s="887"/>
      <c r="AD119" s="887"/>
      <c r="AE119" s="888"/>
      <c r="AF119" s="889" t="s">
        <v>394</v>
      </c>
      <c r="AG119" s="887"/>
      <c r="AH119" s="887"/>
      <c r="AI119" s="887"/>
      <c r="AJ119" s="888"/>
      <c r="AK119" s="889" t="s">
        <v>394</v>
      </c>
      <c r="AL119" s="887"/>
      <c r="AM119" s="887"/>
      <c r="AN119" s="887"/>
      <c r="AO119" s="888"/>
      <c r="AP119" s="890" t="s">
        <v>446</v>
      </c>
      <c r="AQ119" s="891"/>
      <c r="AR119" s="891"/>
      <c r="AS119" s="891"/>
      <c r="AT119" s="892"/>
      <c r="AU119" s="897"/>
      <c r="AV119" s="898"/>
      <c r="AW119" s="898"/>
      <c r="AX119" s="898"/>
      <c r="AY119" s="898"/>
      <c r="AZ119" s="247" t="s">
        <v>190</v>
      </c>
      <c r="BA119" s="247"/>
      <c r="BB119" s="247"/>
      <c r="BC119" s="247"/>
      <c r="BD119" s="247"/>
      <c r="BE119" s="247"/>
      <c r="BF119" s="247"/>
      <c r="BG119" s="247"/>
      <c r="BH119" s="247"/>
      <c r="BI119" s="247"/>
      <c r="BJ119" s="247"/>
      <c r="BK119" s="247"/>
      <c r="BL119" s="247"/>
      <c r="BM119" s="247"/>
      <c r="BN119" s="247"/>
      <c r="BO119" s="964" t="s">
        <v>469</v>
      </c>
      <c r="BP119" s="992"/>
      <c r="BQ119" s="986">
        <v>7430231</v>
      </c>
      <c r="BR119" s="987"/>
      <c r="BS119" s="987"/>
      <c r="BT119" s="987"/>
      <c r="BU119" s="987"/>
      <c r="BV119" s="987">
        <v>7542311</v>
      </c>
      <c r="BW119" s="987"/>
      <c r="BX119" s="987"/>
      <c r="BY119" s="987"/>
      <c r="BZ119" s="987"/>
      <c r="CA119" s="987">
        <v>7200888</v>
      </c>
      <c r="CB119" s="987"/>
      <c r="CC119" s="987"/>
      <c r="CD119" s="987"/>
      <c r="CE119" s="987"/>
      <c r="CF119" s="988"/>
      <c r="CG119" s="989"/>
      <c r="CH119" s="989"/>
      <c r="CI119" s="989"/>
      <c r="CJ119" s="990"/>
      <c r="CK119" s="937"/>
      <c r="CL119" s="938"/>
      <c r="CM119" s="960" t="s">
        <v>470</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394</v>
      </c>
      <c r="DH119" s="973"/>
      <c r="DI119" s="973"/>
      <c r="DJ119" s="973"/>
      <c r="DK119" s="974"/>
      <c r="DL119" s="972" t="s">
        <v>394</v>
      </c>
      <c r="DM119" s="973"/>
      <c r="DN119" s="973"/>
      <c r="DO119" s="973"/>
      <c r="DP119" s="974"/>
      <c r="DQ119" s="972" t="s">
        <v>394</v>
      </c>
      <c r="DR119" s="973"/>
      <c r="DS119" s="973"/>
      <c r="DT119" s="973"/>
      <c r="DU119" s="974"/>
      <c r="DV119" s="975" t="s">
        <v>394</v>
      </c>
      <c r="DW119" s="976"/>
      <c r="DX119" s="976"/>
      <c r="DY119" s="976"/>
      <c r="DZ119" s="977"/>
    </row>
    <row r="120" spans="1:130" s="224" customFormat="1" ht="26.25" customHeight="1" x14ac:dyDescent="0.2">
      <c r="A120" s="1044"/>
      <c r="B120" s="936"/>
      <c r="C120" s="909" t="s">
        <v>445</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394</v>
      </c>
      <c r="AB120" s="946"/>
      <c r="AC120" s="946"/>
      <c r="AD120" s="946"/>
      <c r="AE120" s="947"/>
      <c r="AF120" s="948" t="s">
        <v>394</v>
      </c>
      <c r="AG120" s="946"/>
      <c r="AH120" s="946"/>
      <c r="AI120" s="946"/>
      <c r="AJ120" s="947"/>
      <c r="AK120" s="948" t="s">
        <v>394</v>
      </c>
      <c r="AL120" s="946"/>
      <c r="AM120" s="946"/>
      <c r="AN120" s="946"/>
      <c r="AO120" s="947"/>
      <c r="AP120" s="949" t="s">
        <v>394</v>
      </c>
      <c r="AQ120" s="950"/>
      <c r="AR120" s="950"/>
      <c r="AS120" s="950"/>
      <c r="AT120" s="951"/>
      <c r="AU120" s="978" t="s">
        <v>471</v>
      </c>
      <c r="AV120" s="979"/>
      <c r="AW120" s="979"/>
      <c r="AX120" s="979"/>
      <c r="AY120" s="980"/>
      <c r="AZ120" s="916" t="s">
        <v>472</v>
      </c>
      <c r="BA120" s="884"/>
      <c r="BB120" s="884"/>
      <c r="BC120" s="884"/>
      <c r="BD120" s="884"/>
      <c r="BE120" s="884"/>
      <c r="BF120" s="884"/>
      <c r="BG120" s="884"/>
      <c r="BH120" s="884"/>
      <c r="BI120" s="884"/>
      <c r="BJ120" s="884"/>
      <c r="BK120" s="884"/>
      <c r="BL120" s="884"/>
      <c r="BM120" s="884"/>
      <c r="BN120" s="884"/>
      <c r="BO120" s="884"/>
      <c r="BP120" s="885"/>
      <c r="BQ120" s="917">
        <v>3054276</v>
      </c>
      <c r="BR120" s="918"/>
      <c r="BS120" s="918"/>
      <c r="BT120" s="918"/>
      <c r="BU120" s="918"/>
      <c r="BV120" s="918">
        <v>3810723</v>
      </c>
      <c r="BW120" s="918"/>
      <c r="BX120" s="918"/>
      <c r="BY120" s="918"/>
      <c r="BZ120" s="918"/>
      <c r="CA120" s="918">
        <v>3746035</v>
      </c>
      <c r="CB120" s="918"/>
      <c r="CC120" s="918"/>
      <c r="CD120" s="918"/>
      <c r="CE120" s="918"/>
      <c r="CF120" s="931">
        <v>95</v>
      </c>
      <c r="CG120" s="932"/>
      <c r="CH120" s="932"/>
      <c r="CI120" s="932"/>
      <c r="CJ120" s="932"/>
      <c r="CK120" s="993" t="s">
        <v>473</v>
      </c>
      <c r="CL120" s="994"/>
      <c r="CM120" s="994"/>
      <c r="CN120" s="994"/>
      <c r="CO120" s="995"/>
      <c r="CP120" s="1001" t="s">
        <v>474</v>
      </c>
      <c r="CQ120" s="1002"/>
      <c r="CR120" s="1002"/>
      <c r="CS120" s="1002"/>
      <c r="CT120" s="1002"/>
      <c r="CU120" s="1002"/>
      <c r="CV120" s="1002"/>
      <c r="CW120" s="1002"/>
      <c r="CX120" s="1002"/>
      <c r="CY120" s="1002"/>
      <c r="CZ120" s="1002"/>
      <c r="DA120" s="1002"/>
      <c r="DB120" s="1002"/>
      <c r="DC120" s="1002"/>
      <c r="DD120" s="1002"/>
      <c r="DE120" s="1002"/>
      <c r="DF120" s="1003"/>
      <c r="DG120" s="917">
        <v>13114</v>
      </c>
      <c r="DH120" s="918"/>
      <c r="DI120" s="918"/>
      <c r="DJ120" s="918"/>
      <c r="DK120" s="918"/>
      <c r="DL120" s="918">
        <v>54021</v>
      </c>
      <c r="DM120" s="918"/>
      <c r="DN120" s="918"/>
      <c r="DO120" s="918"/>
      <c r="DP120" s="918"/>
      <c r="DQ120" s="918">
        <v>64813</v>
      </c>
      <c r="DR120" s="918"/>
      <c r="DS120" s="918"/>
      <c r="DT120" s="918"/>
      <c r="DU120" s="918"/>
      <c r="DV120" s="919">
        <v>1.6</v>
      </c>
      <c r="DW120" s="919"/>
      <c r="DX120" s="919"/>
      <c r="DY120" s="919"/>
      <c r="DZ120" s="920"/>
    </row>
    <row r="121" spans="1:130" s="224" customFormat="1" ht="26.25" customHeight="1" x14ac:dyDescent="0.2">
      <c r="A121" s="1044"/>
      <c r="B121" s="936"/>
      <c r="C121" s="961" t="s">
        <v>475</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440</v>
      </c>
      <c r="AB121" s="946"/>
      <c r="AC121" s="946"/>
      <c r="AD121" s="946"/>
      <c r="AE121" s="947"/>
      <c r="AF121" s="948" t="s">
        <v>394</v>
      </c>
      <c r="AG121" s="946"/>
      <c r="AH121" s="946"/>
      <c r="AI121" s="946"/>
      <c r="AJ121" s="947"/>
      <c r="AK121" s="948" t="s">
        <v>394</v>
      </c>
      <c r="AL121" s="946"/>
      <c r="AM121" s="946"/>
      <c r="AN121" s="946"/>
      <c r="AO121" s="947"/>
      <c r="AP121" s="949" t="s">
        <v>394</v>
      </c>
      <c r="AQ121" s="950"/>
      <c r="AR121" s="950"/>
      <c r="AS121" s="950"/>
      <c r="AT121" s="951"/>
      <c r="AU121" s="981"/>
      <c r="AV121" s="982"/>
      <c r="AW121" s="982"/>
      <c r="AX121" s="982"/>
      <c r="AY121" s="983"/>
      <c r="AZ121" s="909" t="s">
        <v>476</v>
      </c>
      <c r="BA121" s="910"/>
      <c r="BB121" s="910"/>
      <c r="BC121" s="910"/>
      <c r="BD121" s="910"/>
      <c r="BE121" s="910"/>
      <c r="BF121" s="910"/>
      <c r="BG121" s="910"/>
      <c r="BH121" s="910"/>
      <c r="BI121" s="910"/>
      <c r="BJ121" s="910"/>
      <c r="BK121" s="910"/>
      <c r="BL121" s="910"/>
      <c r="BM121" s="910"/>
      <c r="BN121" s="910"/>
      <c r="BO121" s="910"/>
      <c r="BP121" s="911"/>
      <c r="BQ121" s="912">
        <v>228014</v>
      </c>
      <c r="BR121" s="913"/>
      <c r="BS121" s="913"/>
      <c r="BT121" s="913"/>
      <c r="BU121" s="913"/>
      <c r="BV121" s="913">
        <v>249870</v>
      </c>
      <c r="BW121" s="913"/>
      <c r="BX121" s="913"/>
      <c r="BY121" s="913"/>
      <c r="BZ121" s="913"/>
      <c r="CA121" s="913">
        <v>228382</v>
      </c>
      <c r="CB121" s="913"/>
      <c r="CC121" s="913"/>
      <c r="CD121" s="913"/>
      <c r="CE121" s="913"/>
      <c r="CF121" s="907">
        <v>5.8</v>
      </c>
      <c r="CG121" s="908"/>
      <c r="CH121" s="908"/>
      <c r="CI121" s="908"/>
      <c r="CJ121" s="908"/>
      <c r="CK121" s="996"/>
      <c r="CL121" s="997"/>
      <c r="CM121" s="997"/>
      <c r="CN121" s="997"/>
      <c r="CO121" s="998"/>
      <c r="CP121" s="1006" t="s">
        <v>477</v>
      </c>
      <c r="CQ121" s="1007"/>
      <c r="CR121" s="1007"/>
      <c r="CS121" s="1007"/>
      <c r="CT121" s="1007"/>
      <c r="CU121" s="1007"/>
      <c r="CV121" s="1007"/>
      <c r="CW121" s="1007"/>
      <c r="CX121" s="1007"/>
      <c r="CY121" s="1007"/>
      <c r="CZ121" s="1007"/>
      <c r="DA121" s="1007"/>
      <c r="DB121" s="1007"/>
      <c r="DC121" s="1007"/>
      <c r="DD121" s="1007"/>
      <c r="DE121" s="1007"/>
      <c r="DF121" s="1008"/>
      <c r="DG121" s="912" t="s">
        <v>440</v>
      </c>
      <c r="DH121" s="913"/>
      <c r="DI121" s="913"/>
      <c r="DJ121" s="913"/>
      <c r="DK121" s="913"/>
      <c r="DL121" s="913" t="s">
        <v>394</v>
      </c>
      <c r="DM121" s="913"/>
      <c r="DN121" s="913"/>
      <c r="DO121" s="913"/>
      <c r="DP121" s="913"/>
      <c r="DQ121" s="913" t="s">
        <v>440</v>
      </c>
      <c r="DR121" s="913"/>
      <c r="DS121" s="913"/>
      <c r="DT121" s="913"/>
      <c r="DU121" s="913"/>
      <c r="DV121" s="914" t="s">
        <v>394</v>
      </c>
      <c r="DW121" s="914"/>
      <c r="DX121" s="914"/>
      <c r="DY121" s="914"/>
      <c r="DZ121" s="915"/>
    </row>
    <row r="122" spans="1:130" s="224" customFormat="1" ht="26.25" customHeight="1" x14ac:dyDescent="0.2">
      <c r="A122" s="1044"/>
      <c r="B122" s="936"/>
      <c r="C122" s="909" t="s">
        <v>457</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394</v>
      </c>
      <c r="AB122" s="946"/>
      <c r="AC122" s="946"/>
      <c r="AD122" s="946"/>
      <c r="AE122" s="947"/>
      <c r="AF122" s="948" t="s">
        <v>440</v>
      </c>
      <c r="AG122" s="946"/>
      <c r="AH122" s="946"/>
      <c r="AI122" s="946"/>
      <c r="AJ122" s="947"/>
      <c r="AK122" s="948" t="s">
        <v>394</v>
      </c>
      <c r="AL122" s="946"/>
      <c r="AM122" s="946"/>
      <c r="AN122" s="946"/>
      <c r="AO122" s="947"/>
      <c r="AP122" s="949" t="s">
        <v>394</v>
      </c>
      <c r="AQ122" s="950"/>
      <c r="AR122" s="950"/>
      <c r="AS122" s="950"/>
      <c r="AT122" s="951"/>
      <c r="AU122" s="981"/>
      <c r="AV122" s="982"/>
      <c r="AW122" s="982"/>
      <c r="AX122" s="982"/>
      <c r="AY122" s="983"/>
      <c r="AZ122" s="960" t="s">
        <v>478</v>
      </c>
      <c r="BA122" s="952"/>
      <c r="BB122" s="952"/>
      <c r="BC122" s="952"/>
      <c r="BD122" s="952"/>
      <c r="BE122" s="952"/>
      <c r="BF122" s="952"/>
      <c r="BG122" s="952"/>
      <c r="BH122" s="952"/>
      <c r="BI122" s="952"/>
      <c r="BJ122" s="952"/>
      <c r="BK122" s="952"/>
      <c r="BL122" s="952"/>
      <c r="BM122" s="952"/>
      <c r="BN122" s="952"/>
      <c r="BO122" s="952"/>
      <c r="BP122" s="953"/>
      <c r="BQ122" s="986">
        <v>3889394</v>
      </c>
      <c r="BR122" s="987"/>
      <c r="BS122" s="987"/>
      <c r="BT122" s="987"/>
      <c r="BU122" s="987"/>
      <c r="BV122" s="987">
        <v>3758342</v>
      </c>
      <c r="BW122" s="987"/>
      <c r="BX122" s="987"/>
      <c r="BY122" s="987"/>
      <c r="BZ122" s="987"/>
      <c r="CA122" s="987">
        <v>3533631</v>
      </c>
      <c r="CB122" s="987"/>
      <c r="CC122" s="987"/>
      <c r="CD122" s="987"/>
      <c r="CE122" s="987"/>
      <c r="CF122" s="1004">
        <v>89.6</v>
      </c>
      <c r="CG122" s="1005"/>
      <c r="CH122" s="1005"/>
      <c r="CI122" s="1005"/>
      <c r="CJ122" s="1005"/>
      <c r="CK122" s="996"/>
      <c r="CL122" s="997"/>
      <c r="CM122" s="997"/>
      <c r="CN122" s="997"/>
      <c r="CO122" s="998"/>
      <c r="CP122" s="1006" t="s">
        <v>479</v>
      </c>
      <c r="CQ122" s="1007"/>
      <c r="CR122" s="1007"/>
      <c r="CS122" s="1007"/>
      <c r="CT122" s="1007"/>
      <c r="CU122" s="1007"/>
      <c r="CV122" s="1007"/>
      <c r="CW122" s="1007"/>
      <c r="CX122" s="1007"/>
      <c r="CY122" s="1007"/>
      <c r="CZ122" s="1007"/>
      <c r="DA122" s="1007"/>
      <c r="DB122" s="1007"/>
      <c r="DC122" s="1007"/>
      <c r="DD122" s="1007"/>
      <c r="DE122" s="1007"/>
      <c r="DF122" s="1008"/>
      <c r="DG122" s="912" t="s">
        <v>394</v>
      </c>
      <c r="DH122" s="913"/>
      <c r="DI122" s="913"/>
      <c r="DJ122" s="913"/>
      <c r="DK122" s="913"/>
      <c r="DL122" s="913" t="s">
        <v>394</v>
      </c>
      <c r="DM122" s="913"/>
      <c r="DN122" s="913"/>
      <c r="DO122" s="913"/>
      <c r="DP122" s="913"/>
      <c r="DQ122" s="913" t="s">
        <v>394</v>
      </c>
      <c r="DR122" s="913"/>
      <c r="DS122" s="913"/>
      <c r="DT122" s="913"/>
      <c r="DU122" s="913"/>
      <c r="DV122" s="914" t="s">
        <v>394</v>
      </c>
      <c r="DW122" s="914"/>
      <c r="DX122" s="914"/>
      <c r="DY122" s="914"/>
      <c r="DZ122" s="915"/>
    </row>
    <row r="123" spans="1:130" s="224" customFormat="1" ht="26.25" customHeight="1" x14ac:dyDescent="0.2">
      <c r="A123" s="1044"/>
      <c r="B123" s="936"/>
      <c r="C123" s="909" t="s">
        <v>463</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394</v>
      </c>
      <c r="AB123" s="946"/>
      <c r="AC123" s="946"/>
      <c r="AD123" s="946"/>
      <c r="AE123" s="947"/>
      <c r="AF123" s="948" t="s">
        <v>440</v>
      </c>
      <c r="AG123" s="946"/>
      <c r="AH123" s="946"/>
      <c r="AI123" s="946"/>
      <c r="AJ123" s="947"/>
      <c r="AK123" s="948" t="s">
        <v>394</v>
      </c>
      <c r="AL123" s="946"/>
      <c r="AM123" s="946"/>
      <c r="AN123" s="946"/>
      <c r="AO123" s="947"/>
      <c r="AP123" s="949" t="s">
        <v>440</v>
      </c>
      <c r="AQ123" s="950"/>
      <c r="AR123" s="950"/>
      <c r="AS123" s="950"/>
      <c r="AT123" s="951"/>
      <c r="AU123" s="984"/>
      <c r="AV123" s="985"/>
      <c r="AW123" s="985"/>
      <c r="AX123" s="985"/>
      <c r="AY123" s="985"/>
      <c r="AZ123" s="247" t="s">
        <v>190</v>
      </c>
      <c r="BA123" s="247"/>
      <c r="BB123" s="247"/>
      <c r="BC123" s="247"/>
      <c r="BD123" s="247"/>
      <c r="BE123" s="247"/>
      <c r="BF123" s="247"/>
      <c r="BG123" s="247"/>
      <c r="BH123" s="247"/>
      <c r="BI123" s="247"/>
      <c r="BJ123" s="247"/>
      <c r="BK123" s="247"/>
      <c r="BL123" s="247"/>
      <c r="BM123" s="247"/>
      <c r="BN123" s="247"/>
      <c r="BO123" s="964" t="s">
        <v>480</v>
      </c>
      <c r="BP123" s="992"/>
      <c r="BQ123" s="1050">
        <v>7171684</v>
      </c>
      <c r="BR123" s="1051"/>
      <c r="BS123" s="1051"/>
      <c r="BT123" s="1051"/>
      <c r="BU123" s="1051"/>
      <c r="BV123" s="1051">
        <v>7818935</v>
      </c>
      <c r="BW123" s="1051"/>
      <c r="BX123" s="1051"/>
      <c r="BY123" s="1051"/>
      <c r="BZ123" s="1051"/>
      <c r="CA123" s="1051">
        <v>7508048</v>
      </c>
      <c r="CB123" s="1051"/>
      <c r="CC123" s="1051"/>
      <c r="CD123" s="1051"/>
      <c r="CE123" s="1051"/>
      <c r="CF123" s="988"/>
      <c r="CG123" s="989"/>
      <c r="CH123" s="989"/>
      <c r="CI123" s="989"/>
      <c r="CJ123" s="990"/>
      <c r="CK123" s="996"/>
      <c r="CL123" s="997"/>
      <c r="CM123" s="997"/>
      <c r="CN123" s="997"/>
      <c r="CO123" s="998"/>
      <c r="CP123" s="1006" t="s">
        <v>481</v>
      </c>
      <c r="CQ123" s="1007"/>
      <c r="CR123" s="1007"/>
      <c r="CS123" s="1007"/>
      <c r="CT123" s="1007"/>
      <c r="CU123" s="1007"/>
      <c r="CV123" s="1007"/>
      <c r="CW123" s="1007"/>
      <c r="CX123" s="1007"/>
      <c r="CY123" s="1007"/>
      <c r="CZ123" s="1007"/>
      <c r="DA123" s="1007"/>
      <c r="DB123" s="1007"/>
      <c r="DC123" s="1007"/>
      <c r="DD123" s="1007"/>
      <c r="DE123" s="1007"/>
      <c r="DF123" s="1008"/>
      <c r="DG123" s="945" t="s">
        <v>394</v>
      </c>
      <c r="DH123" s="946"/>
      <c r="DI123" s="946"/>
      <c r="DJ123" s="946"/>
      <c r="DK123" s="947"/>
      <c r="DL123" s="948" t="s">
        <v>394</v>
      </c>
      <c r="DM123" s="946"/>
      <c r="DN123" s="946"/>
      <c r="DO123" s="946"/>
      <c r="DP123" s="947"/>
      <c r="DQ123" s="948" t="s">
        <v>394</v>
      </c>
      <c r="DR123" s="946"/>
      <c r="DS123" s="946"/>
      <c r="DT123" s="946"/>
      <c r="DU123" s="947"/>
      <c r="DV123" s="949" t="s">
        <v>394</v>
      </c>
      <c r="DW123" s="950"/>
      <c r="DX123" s="950"/>
      <c r="DY123" s="950"/>
      <c r="DZ123" s="951"/>
    </row>
    <row r="124" spans="1:130" s="224" customFormat="1" ht="26.25" customHeight="1" thickBot="1" x14ac:dyDescent="0.25">
      <c r="A124" s="1044"/>
      <c r="B124" s="936"/>
      <c r="C124" s="909" t="s">
        <v>466</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394</v>
      </c>
      <c r="AB124" s="946"/>
      <c r="AC124" s="946"/>
      <c r="AD124" s="946"/>
      <c r="AE124" s="947"/>
      <c r="AF124" s="948" t="s">
        <v>394</v>
      </c>
      <c r="AG124" s="946"/>
      <c r="AH124" s="946"/>
      <c r="AI124" s="946"/>
      <c r="AJ124" s="947"/>
      <c r="AK124" s="948" t="s">
        <v>394</v>
      </c>
      <c r="AL124" s="946"/>
      <c r="AM124" s="946"/>
      <c r="AN124" s="946"/>
      <c r="AO124" s="947"/>
      <c r="AP124" s="949" t="s">
        <v>394</v>
      </c>
      <c r="AQ124" s="950"/>
      <c r="AR124" s="950"/>
      <c r="AS124" s="950"/>
      <c r="AT124" s="951"/>
      <c r="AU124" s="1046" t="s">
        <v>482</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6.9</v>
      </c>
      <c r="BR124" s="1014"/>
      <c r="BS124" s="1014"/>
      <c r="BT124" s="1014"/>
      <c r="BU124" s="1014"/>
      <c r="BV124" s="1014" t="s">
        <v>394</v>
      </c>
      <c r="BW124" s="1014"/>
      <c r="BX124" s="1014"/>
      <c r="BY124" s="1014"/>
      <c r="BZ124" s="1014"/>
      <c r="CA124" s="1014" t="s">
        <v>439</v>
      </c>
      <c r="CB124" s="1014"/>
      <c r="CC124" s="1014"/>
      <c r="CD124" s="1014"/>
      <c r="CE124" s="1014"/>
      <c r="CF124" s="1015"/>
      <c r="CG124" s="1016"/>
      <c r="CH124" s="1016"/>
      <c r="CI124" s="1016"/>
      <c r="CJ124" s="1017"/>
      <c r="CK124" s="999"/>
      <c r="CL124" s="999"/>
      <c r="CM124" s="999"/>
      <c r="CN124" s="999"/>
      <c r="CO124" s="1000"/>
      <c r="CP124" s="1006" t="s">
        <v>483</v>
      </c>
      <c r="CQ124" s="1007"/>
      <c r="CR124" s="1007"/>
      <c r="CS124" s="1007"/>
      <c r="CT124" s="1007"/>
      <c r="CU124" s="1007"/>
      <c r="CV124" s="1007"/>
      <c r="CW124" s="1007"/>
      <c r="CX124" s="1007"/>
      <c r="CY124" s="1007"/>
      <c r="CZ124" s="1007"/>
      <c r="DA124" s="1007"/>
      <c r="DB124" s="1007"/>
      <c r="DC124" s="1007"/>
      <c r="DD124" s="1007"/>
      <c r="DE124" s="1007"/>
      <c r="DF124" s="1008"/>
      <c r="DG124" s="991" t="s">
        <v>484</v>
      </c>
      <c r="DH124" s="973"/>
      <c r="DI124" s="973"/>
      <c r="DJ124" s="973"/>
      <c r="DK124" s="974"/>
      <c r="DL124" s="972" t="s">
        <v>485</v>
      </c>
      <c r="DM124" s="973"/>
      <c r="DN124" s="973"/>
      <c r="DO124" s="973"/>
      <c r="DP124" s="974"/>
      <c r="DQ124" s="972" t="s">
        <v>440</v>
      </c>
      <c r="DR124" s="973"/>
      <c r="DS124" s="973"/>
      <c r="DT124" s="973"/>
      <c r="DU124" s="974"/>
      <c r="DV124" s="975" t="s">
        <v>484</v>
      </c>
      <c r="DW124" s="976"/>
      <c r="DX124" s="976"/>
      <c r="DY124" s="976"/>
      <c r="DZ124" s="977"/>
    </row>
    <row r="125" spans="1:130" s="224" customFormat="1" ht="26.25" customHeight="1" x14ac:dyDescent="0.2">
      <c r="A125" s="1044"/>
      <c r="B125" s="936"/>
      <c r="C125" s="909" t="s">
        <v>468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486</v>
      </c>
      <c r="AB125" s="946"/>
      <c r="AC125" s="946"/>
      <c r="AD125" s="946"/>
      <c r="AE125" s="947"/>
      <c r="AF125" s="948" t="s">
        <v>394</v>
      </c>
      <c r="AG125" s="946"/>
      <c r="AH125" s="946"/>
      <c r="AI125" s="946"/>
      <c r="AJ125" s="947"/>
      <c r="AK125" s="948" t="s">
        <v>487</v>
      </c>
      <c r="AL125" s="946"/>
      <c r="AM125" s="946"/>
      <c r="AN125" s="946"/>
      <c r="AO125" s="947"/>
      <c r="AP125" s="949" t="s">
        <v>488</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489</v>
      </c>
      <c r="CL125" s="994"/>
      <c r="CM125" s="994"/>
      <c r="CN125" s="994"/>
      <c r="CO125" s="995"/>
      <c r="CP125" s="916" t="s">
        <v>490</v>
      </c>
      <c r="CQ125" s="884"/>
      <c r="CR125" s="884"/>
      <c r="CS125" s="884"/>
      <c r="CT125" s="884"/>
      <c r="CU125" s="884"/>
      <c r="CV125" s="884"/>
      <c r="CW125" s="884"/>
      <c r="CX125" s="884"/>
      <c r="CY125" s="884"/>
      <c r="CZ125" s="884"/>
      <c r="DA125" s="884"/>
      <c r="DB125" s="884"/>
      <c r="DC125" s="884"/>
      <c r="DD125" s="884"/>
      <c r="DE125" s="884"/>
      <c r="DF125" s="885"/>
      <c r="DG125" s="917" t="s">
        <v>394</v>
      </c>
      <c r="DH125" s="918"/>
      <c r="DI125" s="918"/>
      <c r="DJ125" s="918"/>
      <c r="DK125" s="918"/>
      <c r="DL125" s="918" t="s">
        <v>491</v>
      </c>
      <c r="DM125" s="918"/>
      <c r="DN125" s="918"/>
      <c r="DO125" s="918"/>
      <c r="DP125" s="918"/>
      <c r="DQ125" s="918" t="s">
        <v>484</v>
      </c>
      <c r="DR125" s="918"/>
      <c r="DS125" s="918"/>
      <c r="DT125" s="918"/>
      <c r="DU125" s="918"/>
      <c r="DV125" s="919" t="s">
        <v>440</v>
      </c>
      <c r="DW125" s="919"/>
      <c r="DX125" s="919"/>
      <c r="DY125" s="919"/>
      <c r="DZ125" s="920"/>
    </row>
    <row r="126" spans="1:130" s="224" customFormat="1" ht="26.25" customHeight="1" thickBot="1" x14ac:dyDescent="0.25">
      <c r="A126" s="1044"/>
      <c r="B126" s="936"/>
      <c r="C126" s="909" t="s">
        <v>470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492</v>
      </c>
      <c r="AB126" s="946"/>
      <c r="AC126" s="946"/>
      <c r="AD126" s="946"/>
      <c r="AE126" s="947"/>
      <c r="AF126" s="948" t="s">
        <v>485</v>
      </c>
      <c r="AG126" s="946"/>
      <c r="AH126" s="946"/>
      <c r="AI126" s="946"/>
      <c r="AJ126" s="947"/>
      <c r="AK126" s="948" t="s">
        <v>447</v>
      </c>
      <c r="AL126" s="946"/>
      <c r="AM126" s="946"/>
      <c r="AN126" s="946"/>
      <c r="AO126" s="947"/>
      <c r="AP126" s="949" t="s">
        <v>394</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493</v>
      </c>
      <c r="CQ126" s="910"/>
      <c r="CR126" s="910"/>
      <c r="CS126" s="910"/>
      <c r="CT126" s="910"/>
      <c r="CU126" s="910"/>
      <c r="CV126" s="910"/>
      <c r="CW126" s="910"/>
      <c r="CX126" s="910"/>
      <c r="CY126" s="910"/>
      <c r="CZ126" s="910"/>
      <c r="DA126" s="910"/>
      <c r="DB126" s="910"/>
      <c r="DC126" s="910"/>
      <c r="DD126" s="910"/>
      <c r="DE126" s="910"/>
      <c r="DF126" s="911"/>
      <c r="DG126" s="912" t="s">
        <v>447</v>
      </c>
      <c r="DH126" s="913"/>
      <c r="DI126" s="913"/>
      <c r="DJ126" s="913"/>
      <c r="DK126" s="913"/>
      <c r="DL126" s="913" t="s">
        <v>485</v>
      </c>
      <c r="DM126" s="913"/>
      <c r="DN126" s="913"/>
      <c r="DO126" s="913"/>
      <c r="DP126" s="913"/>
      <c r="DQ126" s="913" t="s">
        <v>485</v>
      </c>
      <c r="DR126" s="913"/>
      <c r="DS126" s="913"/>
      <c r="DT126" s="913"/>
      <c r="DU126" s="913"/>
      <c r="DV126" s="914" t="s">
        <v>447</v>
      </c>
      <c r="DW126" s="914"/>
      <c r="DX126" s="914"/>
      <c r="DY126" s="914"/>
      <c r="DZ126" s="915"/>
    </row>
    <row r="127" spans="1:130" s="224" customFormat="1" ht="26.25" customHeight="1" x14ac:dyDescent="0.2">
      <c r="A127" s="1045"/>
      <c r="B127" s="938"/>
      <c r="C127" s="960" t="s">
        <v>494</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343</v>
      </c>
      <c r="AB127" s="946"/>
      <c r="AC127" s="946"/>
      <c r="AD127" s="946"/>
      <c r="AE127" s="947"/>
      <c r="AF127" s="948" t="s">
        <v>485</v>
      </c>
      <c r="AG127" s="946"/>
      <c r="AH127" s="946"/>
      <c r="AI127" s="946"/>
      <c r="AJ127" s="947"/>
      <c r="AK127" s="948" t="s">
        <v>485</v>
      </c>
      <c r="AL127" s="946"/>
      <c r="AM127" s="946"/>
      <c r="AN127" s="946"/>
      <c r="AO127" s="947"/>
      <c r="AP127" s="949" t="s">
        <v>484</v>
      </c>
      <c r="AQ127" s="950"/>
      <c r="AR127" s="950"/>
      <c r="AS127" s="950"/>
      <c r="AT127" s="951"/>
      <c r="AU127" s="226"/>
      <c r="AV127" s="226"/>
      <c r="AW127" s="226"/>
      <c r="AX127" s="1018" t="s">
        <v>495</v>
      </c>
      <c r="AY127" s="1019"/>
      <c r="AZ127" s="1019"/>
      <c r="BA127" s="1019"/>
      <c r="BB127" s="1019"/>
      <c r="BC127" s="1019"/>
      <c r="BD127" s="1019"/>
      <c r="BE127" s="1020"/>
      <c r="BF127" s="1021" t="s">
        <v>496</v>
      </c>
      <c r="BG127" s="1019"/>
      <c r="BH127" s="1019"/>
      <c r="BI127" s="1019"/>
      <c r="BJ127" s="1019"/>
      <c r="BK127" s="1019"/>
      <c r="BL127" s="1020"/>
      <c r="BM127" s="1021" t="s">
        <v>497</v>
      </c>
      <c r="BN127" s="1019"/>
      <c r="BO127" s="1019"/>
      <c r="BP127" s="1019"/>
      <c r="BQ127" s="1019"/>
      <c r="BR127" s="1019"/>
      <c r="BS127" s="1020"/>
      <c r="BT127" s="1021" t="s">
        <v>498</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499</v>
      </c>
      <c r="CQ127" s="910"/>
      <c r="CR127" s="910"/>
      <c r="CS127" s="910"/>
      <c r="CT127" s="910"/>
      <c r="CU127" s="910"/>
      <c r="CV127" s="910"/>
      <c r="CW127" s="910"/>
      <c r="CX127" s="910"/>
      <c r="CY127" s="910"/>
      <c r="CZ127" s="910"/>
      <c r="DA127" s="910"/>
      <c r="DB127" s="910"/>
      <c r="DC127" s="910"/>
      <c r="DD127" s="910"/>
      <c r="DE127" s="910"/>
      <c r="DF127" s="911"/>
      <c r="DG127" s="912" t="s">
        <v>487</v>
      </c>
      <c r="DH127" s="913"/>
      <c r="DI127" s="913"/>
      <c r="DJ127" s="913"/>
      <c r="DK127" s="913"/>
      <c r="DL127" s="913" t="s">
        <v>447</v>
      </c>
      <c r="DM127" s="913"/>
      <c r="DN127" s="913"/>
      <c r="DO127" s="913"/>
      <c r="DP127" s="913"/>
      <c r="DQ127" s="913" t="s">
        <v>442</v>
      </c>
      <c r="DR127" s="913"/>
      <c r="DS127" s="913"/>
      <c r="DT127" s="913"/>
      <c r="DU127" s="913"/>
      <c r="DV127" s="914" t="s">
        <v>492</v>
      </c>
      <c r="DW127" s="914"/>
      <c r="DX127" s="914"/>
      <c r="DY127" s="914"/>
      <c r="DZ127" s="915"/>
    </row>
    <row r="128" spans="1:130" s="224" customFormat="1" ht="26.25" customHeight="1" thickBot="1" x14ac:dyDescent="0.25">
      <c r="A128" s="1028" t="s">
        <v>500</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501</v>
      </c>
      <c r="X128" s="1030"/>
      <c r="Y128" s="1030"/>
      <c r="Z128" s="1031"/>
      <c r="AA128" s="1032">
        <v>16016</v>
      </c>
      <c r="AB128" s="1033"/>
      <c r="AC128" s="1033"/>
      <c r="AD128" s="1033"/>
      <c r="AE128" s="1034"/>
      <c r="AF128" s="1035">
        <v>17294</v>
      </c>
      <c r="AG128" s="1033"/>
      <c r="AH128" s="1033"/>
      <c r="AI128" s="1033"/>
      <c r="AJ128" s="1034"/>
      <c r="AK128" s="1035">
        <v>22808</v>
      </c>
      <c r="AL128" s="1033"/>
      <c r="AM128" s="1033"/>
      <c r="AN128" s="1033"/>
      <c r="AO128" s="1034"/>
      <c r="AP128" s="1036"/>
      <c r="AQ128" s="1037"/>
      <c r="AR128" s="1037"/>
      <c r="AS128" s="1037"/>
      <c r="AT128" s="1038"/>
      <c r="AU128" s="226"/>
      <c r="AV128" s="226"/>
      <c r="AW128" s="226"/>
      <c r="AX128" s="883" t="s">
        <v>502</v>
      </c>
      <c r="AY128" s="884"/>
      <c r="AZ128" s="884"/>
      <c r="BA128" s="884"/>
      <c r="BB128" s="884"/>
      <c r="BC128" s="884"/>
      <c r="BD128" s="884"/>
      <c r="BE128" s="885"/>
      <c r="BF128" s="1039" t="s">
        <v>442</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503</v>
      </c>
      <c r="CQ128" s="713"/>
      <c r="CR128" s="713"/>
      <c r="CS128" s="713"/>
      <c r="CT128" s="713"/>
      <c r="CU128" s="713"/>
      <c r="CV128" s="713"/>
      <c r="CW128" s="713"/>
      <c r="CX128" s="713"/>
      <c r="CY128" s="713"/>
      <c r="CZ128" s="713"/>
      <c r="DA128" s="713"/>
      <c r="DB128" s="713"/>
      <c r="DC128" s="713"/>
      <c r="DD128" s="713"/>
      <c r="DE128" s="713"/>
      <c r="DF128" s="1023"/>
      <c r="DG128" s="1024" t="s">
        <v>447</v>
      </c>
      <c r="DH128" s="1025"/>
      <c r="DI128" s="1025"/>
      <c r="DJ128" s="1025"/>
      <c r="DK128" s="1025"/>
      <c r="DL128" s="1025" t="s">
        <v>394</v>
      </c>
      <c r="DM128" s="1025"/>
      <c r="DN128" s="1025"/>
      <c r="DO128" s="1025"/>
      <c r="DP128" s="1025"/>
      <c r="DQ128" s="1025" t="s">
        <v>447</v>
      </c>
      <c r="DR128" s="1025"/>
      <c r="DS128" s="1025"/>
      <c r="DT128" s="1025"/>
      <c r="DU128" s="1025"/>
      <c r="DV128" s="1026" t="s">
        <v>504</v>
      </c>
      <c r="DW128" s="1026"/>
      <c r="DX128" s="1026"/>
      <c r="DY128" s="1026"/>
      <c r="DZ128" s="1027"/>
    </row>
    <row r="129" spans="1:131" s="224" customFormat="1" ht="26.25" customHeight="1" x14ac:dyDescent="0.2">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505</v>
      </c>
      <c r="X129" s="1058"/>
      <c r="Y129" s="1058"/>
      <c r="Z129" s="1059"/>
      <c r="AA129" s="945">
        <v>4090369</v>
      </c>
      <c r="AB129" s="946"/>
      <c r="AC129" s="946"/>
      <c r="AD129" s="946"/>
      <c r="AE129" s="947"/>
      <c r="AF129" s="948">
        <v>4343449</v>
      </c>
      <c r="AG129" s="946"/>
      <c r="AH129" s="946"/>
      <c r="AI129" s="946"/>
      <c r="AJ129" s="947"/>
      <c r="AK129" s="948">
        <v>4271783</v>
      </c>
      <c r="AL129" s="946"/>
      <c r="AM129" s="946"/>
      <c r="AN129" s="946"/>
      <c r="AO129" s="947"/>
      <c r="AP129" s="1060"/>
      <c r="AQ129" s="1061"/>
      <c r="AR129" s="1061"/>
      <c r="AS129" s="1061"/>
      <c r="AT129" s="1062"/>
      <c r="AU129" s="227"/>
      <c r="AV129" s="227"/>
      <c r="AW129" s="227"/>
      <c r="AX129" s="1052" t="s">
        <v>506</v>
      </c>
      <c r="AY129" s="910"/>
      <c r="AZ129" s="910"/>
      <c r="BA129" s="910"/>
      <c r="BB129" s="910"/>
      <c r="BC129" s="910"/>
      <c r="BD129" s="910"/>
      <c r="BE129" s="911"/>
      <c r="BF129" s="1053" t="s">
        <v>485</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508</v>
      </c>
      <c r="X130" s="1058"/>
      <c r="Y130" s="1058"/>
      <c r="Z130" s="1059"/>
      <c r="AA130" s="945">
        <v>344391</v>
      </c>
      <c r="AB130" s="946"/>
      <c r="AC130" s="946"/>
      <c r="AD130" s="946"/>
      <c r="AE130" s="947"/>
      <c r="AF130" s="948">
        <v>348829</v>
      </c>
      <c r="AG130" s="946"/>
      <c r="AH130" s="946"/>
      <c r="AI130" s="946"/>
      <c r="AJ130" s="947"/>
      <c r="AK130" s="948">
        <v>329473</v>
      </c>
      <c r="AL130" s="946"/>
      <c r="AM130" s="946"/>
      <c r="AN130" s="946"/>
      <c r="AO130" s="947"/>
      <c r="AP130" s="1060"/>
      <c r="AQ130" s="1061"/>
      <c r="AR130" s="1061"/>
      <c r="AS130" s="1061"/>
      <c r="AT130" s="1062"/>
      <c r="AU130" s="227"/>
      <c r="AV130" s="227"/>
      <c r="AW130" s="227"/>
      <c r="AX130" s="1052" t="s">
        <v>509</v>
      </c>
      <c r="AY130" s="910"/>
      <c r="AZ130" s="910"/>
      <c r="BA130" s="910"/>
      <c r="BB130" s="910"/>
      <c r="BC130" s="910"/>
      <c r="BD130" s="910"/>
      <c r="BE130" s="911"/>
      <c r="BF130" s="1088">
        <v>7.6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510</v>
      </c>
      <c r="X131" s="1095"/>
      <c r="Y131" s="1095"/>
      <c r="Z131" s="1096"/>
      <c r="AA131" s="991">
        <v>3745978</v>
      </c>
      <c r="AB131" s="973"/>
      <c r="AC131" s="973"/>
      <c r="AD131" s="973"/>
      <c r="AE131" s="974"/>
      <c r="AF131" s="972">
        <v>3994620</v>
      </c>
      <c r="AG131" s="973"/>
      <c r="AH131" s="973"/>
      <c r="AI131" s="973"/>
      <c r="AJ131" s="974"/>
      <c r="AK131" s="972">
        <v>3942310</v>
      </c>
      <c r="AL131" s="973"/>
      <c r="AM131" s="973"/>
      <c r="AN131" s="973"/>
      <c r="AO131" s="974"/>
      <c r="AP131" s="1097"/>
      <c r="AQ131" s="1098"/>
      <c r="AR131" s="1098"/>
      <c r="AS131" s="1098"/>
      <c r="AT131" s="1099"/>
      <c r="AU131" s="227"/>
      <c r="AV131" s="227"/>
      <c r="AW131" s="227"/>
      <c r="AX131" s="1070" t="s">
        <v>511</v>
      </c>
      <c r="AY131" s="713"/>
      <c r="AZ131" s="713"/>
      <c r="BA131" s="713"/>
      <c r="BB131" s="713"/>
      <c r="BC131" s="713"/>
      <c r="BD131" s="713"/>
      <c r="BE131" s="1023"/>
      <c r="BF131" s="1071" t="s">
        <v>485</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512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513</v>
      </c>
      <c r="W132" s="1081"/>
      <c r="X132" s="1081"/>
      <c r="Y132" s="1081"/>
      <c r="Z132" s="1082"/>
      <c r="AA132" s="1083">
        <v>7.2466789709999997</v>
      </c>
      <c r="AB132" s="1084"/>
      <c r="AC132" s="1084"/>
      <c r="AD132" s="1084"/>
      <c r="AE132" s="1085"/>
      <c r="AF132" s="1086">
        <v>7.6190976859999999</v>
      </c>
      <c r="AG132" s="1084"/>
      <c r="AH132" s="1084"/>
      <c r="AI132" s="1084"/>
      <c r="AJ132" s="1085"/>
      <c r="AK132" s="1086">
        <v>8.0957103830000001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514</v>
      </c>
      <c r="W133" s="1064"/>
      <c r="X133" s="1064"/>
      <c r="Y133" s="1064"/>
      <c r="Z133" s="1065"/>
      <c r="AA133" s="1066">
        <v>8.4</v>
      </c>
      <c r="AB133" s="1067"/>
      <c r="AC133" s="1067"/>
      <c r="AD133" s="1067"/>
      <c r="AE133" s="1068"/>
      <c r="AF133" s="1066">
        <v>7.7</v>
      </c>
      <c r="AG133" s="1067"/>
      <c r="AH133" s="1067"/>
      <c r="AI133" s="1067"/>
      <c r="AJ133" s="1068"/>
      <c r="AK133" s="1066">
        <v>7.6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1tH/i1MgIHRsNE99qVmDDmqvbbtYYf7zkSAfeNgmBajrBoygnM625pNlLca/leJRQyLRLvNkgJ/DR9GjeBZ7eQ==" saltValue="GfBdGj2JeWr1Pe3739ZKw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DF845-E894-40B7-8698-38A95C928B72}">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515</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Vo6EMFS56sBTAMaMbE1zf3fLaeluTuXYhGe5dbQ3hSrAZY/FI6HEjev4hDF10dfmUTB1GiIAdF3z9TYax5zKsA==" saltValue="igvPGMhsHxhzxIiO37hl+w=="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RO7bYmpKclqUSXeFmJGgwSmc0cZ2Zn48vUe75026SMrWTz3p82bzl4qTRzlkFSTKYsGJsf2v5ePRe6vR6AevA==" saltValue="OK4aAGS6f+aqYPlSB/VOwA==" spinCount="100000" sheet="1" objects="1" scenarios="1"/>
  <dataConsolidate/>
  <phoneticPr fontId="2"/>
  <printOptions horizontalCentered="1" verticalCentered="1"/>
  <pageMargins left="0" right="0" top="0" bottom="0" header="0" footer="0"/>
  <pageSetup paperSize="8" scale="6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AT40" sqref="AT40"/>
    </sheetView>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517</v>
      </c>
      <c r="AL6" s="260"/>
      <c r="AM6" s="260"/>
      <c r="AN6" s="260"/>
    </row>
    <row r="7" spans="1:46" ht="13.5" customHeight="1" x14ac:dyDescent="0.2">
      <c r="A7" s="259"/>
      <c r="AK7" s="262"/>
      <c r="AL7" s="263"/>
      <c r="AM7" s="263"/>
      <c r="AN7" s="264"/>
      <c r="AO7" s="1101" t="s">
        <v>518</v>
      </c>
      <c r="AP7" s="265"/>
      <c r="AQ7" s="266" t="s">
        <v>519</v>
      </c>
      <c r="AR7" s="267"/>
    </row>
    <row r="8" spans="1:46" ht="13.2" x14ac:dyDescent="0.2">
      <c r="A8" s="259"/>
      <c r="AK8" s="268"/>
      <c r="AL8" s="269"/>
      <c r="AM8" s="269"/>
      <c r="AN8" s="270"/>
      <c r="AO8" s="1102"/>
      <c r="AP8" s="271" t="s">
        <v>520</v>
      </c>
      <c r="AQ8" s="272" t="s">
        <v>521</v>
      </c>
      <c r="AR8" s="273" t="s">
        <v>522</v>
      </c>
    </row>
    <row r="9" spans="1:46" ht="13.2" x14ac:dyDescent="0.2">
      <c r="A9" s="259"/>
      <c r="AK9" s="1103" t="s">
        <v>523</v>
      </c>
      <c r="AL9" s="1104"/>
      <c r="AM9" s="1104"/>
      <c r="AN9" s="1105"/>
      <c r="AO9" s="274">
        <v>1459308</v>
      </c>
      <c r="AP9" s="274">
        <v>86411</v>
      </c>
      <c r="AQ9" s="275">
        <v>91991</v>
      </c>
      <c r="AR9" s="276">
        <v>-6.1</v>
      </c>
    </row>
    <row r="10" spans="1:46" ht="13.5" customHeight="1" x14ac:dyDescent="0.2">
      <c r="A10" s="259"/>
      <c r="AK10" s="1103" t="s">
        <v>524</v>
      </c>
      <c r="AL10" s="1104"/>
      <c r="AM10" s="1104"/>
      <c r="AN10" s="1105"/>
      <c r="AO10" s="277">
        <v>173709</v>
      </c>
      <c r="AP10" s="277">
        <v>10286</v>
      </c>
      <c r="AQ10" s="278">
        <v>12405</v>
      </c>
      <c r="AR10" s="279">
        <v>-17.100000000000001</v>
      </c>
    </row>
    <row r="11" spans="1:46" ht="13.5" customHeight="1" x14ac:dyDescent="0.2">
      <c r="A11" s="259"/>
      <c r="AK11" s="1103" t="s">
        <v>525</v>
      </c>
      <c r="AL11" s="1104"/>
      <c r="AM11" s="1104"/>
      <c r="AN11" s="1105"/>
      <c r="AO11" s="277" t="s">
        <v>526</v>
      </c>
      <c r="AP11" s="277" t="s">
        <v>526</v>
      </c>
      <c r="AQ11" s="278">
        <v>395</v>
      </c>
      <c r="AR11" s="279" t="s">
        <v>526</v>
      </c>
    </row>
    <row r="12" spans="1:46" ht="13.5" customHeight="1" x14ac:dyDescent="0.2">
      <c r="A12" s="259"/>
      <c r="AK12" s="1103" t="s">
        <v>527</v>
      </c>
      <c r="AL12" s="1104"/>
      <c r="AM12" s="1104"/>
      <c r="AN12" s="1105"/>
      <c r="AO12" s="277" t="s">
        <v>526</v>
      </c>
      <c r="AP12" s="277" t="s">
        <v>526</v>
      </c>
      <c r="AQ12" s="278">
        <v>19</v>
      </c>
      <c r="AR12" s="279" t="s">
        <v>526</v>
      </c>
    </row>
    <row r="13" spans="1:46" ht="13.5" customHeight="1" x14ac:dyDescent="0.2">
      <c r="A13" s="259"/>
      <c r="AK13" s="1103" t="s">
        <v>528</v>
      </c>
      <c r="AL13" s="1104"/>
      <c r="AM13" s="1104"/>
      <c r="AN13" s="1105"/>
      <c r="AO13" s="277">
        <v>105685</v>
      </c>
      <c r="AP13" s="277">
        <v>6258</v>
      </c>
      <c r="AQ13" s="278">
        <v>3751</v>
      </c>
      <c r="AR13" s="279">
        <v>66.8</v>
      </c>
    </row>
    <row r="14" spans="1:46" ht="13.5" customHeight="1" x14ac:dyDescent="0.2">
      <c r="A14" s="259"/>
      <c r="AK14" s="1103" t="s">
        <v>529</v>
      </c>
      <c r="AL14" s="1104"/>
      <c r="AM14" s="1104"/>
      <c r="AN14" s="1105"/>
      <c r="AO14" s="277">
        <v>51523</v>
      </c>
      <c r="AP14" s="277">
        <v>3051</v>
      </c>
      <c r="AQ14" s="278">
        <v>1672</v>
      </c>
      <c r="AR14" s="279">
        <v>82.5</v>
      </c>
    </row>
    <row r="15" spans="1:46" ht="13.5" customHeight="1" x14ac:dyDescent="0.2">
      <c r="A15" s="259"/>
      <c r="AK15" s="1106" t="s">
        <v>530</v>
      </c>
      <c r="AL15" s="1107"/>
      <c r="AM15" s="1107"/>
      <c r="AN15" s="1108"/>
      <c r="AO15" s="277">
        <v>-79901</v>
      </c>
      <c r="AP15" s="277">
        <v>-4731</v>
      </c>
      <c r="AQ15" s="278">
        <v>-6358</v>
      </c>
      <c r="AR15" s="279">
        <v>-25.6</v>
      </c>
    </row>
    <row r="16" spans="1:46" ht="13.2" x14ac:dyDescent="0.2">
      <c r="A16" s="259"/>
      <c r="AK16" s="1106" t="s">
        <v>190</v>
      </c>
      <c r="AL16" s="1107"/>
      <c r="AM16" s="1107"/>
      <c r="AN16" s="1108"/>
      <c r="AO16" s="277">
        <v>1710324</v>
      </c>
      <c r="AP16" s="277">
        <v>101275</v>
      </c>
      <c r="AQ16" s="278">
        <v>103876</v>
      </c>
      <c r="AR16" s="279">
        <v>-2.5</v>
      </c>
    </row>
    <row r="17" spans="1:46" ht="13.2" x14ac:dyDescent="0.2">
      <c r="A17" s="259"/>
    </row>
    <row r="18" spans="1:46" ht="13.2" x14ac:dyDescent="0.2">
      <c r="A18" s="259"/>
      <c r="AQ18" s="280"/>
      <c r="AR18" s="280"/>
    </row>
    <row r="19" spans="1:46" ht="13.2" x14ac:dyDescent="0.2">
      <c r="A19" s="259"/>
      <c r="AK19" s="255" t="s">
        <v>531</v>
      </c>
    </row>
    <row r="20" spans="1:46" ht="13.2" x14ac:dyDescent="0.2">
      <c r="A20" s="259"/>
      <c r="AK20" s="281"/>
      <c r="AL20" s="282"/>
      <c r="AM20" s="282"/>
      <c r="AN20" s="283"/>
      <c r="AO20" s="284" t="s">
        <v>532</v>
      </c>
      <c r="AP20" s="285" t="s">
        <v>533</v>
      </c>
      <c r="AQ20" s="286" t="s">
        <v>534</v>
      </c>
      <c r="AR20" s="287"/>
    </row>
    <row r="21" spans="1:46" s="260" customFormat="1" ht="13.2" x14ac:dyDescent="0.2">
      <c r="A21" s="288"/>
      <c r="AK21" s="1109" t="s">
        <v>535</v>
      </c>
      <c r="AL21" s="1110"/>
      <c r="AM21" s="1110"/>
      <c r="AN21" s="1111"/>
      <c r="AO21" s="289">
        <v>8.82</v>
      </c>
      <c r="AP21" s="290">
        <v>9.2899999999999991</v>
      </c>
      <c r="AQ21" s="291">
        <v>-0.47</v>
      </c>
      <c r="AS21" s="292"/>
      <c r="AT21" s="288"/>
    </row>
    <row r="22" spans="1:46" s="260" customFormat="1" ht="13.2" x14ac:dyDescent="0.2">
      <c r="A22" s="288"/>
      <c r="AK22" s="1109" t="s">
        <v>536</v>
      </c>
      <c r="AL22" s="1110"/>
      <c r="AM22" s="1110"/>
      <c r="AN22" s="1111"/>
      <c r="AO22" s="293">
        <v>97</v>
      </c>
      <c r="AP22" s="294">
        <v>96.9</v>
      </c>
      <c r="AQ22" s="295">
        <v>0.1</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539</v>
      </c>
      <c r="AL29" s="260"/>
      <c r="AM29" s="260"/>
      <c r="AN29" s="260"/>
      <c r="AS29" s="302"/>
    </row>
    <row r="30" spans="1:46" ht="13.5" customHeight="1" x14ac:dyDescent="0.2">
      <c r="A30" s="259"/>
      <c r="AK30" s="262"/>
      <c r="AL30" s="263"/>
      <c r="AM30" s="263"/>
      <c r="AN30" s="264"/>
      <c r="AO30" s="1101" t="s">
        <v>518</v>
      </c>
      <c r="AP30" s="265"/>
      <c r="AQ30" s="266" t="s">
        <v>519</v>
      </c>
      <c r="AR30" s="267"/>
    </row>
    <row r="31" spans="1:46" ht="13.2" x14ac:dyDescent="0.2">
      <c r="A31" s="259"/>
      <c r="AK31" s="268"/>
      <c r="AL31" s="269"/>
      <c r="AM31" s="269"/>
      <c r="AN31" s="270"/>
      <c r="AO31" s="1102"/>
      <c r="AP31" s="271" t="s">
        <v>520</v>
      </c>
      <c r="AQ31" s="272" t="s">
        <v>521</v>
      </c>
      <c r="AR31" s="273" t="s">
        <v>522</v>
      </c>
    </row>
    <row r="32" spans="1:46" ht="27" customHeight="1" x14ac:dyDescent="0.2">
      <c r="A32" s="259"/>
      <c r="AK32" s="1117" t="s">
        <v>540</v>
      </c>
      <c r="AL32" s="1118"/>
      <c r="AM32" s="1118"/>
      <c r="AN32" s="1119"/>
      <c r="AO32" s="303">
        <v>614557</v>
      </c>
      <c r="AP32" s="303">
        <v>36390</v>
      </c>
      <c r="AQ32" s="304">
        <v>51927</v>
      </c>
      <c r="AR32" s="305">
        <v>-29.9</v>
      </c>
    </row>
    <row r="33" spans="1:46" ht="13.5" customHeight="1" x14ac:dyDescent="0.2">
      <c r="A33" s="259"/>
      <c r="AK33" s="1117" t="s">
        <v>541</v>
      </c>
      <c r="AL33" s="1118"/>
      <c r="AM33" s="1118"/>
      <c r="AN33" s="1119"/>
      <c r="AO33" s="303" t="s">
        <v>526</v>
      </c>
      <c r="AP33" s="303" t="s">
        <v>526</v>
      </c>
      <c r="AQ33" s="304" t="s">
        <v>526</v>
      </c>
      <c r="AR33" s="305" t="s">
        <v>526</v>
      </c>
    </row>
    <row r="34" spans="1:46" ht="27" customHeight="1" x14ac:dyDescent="0.2">
      <c r="A34" s="259"/>
      <c r="AK34" s="1117" t="s">
        <v>542</v>
      </c>
      <c r="AL34" s="1118"/>
      <c r="AM34" s="1118"/>
      <c r="AN34" s="1119"/>
      <c r="AO34" s="303" t="s">
        <v>526</v>
      </c>
      <c r="AP34" s="303" t="s">
        <v>526</v>
      </c>
      <c r="AQ34" s="304" t="s">
        <v>526</v>
      </c>
      <c r="AR34" s="305" t="s">
        <v>526</v>
      </c>
    </row>
    <row r="35" spans="1:46" ht="27" customHeight="1" x14ac:dyDescent="0.2">
      <c r="A35" s="259"/>
      <c r="AK35" s="1117" t="s">
        <v>543</v>
      </c>
      <c r="AL35" s="1118"/>
      <c r="AM35" s="1118"/>
      <c r="AN35" s="1119"/>
      <c r="AO35" s="303">
        <v>5597</v>
      </c>
      <c r="AP35" s="303">
        <v>331</v>
      </c>
      <c r="AQ35" s="304">
        <v>15337</v>
      </c>
      <c r="AR35" s="305">
        <v>-97.8</v>
      </c>
    </row>
    <row r="36" spans="1:46" ht="27" customHeight="1" x14ac:dyDescent="0.2">
      <c r="A36" s="259"/>
      <c r="AK36" s="1117" t="s">
        <v>544</v>
      </c>
      <c r="AL36" s="1118"/>
      <c r="AM36" s="1118"/>
      <c r="AN36" s="1119"/>
      <c r="AO36" s="303">
        <v>51285</v>
      </c>
      <c r="AP36" s="303">
        <v>3037</v>
      </c>
      <c r="AQ36" s="304">
        <v>2347</v>
      </c>
      <c r="AR36" s="305">
        <v>29.4</v>
      </c>
    </row>
    <row r="37" spans="1:46" ht="13.5" customHeight="1" x14ac:dyDescent="0.2">
      <c r="A37" s="259"/>
      <c r="AK37" s="1117" t="s">
        <v>545</v>
      </c>
      <c r="AL37" s="1118"/>
      <c r="AM37" s="1118"/>
      <c r="AN37" s="1119"/>
      <c r="AO37" s="303" t="s">
        <v>526</v>
      </c>
      <c r="AP37" s="303" t="s">
        <v>526</v>
      </c>
      <c r="AQ37" s="304">
        <v>463</v>
      </c>
      <c r="AR37" s="305" t="s">
        <v>526</v>
      </c>
    </row>
    <row r="38" spans="1:46" ht="27" customHeight="1" x14ac:dyDescent="0.2">
      <c r="A38" s="259"/>
      <c r="AK38" s="1120" t="s">
        <v>546</v>
      </c>
      <c r="AL38" s="1121"/>
      <c r="AM38" s="1121"/>
      <c r="AN38" s="1122"/>
      <c r="AO38" s="306" t="s">
        <v>526</v>
      </c>
      <c r="AP38" s="306" t="s">
        <v>526</v>
      </c>
      <c r="AQ38" s="307">
        <v>1</v>
      </c>
      <c r="AR38" s="295" t="s">
        <v>526</v>
      </c>
      <c r="AS38" s="302"/>
    </row>
    <row r="39" spans="1:46" ht="13.2" x14ac:dyDescent="0.2">
      <c r="A39" s="259"/>
      <c r="AK39" s="1120" t="s">
        <v>547</v>
      </c>
      <c r="AL39" s="1121"/>
      <c r="AM39" s="1121"/>
      <c r="AN39" s="1122"/>
      <c r="AO39" s="303">
        <v>-22808</v>
      </c>
      <c r="AP39" s="303">
        <v>-1351</v>
      </c>
      <c r="AQ39" s="304">
        <v>-3326</v>
      </c>
      <c r="AR39" s="305">
        <v>-59.4</v>
      </c>
      <c r="AS39" s="302"/>
    </row>
    <row r="40" spans="1:46" ht="27" customHeight="1" x14ac:dyDescent="0.2">
      <c r="A40" s="259"/>
      <c r="AK40" s="1117" t="s">
        <v>548</v>
      </c>
      <c r="AL40" s="1118"/>
      <c r="AM40" s="1118"/>
      <c r="AN40" s="1119"/>
      <c r="AO40" s="303">
        <v>-329473</v>
      </c>
      <c r="AP40" s="303">
        <v>-19509</v>
      </c>
      <c r="AQ40" s="304">
        <v>-45680</v>
      </c>
      <c r="AR40" s="305">
        <v>-57.3</v>
      </c>
      <c r="AS40" s="302"/>
    </row>
    <row r="41" spans="1:46" ht="13.2" x14ac:dyDescent="0.2">
      <c r="A41" s="259"/>
      <c r="AK41" s="1123" t="s">
        <v>301</v>
      </c>
      <c r="AL41" s="1124"/>
      <c r="AM41" s="1124"/>
      <c r="AN41" s="1125"/>
      <c r="AO41" s="303">
        <v>319158</v>
      </c>
      <c r="AP41" s="303">
        <v>18899</v>
      </c>
      <c r="AQ41" s="304">
        <v>21069</v>
      </c>
      <c r="AR41" s="305">
        <v>-10.3</v>
      </c>
      <c r="AS41" s="302"/>
    </row>
    <row r="42" spans="1:46" ht="13.2" x14ac:dyDescent="0.2">
      <c r="A42" s="259"/>
      <c r="AK42" s="308" t="s">
        <v>549</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550</v>
      </c>
    </row>
    <row r="48" spans="1:46" ht="13.2" x14ac:dyDescent="0.2">
      <c r="A48" s="259"/>
      <c r="AK48" s="313" t="s">
        <v>551</v>
      </c>
      <c r="AL48" s="313"/>
      <c r="AM48" s="313"/>
      <c r="AN48" s="313"/>
      <c r="AO48" s="313"/>
      <c r="AP48" s="313"/>
      <c r="AQ48" s="314"/>
      <c r="AR48" s="313"/>
    </row>
    <row r="49" spans="1:44" ht="13.5" customHeight="1" x14ac:dyDescent="0.2">
      <c r="A49" s="259"/>
      <c r="AK49" s="315"/>
      <c r="AL49" s="316"/>
      <c r="AM49" s="1112" t="s">
        <v>518</v>
      </c>
      <c r="AN49" s="1114" t="s">
        <v>552</v>
      </c>
      <c r="AO49" s="1115"/>
      <c r="AP49" s="1115"/>
      <c r="AQ49" s="1115"/>
      <c r="AR49" s="1116"/>
    </row>
    <row r="50" spans="1:44" ht="13.2" x14ac:dyDescent="0.2">
      <c r="A50" s="259"/>
      <c r="AK50" s="317"/>
      <c r="AL50" s="318"/>
      <c r="AM50" s="1113"/>
      <c r="AN50" s="319" t="s">
        <v>553</v>
      </c>
      <c r="AO50" s="320" t="s">
        <v>554</v>
      </c>
      <c r="AP50" s="321" t="s">
        <v>555</v>
      </c>
      <c r="AQ50" s="322" t="s">
        <v>556</v>
      </c>
      <c r="AR50" s="323" t="s">
        <v>557</v>
      </c>
    </row>
    <row r="51" spans="1:44" ht="13.2" x14ac:dyDescent="0.2">
      <c r="A51" s="259"/>
      <c r="AK51" s="315" t="s">
        <v>558</v>
      </c>
      <c r="AL51" s="316"/>
      <c r="AM51" s="324">
        <v>1742418</v>
      </c>
      <c r="AN51" s="325">
        <v>99641</v>
      </c>
      <c r="AO51" s="326">
        <v>7.9</v>
      </c>
      <c r="AP51" s="327">
        <v>73475</v>
      </c>
      <c r="AQ51" s="328">
        <v>9.1</v>
      </c>
      <c r="AR51" s="329">
        <v>-1.2</v>
      </c>
    </row>
    <row r="52" spans="1:44" ht="13.2" x14ac:dyDescent="0.2">
      <c r="A52" s="259"/>
      <c r="AK52" s="330"/>
      <c r="AL52" s="331" t="s">
        <v>559</v>
      </c>
      <c r="AM52" s="332">
        <v>1173912</v>
      </c>
      <c r="AN52" s="333">
        <v>67131</v>
      </c>
      <c r="AO52" s="334">
        <v>54.8</v>
      </c>
      <c r="AP52" s="335">
        <v>43072</v>
      </c>
      <c r="AQ52" s="336">
        <v>31.1</v>
      </c>
      <c r="AR52" s="337">
        <v>23.7</v>
      </c>
    </row>
    <row r="53" spans="1:44" ht="13.2" x14ac:dyDescent="0.2">
      <c r="A53" s="259"/>
      <c r="AK53" s="315" t="s">
        <v>560</v>
      </c>
      <c r="AL53" s="316"/>
      <c r="AM53" s="324">
        <v>1431740</v>
      </c>
      <c r="AN53" s="325">
        <v>82274</v>
      </c>
      <c r="AO53" s="326">
        <v>-17.399999999999999</v>
      </c>
      <c r="AP53" s="327">
        <v>87464</v>
      </c>
      <c r="AQ53" s="328">
        <v>19</v>
      </c>
      <c r="AR53" s="329">
        <v>-36.4</v>
      </c>
    </row>
    <row r="54" spans="1:44" ht="13.2" x14ac:dyDescent="0.2">
      <c r="A54" s="259"/>
      <c r="AK54" s="330"/>
      <c r="AL54" s="331" t="s">
        <v>559</v>
      </c>
      <c r="AM54" s="332">
        <v>693773</v>
      </c>
      <c r="AN54" s="333">
        <v>39867</v>
      </c>
      <c r="AO54" s="334">
        <v>-40.6</v>
      </c>
      <c r="AP54" s="335">
        <v>47479</v>
      </c>
      <c r="AQ54" s="336">
        <v>10.199999999999999</v>
      </c>
      <c r="AR54" s="337">
        <v>-50.8</v>
      </c>
    </row>
    <row r="55" spans="1:44" ht="13.2" x14ac:dyDescent="0.2">
      <c r="A55" s="259"/>
      <c r="AK55" s="315" t="s">
        <v>561</v>
      </c>
      <c r="AL55" s="316"/>
      <c r="AM55" s="324">
        <v>1671810</v>
      </c>
      <c r="AN55" s="325">
        <v>97153</v>
      </c>
      <c r="AO55" s="326">
        <v>18.100000000000001</v>
      </c>
      <c r="AP55" s="327">
        <v>96248</v>
      </c>
      <c r="AQ55" s="328">
        <v>10</v>
      </c>
      <c r="AR55" s="329">
        <v>8.1</v>
      </c>
    </row>
    <row r="56" spans="1:44" ht="13.2" x14ac:dyDescent="0.2">
      <c r="A56" s="259"/>
      <c r="AK56" s="330"/>
      <c r="AL56" s="331" t="s">
        <v>559</v>
      </c>
      <c r="AM56" s="332">
        <v>777427</v>
      </c>
      <c r="AN56" s="333">
        <v>45178</v>
      </c>
      <c r="AO56" s="334">
        <v>13.3</v>
      </c>
      <c r="AP56" s="335">
        <v>55768</v>
      </c>
      <c r="AQ56" s="336">
        <v>17.5</v>
      </c>
      <c r="AR56" s="337">
        <v>-4.2</v>
      </c>
    </row>
    <row r="57" spans="1:44" ht="13.2" x14ac:dyDescent="0.2">
      <c r="A57" s="259"/>
      <c r="AK57" s="315" t="s">
        <v>562</v>
      </c>
      <c r="AL57" s="316"/>
      <c r="AM57" s="324">
        <v>2147838</v>
      </c>
      <c r="AN57" s="325">
        <v>125988</v>
      </c>
      <c r="AO57" s="326">
        <v>29.7</v>
      </c>
      <c r="AP57" s="327">
        <v>76413</v>
      </c>
      <c r="AQ57" s="328">
        <v>-20.6</v>
      </c>
      <c r="AR57" s="329">
        <v>50.3</v>
      </c>
    </row>
    <row r="58" spans="1:44" ht="13.2" x14ac:dyDescent="0.2">
      <c r="A58" s="259"/>
      <c r="AK58" s="330"/>
      <c r="AL58" s="331" t="s">
        <v>559</v>
      </c>
      <c r="AM58" s="332">
        <v>1175333</v>
      </c>
      <c r="AN58" s="333">
        <v>68943</v>
      </c>
      <c r="AO58" s="334">
        <v>52.6</v>
      </c>
      <c r="AP58" s="335">
        <v>39658</v>
      </c>
      <c r="AQ58" s="336">
        <v>-28.9</v>
      </c>
      <c r="AR58" s="337">
        <v>81.5</v>
      </c>
    </row>
    <row r="59" spans="1:44" ht="13.2" x14ac:dyDescent="0.2">
      <c r="A59" s="259"/>
      <c r="AK59" s="315" t="s">
        <v>563</v>
      </c>
      <c r="AL59" s="316"/>
      <c r="AM59" s="324">
        <v>2651434</v>
      </c>
      <c r="AN59" s="325">
        <v>157001</v>
      </c>
      <c r="AO59" s="326">
        <v>24.6</v>
      </c>
      <c r="AP59" s="327">
        <v>66481</v>
      </c>
      <c r="AQ59" s="328">
        <v>-13</v>
      </c>
      <c r="AR59" s="329">
        <v>37.6</v>
      </c>
    </row>
    <row r="60" spans="1:44" ht="13.2" x14ac:dyDescent="0.2">
      <c r="A60" s="259"/>
      <c r="AK60" s="330"/>
      <c r="AL60" s="331" t="s">
        <v>559</v>
      </c>
      <c r="AM60" s="332">
        <v>1110322</v>
      </c>
      <c r="AN60" s="333">
        <v>65746</v>
      </c>
      <c r="AO60" s="334">
        <v>-4.5999999999999996</v>
      </c>
      <c r="AP60" s="335">
        <v>36120</v>
      </c>
      <c r="AQ60" s="336">
        <v>-8.9</v>
      </c>
      <c r="AR60" s="337">
        <v>4.3</v>
      </c>
    </row>
    <row r="61" spans="1:44" ht="13.2" x14ac:dyDescent="0.2">
      <c r="A61" s="259"/>
      <c r="AK61" s="315" t="s">
        <v>564</v>
      </c>
      <c r="AL61" s="338"/>
      <c r="AM61" s="324">
        <v>1929048</v>
      </c>
      <c r="AN61" s="325">
        <v>112411</v>
      </c>
      <c r="AO61" s="326">
        <v>12.6</v>
      </c>
      <c r="AP61" s="327">
        <v>80016</v>
      </c>
      <c r="AQ61" s="339">
        <v>0.9</v>
      </c>
      <c r="AR61" s="329">
        <v>11.7</v>
      </c>
    </row>
    <row r="62" spans="1:44" ht="13.2" x14ac:dyDescent="0.2">
      <c r="A62" s="259"/>
      <c r="AK62" s="330"/>
      <c r="AL62" s="331" t="s">
        <v>559</v>
      </c>
      <c r="AM62" s="332">
        <v>986153</v>
      </c>
      <c r="AN62" s="333">
        <v>57373</v>
      </c>
      <c r="AO62" s="334">
        <v>15.1</v>
      </c>
      <c r="AP62" s="335">
        <v>44419</v>
      </c>
      <c r="AQ62" s="336">
        <v>4.2</v>
      </c>
      <c r="AR62" s="337">
        <v>10.9</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jtLIOZhOMIX9S1fPoP0YatxT0o5Ta844XnSA0auxlWV+g6ZE3KCiKjoeNwRNTj7A6qgtUJXGTP7UByMlBqNPHw==" saltValue="uQCI7d216/TzvCnVeIxr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566</v>
      </c>
    </row>
    <row r="121" spans="125:125" ht="13.5" hidden="1" customHeight="1" x14ac:dyDescent="0.2">
      <c r="DU121" s="253"/>
    </row>
  </sheetData>
  <sheetProtection algorithmName="SHA-512" hashValue="1edrhgMSP03Vdnu2ImqYZz8N9wxVYY9Emtfyc/if1h2Qk0AiBTCSLYFVoauIKtVDDR/hOOpCz32fJ5775CMdxA==" saltValue="SR8ULqTCrmEyPVMqqaVW6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567</v>
      </c>
    </row>
  </sheetData>
  <sheetProtection algorithmName="SHA-512" hashValue="LtkwSjpnI9BMfura7dFeS9zTnw0F8flW1wJ+1p5E4yWnXUqDhHFWr+ig8eu2W7iYEIdpHCYNpgfaTF+V/gMZDQ==" saltValue="XiUb9jzlU78TdUyyXss23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26" t="s">
        <v>3</v>
      </c>
      <c r="D47" s="1126"/>
      <c r="E47" s="1127"/>
      <c r="F47" s="11">
        <v>23.23</v>
      </c>
      <c r="G47" s="12">
        <v>15.93</v>
      </c>
      <c r="H47" s="12">
        <v>15.43</v>
      </c>
      <c r="I47" s="12">
        <v>15.6</v>
      </c>
      <c r="J47" s="13">
        <v>20.51</v>
      </c>
    </row>
    <row r="48" spans="2:10" ht="57.75" customHeight="1" x14ac:dyDescent="0.2">
      <c r="B48" s="14"/>
      <c r="C48" s="1128" t="s">
        <v>4</v>
      </c>
      <c r="D48" s="1128"/>
      <c r="E48" s="1129"/>
      <c r="F48" s="15">
        <v>7.9</v>
      </c>
      <c r="G48" s="16">
        <v>6.56</v>
      </c>
      <c r="H48" s="16">
        <v>5.75</v>
      </c>
      <c r="I48" s="16">
        <v>6.46</v>
      </c>
      <c r="J48" s="17">
        <v>9.2799999999999994</v>
      </c>
    </row>
    <row r="49" spans="2:10" ht="57.75" customHeight="1" thickBot="1" x14ac:dyDescent="0.25">
      <c r="B49" s="18"/>
      <c r="C49" s="1130" t="s">
        <v>5</v>
      </c>
      <c r="D49" s="1130"/>
      <c r="E49" s="1131"/>
      <c r="F49" s="19" t="s">
        <v>573</v>
      </c>
      <c r="G49" s="20" t="s">
        <v>574</v>
      </c>
      <c r="H49" s="20" t="s">
        <v>575</v>
      </c>
      <c r="I49" s="20">
        <v>2.12</v>
      </c>
      <c r="J49" s="21">
        <v>7.36</v>
      </c>
    </row>
    <row r="50" spans="2:10" ht="13.2" x14ac:dyDescent="0.2"/>
  </sheetData>
  <sheetProtection algorithmName="SHA-512" hashValue="/BiR2g6SF1pXoFrjvShTRGoARpak9T3jMAQsu3kIoUZtDub64Wdb4ZiTnD/PXz/F9OtxF5uVZwmnG49u5h4EBQ==" saltValue="pWizRr3NMwckeAKrJeqr1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2024-03-25T23:29:11Z</cp:lastPrinted>
  <dcterms:created xsi:type="dcterms:W3CDTF">2024-02-05T03:53:13Z</dcterms:created>
  <dcterms:modified xsi:type="dcterms:W3CDTF">2024-03-26T05:27:01Z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2024-03-06T05:43:52Z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72b6c80d-101d-4215-9478-a81a54b809ec</vt:lpwstr>
  </property>
  <property fmtid="{D5CDD505-2E9C-101B-9397-08002B2CF9AE}" pid="7" name="MSIP_Label_defa4170-0d19-0005-0004-bc88714345d2_ActionId">
    <vt:lpwstr>aad0ef80-d0c9-4223-a6f9-963003e17efe</vt:lpwstr>
  </property>
  <property fmtid="{D5CDD505-2E9C-101B-9397-08002B2CF9AE}" pid="8" name="MSIP_Label_defa4170-0d19-0005-0004-bc88714345d2_ContentBits">
    <vt:lpwstr>0</vt:lpwstr>
  </property>
</Properties>
</file>